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CLJ710\Desktop\"/>
    </mc:Choice>
  </mc:AlternateContent>
  <workbookProtection workbookPassword="8649" lockStructure="1"/>
  <bookViews>
    <workbookView xWindow="0" yWindow="0" windowWidth="20490" windowHeight="86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<sst xmlns="http://schemas.openxmlformats.org/spreadsheetml/2006/main" count="218" uniqueCount="108">
  <si>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</si>
  <si>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</si>
  <si>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</si>
  <si>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</si>
  <si>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</si>
  <si>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</si>
  <si>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</si>
  <si>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</si>
  <si>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</si>
  <si>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</si>
  <si>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</si>
  <si>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</si>
  <si>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</si>
  <si>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</si>
  <si>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</si>
  <si>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</si>
  <si>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</si>
  <si>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</si>
  <si>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</si>
  <si>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</si>
  <si>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</si>
  <si>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</si>
  <si>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</si>
  <si>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</si>
  <si>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</si>
  <si>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</si>
  <si>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</si>
  <si>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</si>
  <si>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</si>
  <si>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</si>
  <si>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</si>
  <si>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</si>
  <si>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</si>
  <si>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</si>
  <si>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</si>
  <si>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</si>
  <si>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</si>
  <si>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</si>
  <si>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</si>
  <si>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</si>
  <si>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</si>
  <si>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</si>
  <si>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</si>
  <si>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</si>
  <si>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</si>
  <si>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</si>
  <si>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</si>
  <si>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</si>
  <si>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</si>
  <si>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</si>
  <si>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</si>
  <si>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</si>
  <si>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</si>
  <si>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</si>
  <si>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</si>
  <si>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</si>
  <si>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</si>
  <si>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</si>
  <si>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</si>
  <si>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</si>
  <si>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</si>
  <si>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</si>
  <si>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</si>
  <si>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</si>
  <si>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</si>
  <si>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</si>
  <si>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</si>
  <si>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</si>
  <si>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</si>
  <si>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</si>
  <si>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</si>
  <si>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</si>
  <si>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</si>
  <si>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</si>
  <si>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</si>
  <si>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</si>
  <si>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</si>
  <si>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</si>
  <si>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</si>
  <si>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</si>
  <si>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</si>
  <si>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</si>
  <si>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</si>
  <si>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</si>
  <si>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</si>
  <si>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</si>
  <si>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</si>
  <si>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</si>
  <si>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</si>
  <si>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</si>
  <si>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</si>
  <si>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</si>
  <si>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</si>
  <si>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那賀町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</si>
  <si>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</si>
  <si>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</si>
  <si>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</si>
  <si>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</si>
  <si>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</si>
  <si>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</si>
  <si>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</si>
  <si>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</si>
  <si>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</si>
  <si>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</si>
  <si>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</si>
  <si>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今後確実に施設の更新が必要になるため、その資金確保のため経営の健全化に努める。そのためにも、料金統一等を行い収入の確保に努める。</t>
    <phoneticPr fontId="4"/>
  </si>
  <si>
    <t>収益的収支比率が一時的に１００%を下回った年もあるが、これは災害復旧費などの一時的費用の支出があったためであり、概ね黒字経営に回復している。しかし今後施設の更新が予想されるため、その財源確保のためできるだけ無駄な支出をせず効率的な経営に努める。また、繰入金による収入に依存している常態は続くため、料金統一等を行い経営の健全化に努める。　　　　　　　　　</t>
    <rPh sb="8" eb="11">
      <t>イチジテキ</t>
    </rPh>
    <rPh sb="21" eb="22">
      <t>トシ</t>
    </rPh>
    <rPh sb="56" eb="57">
      <t>オオム</t>
    </rPh>
    <rPh sb="58" eb="60">
      <t>クロジ</t>
    </rPh>
    <rPh sb="60" eb="62">
      <t>ケイエイ</t>
    </rPh>
    <rPh sb="63" eb="65">
      <t>カイフク</t>
    </rPh>
    <rPh sb="111" eb="114">
      <t>コウリツテキ</t>
    </rPh>
    <rPh sb="115" eb="117">
      <t>ケイエイ</t>
    </rPh>
    <rPh sb="118" eb="119">
      <t>ツト</t>
    </rPh>
    <rPh sb="140" eb="142">
      <t>ジョウタイ</t>
    </rPh>
    <rPh sb="143" eb="144">
      <t>ツズ</t>
    </rPh>
    <phoneticPr fontId="4"/>
  </si>
  <si>
    <t>施設の老朽化が進んでおり、今後、更新を必要とする管路及び施設がたくさんあり工事経費の増加が予想される。一部施設では更新工事に着手しているが殆どが未着手のため、計画的に更新を行い耐震化に努める。</t>
    <rPh sb="19" eb="21">
      <t>ヒツヨウ</t>
    </rPh>
    <rPh sb="24" eb="26">
      <t>カンロ</t>
    </rPh>
    <rPh sb="26" eb="27">
      <t>オヨ</t>
    </rPh>
    <rPh sb="28" eb="30">
      <t>シセツ</t>
    </rPh>
    <rPh sb="39" eb="41">
      <t>ケイヒ</t>
    </rPh>
    <rPh sb="42" eb="44">
      <t>ゾウカ</t>
    </rPh>
    <rPh sb="83" eb="8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</si>
</sst>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514520"/>
        <c:axId val="41351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413514520"/>
        <c:axId val="413513736"/>
      </c:lineChart>
      <c:dateAx>
        <c:axId val="413514520"/>
        <c:scaling>
          <c:orientation val="minMax"/>
        </c:scaling>
        <c:delete val="1"/>
        <c:axPos val="b"/>
        <c:numFmt formatCode="ge" sourceLinked="1"/>
        <c:majorTickMark val="none"/>
        <c:minorTickMark val="none"/>
        <c:tickLblPos val="none"/>
        <c:crossAx val="413513736"/>
        <c:crosses val="autoZero"/>
        <c:auto val="1"/>
        <c:lblOffset val="100"/>
        <c:baseTimeUnit val="years"/>
      </c:dateAx>
      <c:valAx>
        <c:axId val="41351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c:v>
                </c:pt>
                <c:pt idx="1">
                  <c:v>100.73</c:v>
                </c:pt>
                <c:pt idx="2">
                  <c:v>112.42</c:v>
                </c:pt>
                <c:pt idx="3">
                  <c:v>117.6</c:v>
                </c:pt>
                <c:pt idx="4">
                  <c:v>85.69</c:v>
                </c:pt>
              </c:numCache>
            </c:numRef>
          </c:val>
        </c:ser>
        <c:dLbls>
          <c:showLegendKey val="0"/>
          <c:showVal val="0"/>
          <c:showCatName val="0"/>
          <c:showSerName val="0"/>
          <c:showPercent val="0"/>
          <c:showBubbleSize val="0"/>
        </c:dLbls>
        <c:gapWidth val="150"/>
        <c:axId val="418528200"/>
        <c:axId val="4192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418528200"/>
        <c:axId val="419259360"/>
      </c:lineChart>
      <c:dateAx>
        <c:axId val="418528200"/>
        <c:scaling>
          <c:orientation val="minMax"/>
        </c:scaling>
        <c:delete val="1"/>
        <c:axPos val="b"/>
        <c:numFmt formatCode="ge" sourceLinked="1"/>
        <c:majorTickMark val="none"/>
        <c:minorTickMark val="none"/>
        <c:tickLblPos val="none"/>
        <c:crossAx val="419259360"/>
        <c:crosses val="autoZero"/>
        <c:auto val="1"/>
        <c:lblOffset val="100"/>
        <c:baseTimeUnit val="years"/>
      </c:dateAx>
      <c:valAx>
        <c:axId val="4192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72.11</c:v>
                </c:pt>
                <c:pt idx="1">
                  <c:v>55.96</c:v>
                </c:pt>
                <c:pt idx="2">
                  <c:v>48.44</c:v>
                </c:pt>
                <c:pt idx="3">
                  <c:v>45.12</c:v>
                </c:pt>
                <c:pt idx="4">
                  <c:v>60.41</c:v>
                </c:pt>
              </c:numCache>
            </c:numRef>
          </c:val>
        </c:ser>
        <c:dLbls>
          <c:showLegendKey val="0"/>
          <c:showVal val="0"/>
          <c:showCatName val="0"/>
          <c:showSerName val="0"/>
          <c:showPercent val="0"/>
          <c:showBubbleSize val="0"/>
        </c:dLbls>
        <c:gapWidth val="150"/>
        <c:axId val="419260536"/>
        <c:axId val="4192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419260536"/>
        <c:axId val="419260928"/>
      </c:lineChart>
      <c:dateAx>
        <c:axId val="419260536"/>
        <c:scaling>
          <c:orientation val="minMax"/>
        </c:scaling>
        <c:delete val="1"/>
        <c:axPos val="b"/>
        <c:numFmt formatCode="ge" sourceLinked="1"/>
        <c:majorTickMark val="none"/>
        <c:minorTickMark val="none"/>
        <c:tickLblPos val="none"/>
        <c:crossAx val="419260928"/>
        <c:crosses val="autoZero"/>
        <c:auto val="1"/>
        <c:lblOffset val="100"/>
        <c:baseTimeUnit val="years"/>
      </c:dateAx>
      <c:valAx>
        <c:axId val="4192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100.07</c:v>
                </c:pt>
                <c:pt idx="1">
                  <c:v>85.35</c:v>
                </c:pt>
                <c:pt idx="2">
                  <c:v>98.94</c:v>
                </c:pt>
                <c:pt idx="3">
                  <c:v>80.28</c:v>
                </c:pt>
                <c:pt idx="4">
                  <c:v>106</c:v>
                </c:pt>
              </c:numCache>
            </c:numRef>
          </c:val>
        </c:ser>
        <c:dLbls>
          <c:showLegendKey val="0"/>
          <c:showVal val="0"/>
          <c:showCatName val="0"/>
          <c:showSerName val="0"/>
          <c:showPercent val="0"/>
          <c:showBubbleSize val="0"/>
        </c:dLbls>
        <c:gapWidth val="150"/>
        <c:axId val="413516480"/>
        <c:axId val="41583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413516480"/>
        <c:axId val="415837480"/>
      </c:lineChart>
      <c:dateAx>
        <c:axId val="413516480"/>
        <c:scaling>
          <c:orientation val="minMax"/>
        </c:scaling>
        <c:delete val="1"/>
        <c:axPos val="b"/>
        <c:numFmt formatCode="ge" sourceLinked="1"/>
        <c:majorTickMark val="none"/>
        <c:minorTickMark val="none"/>
        <c:tickLblPos val="none"/>
        <c:crossAx val="415837480"/>
        <c:crosses val="autoZero"/>
        <c:auto val="1"/>
        <c:lblOffset val="100"/>
        <c:baseTimeUnit val="years"/>
      </c:dateAx>
      <c:valAx>
        <c:axId val="41583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5835912"/>
        <c:axId val="41583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835912"/>
        <c:axId val="415835128"/>
      </c:lineChart>
      <c:dateAx>
        <c:axId val="415835912"/>
        <c:scaling>
          <c:orientation val="minMax"/>
        </c:scaling>
        <c:delete val="1"/>
        <c:axPos val="b"/>
        <c:numFmt formatCode="ge" sourceLinked="1"/>
        <c:majorTickMark val="none"/>
        <c:minorTickMark val="none"/>
        <c:tickLblPos val="none"/>
        <c:crossAx val="415835128"/>
        <c:crosses val="autoZero"/>
        <c:auto val="1"/>
        <c:lblOffset val="100"/>
        <c:baseTimeUnit val="years"/>
      </c:dateAx>
      <c:valAx>
        <c:axId val="4158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526632"/>
        <c:axId val="41852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526632"/>
        <c:axId val="418527024"/>
      </c:lineChart>
      <c:dateAx>
        <c:axId val="418526632"/>
        <c:scaling>
          <c:orientation val="minMax"/>
        </c:scaling>
        <c:delete val="1"/>
        <c:axPos val="b"/>
        <c:numFmt formatCode="ge" sourceLinked="1"/>
        <c:majorTickMark val="none"/>
        <c:minorTickMark val="none"/>
        <c:tickLblPos val="none"/>
        <c:crossAx val="418527024"/>
        <c:crosses val="autoZero"/>
        <c:auto val="1"/>
        <c:lblOffset val="100"/>
        <c:baseTimeUnit val="years"/>
      </c:dateAx>
      <c:valAx>
        <c:axId val="41852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2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528592"/>
        <c:axId val="41852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528592"/>
        <c:axId val="418528984"/>
      </c:lineChart>
      <c:dateAx>
        <c:axId val="418528592"/>
        <c:scaling>
          <c:orientation val="minMax"/>
        </c:scaling>
        <c:delete val="1"/>
        <c:axPos val="b"/>
        <c:numFmt formatCode="ge" sourceLinked="1"/>
        <c:majorTickMark val="none"/>
        <c:minorTickMark val="none"/>
        <c:tickLblPos val="none"/>
        <c:crossAx val="418528984"/>
        <c:crosses val="autoZero"/>
        <c:auto val="1"/>
        <c:lblOffset val="100"/>
        <c:baseTimeUnit val="years"/>
      </c:dateAx>
      <c:valAx>
        <c:axId val="4185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599880"/>
        <c:axId val="4186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599880"/>
        <c:axId val="418600272"/>
      </c:lineChart>
      <c:dateAx>
        <c:axId val="418599880"/>
        <c:scaling>
          <c:orientation val="minMax"/>
        </c:scaling>
        <c:delete val="1"/>
        <c:axPos val="b"/>
        <c:numFmt formatCode="ge" sourceLinked="1"/>
        <c:majorTickMark val="none"/>
        <c:minorTickMark val="none"/>
        <c:tickLblPos val="none"/>
        <c:crossAx val="418600272"/>
        <c:crosses val="autoZero"/>
        <c:auto val="1"/>
        <c:lblOffset val="100"/>
        <c:baseTimeUnit val="years"/>
      </c:dateAx>
      <c:valAx>
        <c:axId val="4186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703.11</c:v>
                </c:pt>
                <c:pt idx="1">
                  <c:v>653.21</c:v>
                </c:pt>
                <c:pt idx="2">
                  <c:v>592.29</c:v>
                </c:pt>
                <c:pt idx="3">
                  <c:v>544.77</c:v>
                </c:pt>
                <c:pt idx="4">
                  <c:v>608.01</c:v>
                </c:pt>
              </c:numCache>
            </c:numRef>
          </c:val>
        </c:ser>
        <c:dLbls>
          <c:showLegendKey val="0"/>
          <c:showVal val="0"/>
          <c:showCatName val="0"/>
          <c:showSerName val="0"/>
          <c:showPercent val="0"/>
          <c:showBubbleSize val="0"/>
        </c:dLbls>
        <c:gapWidth val="150"/>
        <c:axId val="418601448"/>
        <c:axId val="41860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418601448"/>
        <c:axId val="418601840"/>
      </c:lineChart>
      <c:dateAx>
        <c:axId val="418601448"/>
        <c:scaling>
          <c:orientation val="minMax"/>
        </c:scaling>
        <c:delete val="1"/>
        <c:axPos val="b"/>
        <c:numFmt formatCode="ge" sourceLinked="1"/>
        <c:majorTickMark val="none"/>
        <c:minorTickMark val="none"/>
        <c:tickLblPos val="none"/>
        <c:crossAx val="418601840"/>
        <c:crosses val="autoZero"/>
        <c:auto val="1"/>
        <c:lblOffset val="100"/>
        <c:baseTimeUnit val="years"/>
      </c:dateAx>
      <c:valAx>
        <c:axId val="4186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81.16</c:v>
                </c:pt>
                <c:pt idx="1">
                  <c:v>73.2</c:v>
                </c:pt>
                <c:pt idx="2">
                  <c:v>83.89</c:v>
                </c:pt>
                <c:pt idx="3">
                  <c:v>66.040000000000006</c:v>
                </c:pt>
                <c:pt idx="4">
                  <c:v>69.849999999999994</c:v>
                </c:pt>
              </c:numCache>
            </c:numRef>
          </c:val>
        </c:ser>
        <c:dLbls>
          <c:showLegendKey val="0"/>
          <c:showVal val="0"/>
          <c:showCatName val="0"/>
          <c:showSerName val="0"/>
          <c:showPercent val="0"/>
          <c:showBubbleSize val="0"/>
        </c:dLbls>
        <c:gapWidth val="150"/>
        <c:axId val="419257400"/>
        <c:axId val="419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419257400"/>
        <c:axId val="419257792"/>
      </c:lineChart>
      <c:dateAx>
        <c:axId val="419257400"/>
        <c:scaling>
          <c:orientation val="minMax"/>
        </c:scaling>
        <c:delete val="1"/>
        <c:axPos val="b"/>
        <c:numFmt formatCode="ge" sourceLinked="1"/>
        <c:majorTickMark val="none"/>
        <c:minorTickMark val="none"/>
        <c:tickLblPos val="none"/>
        <c:crossAx val="419257792"/>
        <c:crosses val="autoZero"/>
        <c:auto val="1"/>
        <c:lblOffset val="100"/>
        <c:baseTimeUnit val="years"/>
      </c:dateAx>
      <c:valAx>
        <c:axId val="419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130.74</c:v>
                </c:pt>
                <c:pt idx="1">
                  <c:v>146.77000000000001</c:v>
                </c:pt>
                <c:pt idx="2">
                  <c:v>134.43</c:v>
                </c:pt>
                <c:pt idx="3">
                  <c:v>173.68</c:v>
                </c:pt>
                <c:pt idx="4">
                  <c:v>163.63</c:v>
                </c:pt>
              </c:numCache>
            </c:numRef>
          </c:val>
        </c:ser>
        <c:dLbls>
          <c:showLegendKey val="0"/>
          <c:showVal val="0"/>
          <c:showCatName val="0"/>
          <c:showSerName val="0"/>
          <c:showPercent val="0"/>
          <c:showBubbleSize val="0"/>
        </c:dLbls>
        <c:gapWidth val="150"/>
        <c:axId val="418526240"/>
        <c:axId val="41852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418526240"/>
        <c:axId val="418525848"/>
      </c:lineChart>
      <c:dateAx>
        <c:axId val="418526240"/>
        <c:scaling>
          <c:orientation val="minMax"/>
        </c:scaling>
        <c:delete val="1"/>
        <c:axPos val="b"/>
        <c:numFmt formatCode="ge" sourceLinked="1"/>
        <c:majorTickMark val="none"/>
        <c:minorTickMark val="none"/>
        <c:tickLblPos val="none"/>
        <c:crossAx val="418525848"/>
        <c:crosses val="autoZero"/>
        <c:auto val="1"/>
        <c:lblOffset val="100"/>
        <c:baseTimeUnit val="years"/>
      </c:dateAx>
      <c:valAx>
        <c:axId val="41852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徳島県　那賀町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9107</v>
      </c>
      <c r="AJ8" s="55"/>
      <c r="AK8" s="55"/>
      <c r="AL8" s="55"/>
      <c r="AM8" s="55"/>
      <c r="AN8" s="55"/>
      <c r="AO8" s="55"/>
      <c r="AP8" s="56"/>
      <c r="AQ8" s="46">
        <f>データ!R6</f>
        <v>694.98</v>
      </c>
      <c r="AR8" s="46"/>
      <c r="AS8" s="46"/>
      <c r="AT8" s="46"/>
      <c r="AU8" s="46"/>
      <c r="AV8" s="46"/>
      <c r="AW8" s="46"/>
      <c r="AX8" s="46"/>
      <c r="AY8" s="46">
        <f>データ!S6</f>
        <v>13.1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66.790000000000006</v>
      </c>
      <c r="S10" s="46"/>
      <c r="T10" s="46"/>
      <c r="U10" s="46"/>
      <c r="V10" s="46"/>
      <c r="W10" s="46"/>
      <c r="X10" s="46"/>
      <c r="Y10" s="46"/>
      <c r="Z10" s="80">
        <f>データ!P6</f>
        <v>2160</v>
      </c>
      <c r="AA10" s="80"/>
      <c r="AB10" s="80"/>
      <c r="AC10" s="80"/>
      <c r="AD10" s="80"/>
      <c r="AE10" s="80"/>
      <c r="AF10" s="80"/>
      <c r="AG10" s="80"/>
      <c r="AH10" s="2"/>
      <c r="AI10" s="80">
        <f>データ!T6</f>
        <v>6002</v>
      </c>
      <c r="AJ10" s="80"/>
      <c r="AK10" s="80"/>
      <c r="AL10" s="80"/>
      <c r="AM10" s="80"/>
      <c r="AN10" s="80"/>
      <c r="AO10" s="80"/>
      <c r="AP10" s="80"/>
      <c r="AQ10" s="46">
        <f>データ!U6</f>
        <v>24.17</v>
      </c>
      <c r="AR10" s="46"/>
      <c r="AS10" s="46"/>
      <c r="AT10" s="46"/>
      <c r="AU10" s="46"/>
      <c r="AV10" s="46"/>
      <c r="AW10" s="46"/>
      <c r="AX10" s="46"/>
      <c r="AY10" s="46">
        <f>データ!V6</f>
        <v>248.32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363685</v>
      </c>
      <c r="D6" s="31">
        <f t="shared" si="3"/>
        <v>47</v>
      </c>
      <c r="E6" s="31">
        <f t="shared" si="3"/>
        <v>1</v>
      </c>
      <c r="F6" s="31">
        <f t="shared" si="3"/>
        <v>0</v>
      </c>
      <c r="G6" s="31">
        <f t="shared" si="3"/>
        <v>0</v>
      </c>
      <c r="H6" s="31" t="str">
        <f t="shared" si="3"/>
        <v>徳島県　那賀町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66.790000000000006</v>
      </c>
      <c r="P6" s="32">
        <f t="shared" si="3"/>
        <v>2160</v>
      </c>
      <c r="Q6" s="32">
        <f t="shared" si="3"/>
        <v>9107</v>
      </c>
      <c r="R6" s="32">
        <f t="shared" si="3"/>
        <v>694.98</v>
      </c>
      <c r="S6" s="32">
        <f t="shared" si="3"/>
        <v>13.1</v>
      </c>
      <c r="T6" s="32">
        <f t="shared" si="3"/>
        <v>6002</v>
      </c>
      <c r="U6" s="32">
        <f t="shared" si="3"/>
        <v>24.17</v>
      </c>
      <c r="V6" s="32">
        <f t="shared" si="3"/>
        <v>248.32</v>
      </c>
      <c r="W6" s="33">
        <f>IF(W7="",NA(),W7)</f>
        <v>100.07</v>
      </c>
      <c r="X6" s="33">
        <f t="shared" ref="X6:AF6" si="4">IF(X7="",NA(),X7)</f>
        <v>85.35</v>
      </c>
      <c r="Y6" s="33">
        <f t="shared" si="4"/>
        <v>98.94</v>
      </c>
      <c r="Z6" s="33">
        <f t="shared" si="4"/>
        <v>80.28</v>
      </c>
      <c r="AA6" s="33">
        <f t="shared" si="4"/>
        <v>106</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703.11</v>
      </c>
      <c r="BE6" s="33">
        <f t="shared" ref="BE6:BM6" si="7">IF(BE7="",NA(),BE7)</f>
        <v>653.21</v>
      </c>
      <c r="BF6" s="33">
        <f t="shared" si="7"/>
        <v>592.29</v>
      </c>
      <c r="BG6" s="33">
        <f t="shared" si="7"/>
        <v>544.77</v>
      </c>
      <c r="BH6" s="33">
        <f t="shared" si="7"/>
        <v>608.01</v>
      </c>
      <c r="BI6" s="33">
        <f t="shared" si="7"/>
        <v>1168.8</v>
      </c>
      <c r="BJ6" s="33">
        <f t="shared" si="7"/>
        <v>1158.82</v>
      </c>
      <c r="BK6" s="33">
        <f t="shared" si="7"/>
        <v>1167.7</v>
      </c>
      <c r="BL6" s="33">
        <f t="shared" si="7"/>
        <v>1228.58</v>
      </c>
      <c r="BM6" s="33">
        <f t="shared" si="7"/>
        <v>1280.18</v>
      </c>
      <c r="BN6" s="32" t="str">
        <f>IF(BN7="","",IF(BN7="-","【-】","【"&amp;SUBSTITUTE(TEXT(BN7,"#,##0.00"),"-","△")&amp;"】"))</f>
        <v>【1,242.90】</v>
      </c>
      <c r="BO6" s="33">
        <f>IF(BO7="",NA(),BO7)</f>
        <v>81.16</v>
      </c>
      <c r="BP6" s="33">
        <f t="shared" ref="BP6:BX6" si="8">IF(BP7="",NA(),BP7)</f>
        <v>73.2</v>
      </c>
      <c r="BQ6" s="33">
        <f t="shared" si="8"/>
        <v>83.89</v>
      </c>
      <c r="BR6" s="33">
        <f t="shared" si="8"/>
        <v>66.040000000000006</v>
      </c>
      <c r="BS6" s="33">
        <f t="shared" si="8"/>
        <v>69.849999999999994</v>
      </c>
      <c r="BT6" s="33">
        <f t="shared" si="8"/>
        <v>56.44</v>
      </c>
      <c r="BU6" s="33">
        <f t="shared" si="8"/>
        <v>55.6</v>
      </c>
      <c r="BV6" s="33">
        <f t="shared" si="8"/>
        <v>54.43</v>
      </c>
      <c r="BW6" s="33">
        <f t="shared" si="8"/>
        <v>53.81</v>
      </c>
      <c r="BX6" s="33">
        <f t="shared" si="8"/>
        <v>53.62</v>
      </c>
      <c r="BY6" s="32" t="str">
        <f>IF(BY7="","",IF(BY7="-","【-】","【"&amp;SUBSTITUTE(TEXT(BY7,"#,##0.00"),"-","△")&amp;"】"))</f>
        <v>【33.35】</v>
      </c>
      <c r="BZ6" s="33">
        <f>IF(BZ7="",NA(),BZ7)</f>
        <v>130.74</v>
      </c>
      <c r="CA6" s="33">
        <f t="shared" ref="CA6:CI6" si="9">IF(CA7="",NA(),CA7)</f>
        <v>146.77000000000001</v>
      </c>
      <c r="CB6" s="33">
        <f t="shared" si="9"/>
        <v>134.43</v>
      </c>
      <c r="CC6" s="33">
        <f t="shared" si="9"/>
        <v>173.68</v>
      </c>
      <c r="CD6" s="33">
        <f t="shared" si="9"/>
        <v>163.63</v>
      </c>
      <c r="CE6" s="33">
        <f t="shared" si="9"/>
        <v>270.7</v>
      </c>
      <c r="CF6" s="33">
        <f t="shared" si="9"/>
        <v>275.86</v>
      </c>
      <c r="CG6" s="33">
        <f t="shared" si="9"/>
        <v>279.8</v>
      </c>
      <c r="CH6" s="33">
        <f t="shared" si="9"/>
        <v>284.64999999999998</v>
      </c>
      <c r="CI6" s="33">
        <f t="shared" si="9"/>
        <v>287.7</v>
      </c>
      <c r="CJ6" s="32" t="str">
        <f>IF(CJ7="","",IF(CJ7="-","【-】","【"&amp;SUBSTITUTE(TEXT(CJ7,"#,##0.00"),"-","△")&amp;"】"))</f>
        <v>【524.69】</v>
      </c>
      <c r="CK6" s="33">
        <f>IF(CK7="",NA(),CK7)</f>
        <v>79</v>
      </c>
      <c r="CL6" s="33">
        <f t="shared" ref="CL6:CT6" si="10">IF(CL7="",NA(),CL7)</f>
        <v>100.73</v>
      </c>
      <c r="CM6" s="33">
        <f t="shared" si="10"/>
        <v>112.42</v>
      </c>
      <c r="CN6" s="33">
        <f t="shared" si="10"/>
        <v>117.6</v>
      </c>
      <c r="CO6" s="33">
        <f t="shared" si="10"/>
        <v>85.69</v>
      </c>
      <c r="CP6" s="33">
        <f t="shared" si="10"/>
        <v>59.84</v>
      </c>
      <c r="CQ6" s="33">
        <f t="shared" si="10"/>
        <v>60.66</v>
      </c>
      <c r="CR6" s="33">
        <f t="shared" si="10"/>
        <v>60.17</v>
      </c>
      <c r="CS6" s="33">
        <f t="shared" si="10"/>
        <v>58.96</v>
      </c>
      <c r="CT6" s="33">
        <f t="shared" si="10"/>
        <v>58.1</v>
      </c>
      <c r="CU6" s="32" t="str">
        <f>IF(CU7="","",IF(CU7="-","【-】","【"&amp;SUBSTITUTE(TEXT(CU7,"#,##0.00"),"-","△")&amp;"】"))</f>
        <v>【57.58】</v>
      </c>
      <c r="CV6" s="33">
        <f>IF(CV7="",NA(),CV7)</f>
        <v>72.11</v>
      </c>
      <c r="CW6" s="33">
        <f t="shared" ref="CW6:DE6" si="11">IF(CW7="",NA(),CW7)</f>
        <v>55.96</v>
      </c>
      <c r="CX6" s="33">
        <f t="shared" si="11"/>
        <v>48.44</v>
      </c>
      <c r="CY6" s="33">
        <f t="shared" si="11"/>
        <v>45.12</v>
      </c>
      <c r="CZ6" s="33">
        <f t="shared" si="11"/>
        <v>60.41</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15">
      <c r="A7" s="26"/>
      <c r="B7" s="35">
        <v>2015</v>
      </c>
      <c r="C7" s="35">
        <v>363685</v>
      </c>
      <c r="D7" s="35">
        <v>47</v>
      </c>
      <c r="E7" s="35">
        <v>1</v>
      </c>
      <c r="F7" s="35">
        <v>0</v>
      </c>
      <c r="G7" s="35">
        <v>0</v>
      </c>
      <c r="H7" s="35" t="s">
        <v>93</v>
      </c>
      <c r="I7" s="35" t="s">
        <v>94</v>
      </c>
      <c r="J7" s="35" t="s">
        <v>95</v>
      </c>
      <c r="K7" s="35" t="s">
        <v>96</v>
      </c>
      <c r="L7" s="35" t="s">
        <v>97</v>
      </c>
      <c r="M7" s="36" t="s">
        <v>98</v>
      </c>
      <c r="N7" s="36" t="s">
        <v>99</v>
      </c>
      <c r="O7" s="36">
        <v>66.790000000000006</v>
      </c>
      <c r="P7" s="36">
        <v>2160</v>
      </c>
      <c r="Q7" s="36">
        <v>9107</v>
      </c>
      <c r="R7" s="36">
        <v>694.98</v>
      </c>
      <c r="S7" s="36">
        <v>13.1</v>
      </c>
      <c r="T7" s="36">
        <v>6002</v>
      </c>
      <c r="U7" s="36">
        <v>24.17</v>
      </c>
      <c r="V7" s="36">
        <v>248.32</v>
      </c>
      <c r="W7" s="36">
        <v>100.07</v>
      </c>
      <c r="X7" s="36">
        <v>85.35</v>
      </c>
      <c r="Y7" s="36">
        <v>98.94</v>
      </c>
      <c r="Z7" s="36">
        <v>80.28</v>
      </c>
      <c r="AA7" s="36">
        <v>106</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703.11</v>
      </c>
      <c r="BE7" s="36">
        <v>653.21</v>
      </c>
      <c r="BF7" s="36">
        <v>592.29</v>
      </c>
      <c r="BG7" s="36">
        <v>544.77</v>
      </c>
      <c r="BH7" s="36">
        <v>608.01</v>
      </c>
      <c r="BI7" s="36">
        <v>1168.8</v>
      </c>
      <c r="BJ7" s="36">
        <v>1158.82</v>
      </c>
      <c r="BK7" s="36">
        <v>1167.7</v>
      </c>
      <c r="BL7" s="36">
        <v>1228.58</v>
      </c>
      <c r="BM7" s="36">
        <v>1280.18</v>
      </c>
      <c r="BN7" s="36">
        <v>1242.9000000000001</v>
      </c>
      <c r="BO7" s="36">
        <v>81.16</v>
      </c>
      <c r="BP7" s="36">
        <v>73.2</v>
      </c>
      <c r="BQ7" s="36">
        <v>83.89</v>
      </c>
      <c r="BR7" s="36">
        <v>66.040000000000006</v>
      </c>
      <c r="BS7" s="36">
        <v>69.849999999999994</v>
      </c>
      <c r="BT7" s="36">
        <v>56.44</v>
      </c>
      <c r="BU7" s="36">
        <v>55.6</v>
      </c>
      <c r="BV7" s="36">
        <v>54.43</v>
      </c>
      <c r="BW7" s="36">
        <v>53.81</v>
      </c>
      <c r="BX7" s="36">
        <v>53.62</v>
      </c>
      <c r="BY7" s="36">
        <v>33.35</v>
      </c>
      <c r="BZ7" s="36">
        <v>130.74</v>
      </c>
      <c r="CA7" s="36">
        <v>146.77000000000001</v>
      </c>
      <c r="CB7" s="36">
        <v>134.43</v>
      </c>
      <c r="CC7" s="36">
        <v>173.68</v>
      </c>
      <c r="CD7" s="36">
        <v>163.63</v>
      </c>
      <c r="CE7" s="36">
        <v>270.7</v>
      </c>
      <c r="CF7" s="36">
        <v>275.86</v>
      </c>
      <c r="CG7" s="36">
        <v>279.8</v>
      </c>
      <c r="CH7" s="36">
        <v>284.64999999999998</v>
      </c>
      <c r="CI7" s="36">
        <v>287.7</v>
      </c>
      <c r="CJ7" s="36">
        <v>524.69000000000005</v>
      </c>
      <c r="CK7" s="36">
        <v>79</v>
      </c>
      <c r="CL7" s="36">
        <v>100.73</v>
      </c>
      <c r="CM7" s="36">
        <v>112.42</v>
      </c>
      <c r="CN7" s="36">
        <v>117.6</v>
      </c>
      <c r="CO7" s="36">
        <v>85.69</v>
      </c>
      <c r="CP7" s="36">
        <v>59.84</v>
      </c>
      <c r="CQ7" s="36">
        <v>60.66</v>
      </c>
      <c r="CR7" s="36">
        <v>60.17</v>
      </c>
      <c r="CS7" s="36">
        <v>58.96</v>
      </c>
      <c r="CT7" s="36">
        <v>58.1</v>
      </c>
      <c r="CU7" s="36">
        <v>57.58</v>
      </c>
      <c r="CV7" s="36">
        <v>72.11</v>
      </c>
      <c r="CW7" s="36">
        <v>55.96</v>
      </c>
      <c r="CX7" s="36">
        <v>48.44</v>
      </c>
      <c r="CY7" s="36">
        <v>45.12</v>
      </c>
      <c r="CZ7" s="36">
        <v>60.41</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0.69</v>
      </c>
      <c r="EJ7" s="36">
        <v>0.89</v>
      </c>
      <c r="EK7" s="36">
        <v>0.98</v>
      </c>
      <c r="EL7" s="36">
        <v>0.76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2016-12-02T02:21:24Z</dcterms:created>
  <dcterms:modified xsi:type="dcterms:W3CDTF">2017-02-14T07:44:55Z</dcterms:modified>
  <cp:category/>
</cp:coreProperties>
</file>