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k0522\水道お仕事\調査・報告\H28\2.7経営分析\提出用\"/>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Q6" i="5"/>
  <c r="P6" i="5"/>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Q8" i="4"/>
  <c r="AI8" i="4"/>
  <c r="Z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<sst xmlns="http://schemas.openxmlformats.org/spreadsheetml/2006/main" count="218" uniqueCount="108">
  <si>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</si>
  <si>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</si>
  <si>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</si>
  <si>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</si>
  <si>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</si>
  <si>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</si>
  <si>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</si>
  <si>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</si>
  <si>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</si>
  <si>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</si>
  <si>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</si>
  <si>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</si>
  <si>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</si>
  <si>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</si>
  <si>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</si>
  <si>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</si>
  <si>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</si>
  <si>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</si>
  <si>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</si>
  <si>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</si>
  <si>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</si>
  <si>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</si>
  <si>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</si>
  <si>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</si>
  <si>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</si>
  <si>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</si>
  <si>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</si>
  <si>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</si>
  <si>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</si>
  <si>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</si>
  <si>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</si>
  <si>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</si>
  <si>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</si>
  <si>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</si>
  <si>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</si>
  <si>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</si>
  <si>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</si>
  <si>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</si>
  <si>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</si>
  <si>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</si>
  <si>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</si>
  <si>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</si>
  <si>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</si>
  <si>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</si>
  <si>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</si>
  <si>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</si>
  <si>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</si>
  <si>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</si>
  <si>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</si>
  <si>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</si>
  <si>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</si>
  <si>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</si>
  <si>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</si>
  <si>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</si>
  <si>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</si>
  <si>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</si>
  <si>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</si>
  <si>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</si>
  <si>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</si>
  <si>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</si>
  <si>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</si>
  <si>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</si>
  <si>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</si>
  <si>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</si>
  <si>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</si>
  <si>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</si>
  <si>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</si>
  <si>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</si>
  <si>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</si>
  <si>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</si>
  <si>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</si>
  <si>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</si>
  <si>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</si>
  <si>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</si>
  <si>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</si>
  <si>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</si>
  <si>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</si>
  <si>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</si>
  <si>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</si>
  <si>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</si>
  <si>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</si>
  <si>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</si>
  <si>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</si>
  <si>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</si>
  <si>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</si>
  <si>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</si>
  <si>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</si>
  <si>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</si>
  <si>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</si>
  <si>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</si>
  <si>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</si>
  <si>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</si>
  <si>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</si>
  <si>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阿波市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</si>
  <si>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</si>
  <si>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</si>
  <si>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</si>
  <si>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</si>
  <si>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</si>
  <si>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</si>
  <si>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</si>
  <si>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</si>
  <si>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</si>
  <si>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</si>
  <si>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</si>
  <si>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ほぼ100％であり平均値と比べると20％以上高いが、利益は出ていない現状であり懸念事項である。債務残高は無く健全である。料金回収率は、平均値を上回っているが60％前後であり今後料金の見直しについても考慮の必要がある。給水原価は平均値を大きく下回り、また施設利用率も平均値を超えているため効率は比較的高いと考えられる。有収率は40.64％で平均値を下回っており、修繕費、電気代等の増加を招き収益を圧迫する基となっているため、有収率の向上が喫緊の課題である。</t>
    <rPh sb="76" eb="79">
      <t>ヘイキンチ</t>
    </rPh>
    <rPh sb="80" eb="82">
      <t>ウワマワ</t>
    </rPh>
    <rPh sb="111" eb="113">
      <t>ヒツヨウ</t>
    </rPh>
    <rPh sb="124" eb="125">
      <t>チ</t>
    </rPh>
    <rPh sb="126" eb="127">
      <t>オオ</t>
    </rPh>
    <rPh sb="129" eb="131">
      <t>シタマワ</t>
    </rPh>
    <rPh sb="143" eb="144">
      <t>チ</t>
    </rPh>
    <rPh sb="155" eb="158">
      <t>ヒカクテキ</t>
    </rPh>
    <rPh sb="161" eb="162">
      <t>カンガ</t>
    </rPh>
    <rPh sb="180" eb="181">
      <t>チ</t>
    </rPh>
    <rPh sb="182" eb="184">
      <t>シタマワ</t>
    </rPh>
    <rPh sb="227" eb="229">
      <t>キッキン</t>
    </rPh>
    <phoneticPr fontId="4"/>
  </si>
  <si>
    <t>　法定耐用年数に近い管路や施設が大部分であり、老朽化が進んでいる。管路の更新率は０で施設及び管路の更新は進んでいないのが現状である。</t>
    <rPh sb="1" eb="3">
      <t>ホウテイ</t>
    </rPh>
    <rPh sb="3" eb="5">
      <t>タイヨウ</t>
    </rPh>
    <rPh sb="5" eb="7">
      <t>ネンスウ</t>
    </rPh>
    <rPh sb="8" eb="9">
      <t>チカ</t>
    </rPh>
    <rPh sb="13" eb="15">
      <t>シセツ</t>
    </rPh>
    <rPh sb="16" eb="19">
      <t>ダイブブン</t>
    </rPh>
    <phoneticPr fontId="4"/>
  </si>
  <si>
    <t>　施設全体が老朽化し、特に老朽管路からの漏水等により有収率が平均値より低く、修繕代、電気代等の費用の増加を招き、人口減少による給水収益の減少と相まって経営を圧迫する要因となっている。そのため、漏水個所の修繕等による有収率の向上が最重要課題である。また辺地債等を財源とした老朽管路への対策を検討する必要がある。</t>
    <rPh sb="22" eb="23">
      <t>トウ</t>
    </rPh>
    <rPh sb="30" eb="33">
      <t>ヘイキンチ</t>
    </rPh>
    <rPh sb="125" eb="127">
      <t>ヘンチ</t>
    </rPh>
    <rPh sb="127" eb="128">
      <t>サイ</t>
    </rPh>
    <rPh sb="128" eb="129">
      <t>トウ</t>
    </rPh>
    <rPh sb="130" eb="132">
      <t>ザイゲン</t>
    </rPh>
    <rPh sb="141" eb="143">
      <t>タイサク</t>
    </rPh>
    <rPh sb="144" eb="146">
      <t>ケントウ</t>
    </rPh>
    <rPh sb="148" eb="1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</si>
</sst>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EF-4CF3-AB79-AEBF6008D43B}"/>
            </c:ext>
          </c:extLst>
        </c:ser>
        <c:dLbls>
          <c:showLegendKey val="0"/>
          <c:showVal val="0"/>
          <c:showCatName val="0"/>
          <c:showSerName val="0"/>
          <c:showPercent val="0"/>
          <c:showBubbleSize val="0"/>
        </c:dLbls>
        <c:gapWidth val="150"/>
        <c:axId val="161596928"/>
        <c:axId val="1615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extLst>
            <c:ext xmlns:c16="http://schemas.microsoft.com/office/drawing/2014/chart" uri="{C3380CC4-5D6E-409C-BE32-E72D297353CC}">
              <c16:uniqueId val="{00000001-D3EF-4CF3-AB79-AEBF6008D43B}"/>
            </c:ext>
          </c:extLst>
        </c:ser>
        <c:dLbls>
          <c:showLegendKey val="0"/>
          <c:showVal val="0"/>
          <c:showCatName val="0"/>
          <c:showSerName val="0"/>
          <c:showPercent val="0"/>
          <c:showBubbleSize val="0"/>
        </c:dLbls>
        <c:marker val="1"/>
        <c:smooth val="0"/>
        <c:axId val="161596928"/>
        <c:axId val="161598848"/>
      </c:lineChart>
      <c:dateAx>
        <c:axId val="161596928"/>
        <c:scaling>
          <c:orientation val="minMax"/>
        </c:scaling>
        <c:delete val="1"/>
        <c:axPos val="b"/>
        <c:numFmt formatCode="ge" sourceLinked="1"/>
        <c:majorTickMark val="none"/>
        <c:minorTickMark val="none"/>
        <c:tickLblPos val="none"/>
        <c:crossAx val="161598848"/>
        <c:crosses val="autoZero"/>
        <c:auto val="1"/>
        <c:lblOffset val="100"/>
        <c:baseTimeUnit val="years"/>
      </c:dateAx>
      <c:valAx>
        <c:axId val="1615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58.98</c:v>
                </c:pt>
                <c:pt idx="1">
                  <c:v>63.63</c:v>
                </c:pt>
                <c:pt idx="2">
                  <c:v>83.19</c:v>
                </c:pt>
                <c:pt idx="3">
                  <c:v>52.72</c:v>
                </c:pt>
                <c:pt idx="4">
                  <c:v>58.31</c:v>
                </c:pt>
              </c:numCache>
            </c:numRef>
          </c:val>
          <c:extLst>
            <c:ext xmlns:c16="http://schemas.microsoft.com/office/drawing/2014/chart" uri="{C3380CC4-5D6E-409C-BE32-E72D297353CC}">
              <c16:uniqueId val="{00000000-9521-45F9-A321-ECA34C76B8AD}"/>
            </c:ext>
          </c:extLst>
        </c:ser>
        <c:dLbls>
          <c:showLegendKey val="0"/>
          <c:showVal val="0"/>
          <c:showCatName val="0"/>
          <c:showSerName val="0"/>
          <c:showPercent val="0"/>
          <c:showBubbleSize val="0"/>
        </c:dLbls>
        <c:gapWidth val="150"/>
        <c:axId val="162654848"/>
        <c:axId val="1626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extLst>
            <c:ext xmlns:c16="http://schemas.microsoft.com/office/drawing/2014/chart" uri="{C3380CC4-5D6E-409C-BE32-E72D297353CC}">
              <c16:uniqueId val="{00000001-9521-45F9-A321-ECA34C76B8AD}"/>
            </c:ext>
          </c:extLst>
        </c:ser>
        <c:dLbls>
          <c:showLegendKey val="0"/>
          <c:showVal val="0"/>
          <c:showCatName val="0"/>
          <c:showSerName val="0"/>
          <c:showPercent val="0"/>
          <c:showBubbleSize val="0"/>
        </c:dLbls>
        <c:marker val="1"/>
        <c:smooth val="0"/>
        <c:axId val="162654848"/>
        <c:axId val="162657024"/>
      </c:lineChart>
      <c:dateAx>
        <c:axId val="162654848"/>
        <c:scaling>
          <c:orientation val="minMax"/>
        </c:scaling>
        <c:delete val="1"/>
        <c:axPos val="b"/>
        <c:numFmt formatCode="ge" sourceLinked="1"/>
        <c:majorTickMark val="none"/>
        <c:minorTickMark val="none"/>
        <c:tickLblPos val="none"/>
        <c:crossAx val="162657024"/>
        <c:crosses val="autoZero"/>
        <c:auto val="1"/>
        <c:lblOffset val="100"/>
        <c:baseTimeUnit val="years"/>
      </c:dateAx>
      <c:valAx>
        <c:axId val="1626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53.01</c:v>
                </c:pt>
                <c:pt idx="1">
                  <c:v>46.77</c:v>
                </c:pt>
                <c:pt idx="2">
                  <c:v>33.68</c:v>
                </c:pt>
                <c:pt idx="3">
                  <c:v>47.62</c:v>
                </c:pt>
                <c:pt idx="4">
                  <c:v>40.64</c:v>
                </c:pt>
              </c:numCache>
            </c:numRef>
          </c:val>
          <c:extLst>
            <c:ext xmlns:c16="http://schemas.microsoft.com/office/drawing/2014/chart" uri="{C3380CC4-5D6E-409C-BE32-E72D297353CC}">
              <c16:uniqueId val="{00000000-54D9-4D6A-947F-17E7BDC03FA8}"/>
            </c:ext>
          </c:extLst>
        </c:ser>
        <c:dLbls>
          <c:showLegendKey val="0"/>
          <c:showVal val="0"/>
          <c:showCatName val="0"/>
          <c:showSerName val="0"/>
          <c:showPercent val="0"/>
          <c:showBubbleSize val="0"/>
        </c:dLbls>
        <c:gapWidth val="150"/>
        <c:axId val="162670848"/>
        <c:axId val="1626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extLst>
            <c:ext xmlns:c16="http://schemas.microsoft.com/office/drawing/2014/chart" uri="{C3380CC4-5D6E-409C-BE32-E72D297353CC}">
              <c16:uniqueId val="{00000001-54D9-4D6A-947F-17E7BDC03FA8}"/>
            </c:ext>
          </c:extLst>
        </c:ser>
        <c:dLbls>
          <c:showLegendKey val="0"/>
          <c:showVal val="0"/>
          <c:showCatName val="0"/>
          <c:showSerName val="0"/>
          <c:showPercent val="0"/>
          <c:showBubbleSize val="0"/>
        </c:dLbls>
        <c:marker val="1"/>
        <c:smooth val="0"/>
        <c:axId val="162670848"/>
        <c:axId val="162685312"/>
      </c:lineChart>
      <c:dateAx>
        <c:axId val="162670848"/>
        <c:scaling>
          <c:orientation val="minMax"/>
        </c:scaling>
        <c:delete val="1"/>
        <c:axPos val="b"/>
        <c:numFmt formatCode="ge" sourceLinked="1"/>
        <c:majorTickMark val="none"/>
        <c:minorTickMark val="none"/>
        <c:tickLblPos val="none"/>
        <c:crossAx val="162685312"/>
        <c:crosses val="autoZero"/>
        <c:auto val="1"/>
        <c:lblOffset val="100"/>
        <c:baseTimeUnit val="years"/>
      </c:dateAx>
      <c:valAx>
        <c:axId val="1626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98.82</c:v>
                </c:pt>
                <c:pt idx="1">
                  <c:v>100.17</c:v>
                </c:pt>
                <c:pt idx="2">
                  <c:v>102.8</c:v>
                </c:pt>
                <c:pt idx="3">
                  <c:v>102.08</c:v>
                </c:pt>
                <c:pt idx="4">
                  <c:v>104.9</c:v>
                </c:pt>
              </c:numCache>
            </c:numRef>
          </c:val>
          <c:extLst>
            <c:ext xmlns:c16="http://schemas.microsoft.com/office/drawing/2014/chart" uri="{C3380CC4-5D6E-409C-BE32-E72D297353CC}">
              <c16:uniqueId val="{00000000-2FBB-4885-A02E-EF6BD724823B}"/>
            </c:ext>
          </c:extLst>
        </c:ser>
        <c:dLbls>
          <c:showLegendKey val="0"/>
          <c:showVal val="0"/>
          <c:showCatName val="0"/>
          <c:showSerName val="0"/>
          <c:showPercent val="0"/>
          <c:showBubbleSize val="0"/>
        </c:dLbls>
        <c:gapWidth val="150"/>
        <c:axId val="161752192"/>
        <c:axId val="16175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extLst>
            <c:ext xmlns:c16="http://schemas.microsoft.com/office/drawing/2014/chart" uri="{C3380CC4-5D6E-409C-BE32-E72D297353CC}">
              <c16:uniqueId val="{00000001-2FBB-4885-A02E-EF6BD724823B}"/>
            </c:ext>
          </c:extLst>
        </c:ser>
        <c:dLbls>
          <c:showLegendKey val="0"/>
          <c:showVal val="0"/>
          <c:showCatName val="0"/>
          <c:showSerName val="0"/>
          <c:showPercent val="0"/>
          <c:showBubbleSize val="0"/>
        </c:dLbls>
        <c:marker val="1"/>
        <c:smooth val="0"/>
        <c:axId val="161752192"/>
        <c:axId val="161754112"/>
      </c:lineChart>
      <c:dateAx>
        <c:axId val="161752192"/>
        <c:scaling>
          <c:orientation val="minMax"/>
        </c:scaling>
        <c:delete val="1"/>
        <c:axPos val="b"/>
        <c:numFmt formatCode="ge" sourceLinked="1"/>
        <c:majorTickMark val="none"/>
        <c:minorTickMark val="none"/>
        <c:tickLblPos val="none"/>
        <c:crossAx val="161754112"/>
        <c:crosses val="autoZero"/>
        <c:auto val="1"/>
        <c:lblOffset val="100"/>
        <c:baseTimeUnit val="years"/>
      </c:dateAx>
      <c:valAx>
        <c:axId val="1617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D8-413F-A2AB-C0FC8FE2C4F3}"/>
            </c:ext>
          </c:extLst>
        </c:ser>
        <c:dLbls>
          <c:showLegendKey val="0"/>
          <c:showVal val="0"/>
          <c:showCatName val="0"/>
          <c:showSerName val="0"/>
          <c:showPercent val="0"/>
          <c:showBubbleSize val="0"/>
        </c:dLbls>
        <c:gapWidth val="150"/>
        <c:axId val="161792768"/>
        <c:axId val="1617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D8-413F-A2AB-C0FC8FE2C4F3}"/>
            </c:ext>
          </c:extLst>
        </c:ser>
        <c:dLbls>
          <c:showLegendKey val="0"/>
          <c:showVal val="0"/>
          <c:showCatName val="0"/>
          <c:showSerName val="0"/>
          <c:showPercent val="0"/>
          <c:showBubbleSize val="0"/>
        </c:dLbls>
        <c:marker val="1"/>
        <c:smooth val="0"/>
        <c:axId val="161792768"/>
        <c:axId val="161794688"/>
      </c:lineChart>
      <c:dateAx>
        <c:axId val="161792768"/>
        <c:scaling>
          <c:orientation val="minMax"/>
        </c:scaling>
        <c:delete val="1"/>
        <c:axPos val="b"/>
        <c:numFmt formatCode="ge" sourceLinked="1"/>
        <c:majorTickMark val="none"/>
        <c:minorTickMark val="none"/>
        <c:tickLblPos val="none"/>
        <c:crossAx val="161794688"/>
        <c:crosses val="autoZero"/>
        <c:auto val="1"/>
        <c:lblOffset val="100"/>
        <c:baseTimeUnit val="years"/>
      </c:dateAx>
      <c:valAx>
        <c:axId val="1617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3A-4F41-8B90-F52F9003AC67}"/>
            </c:ext>
          </c:extLst>
        </c:ser>
        <c:dLbls>
          <c:showLegendKey val="0"/>
          <c:showVal val="0"/>
          <c:showCatName val="0"/>
          <c:showSerName val="0"/>
          <c:showPercent val="0"/>
          <c:showBubbleSize val="0"/>
        </c:dLbls>
        <c:gapWidth val="150"/>
        <c:axId val="162357632"/>
        <c:axId val="1623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3A-4F41-8B90-F52F9003AC67}"/>
            </c:ext>
          </c:extLst>
        </c:ser>
        <c:dLbls>
          <c:showLegendKey val="0"/>
          <c:showVal val="0"/>
          <c:showCatName val="0"/>
          <c:showSerName val="0"/>
          <c:showPercent val="0"/>
          <c:showBubbleSize val="0"/>
        </c:dLbls>
        <c:marker val="1"/>
        <c:smooth val="0"/>
        <c:axId val="162357632"/>
        <c:axId val="162359552"/>
      </c:lineChart>
      <c:dateAx>
        <c:axId val="162357632"/>
        <c:scaling>
          <c:orientation val="minMax"/>
        </c:scaling>
        <c:delete val="1"/>
        <c:axPos val="b"/>
        <c:numFmt formatCode="ge" sourceLinked="1"/>
        <c:majorTickMark val="none"/>
        <c:minorTickMark val="none"/>
        <c:tickLblPos val="none"/>
        <c:crossAx val="162359552"/>
        <c:crosses val="autoZero"/>
        <c:auto val="1"/>
        <c:lblOffset val="100"/>
        <c:baseTimeUnit val="years"/>
      </c:dateAx>
      <c:valAx>
        <c:axId val="1623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70-485D-B4CF-179471500809}"/>
            </c:ext>
          </c:extLst>
        </c:ser>
        <c:dLbls>
          <c:showLegendKey val="0"/>
          <c:showVal val="0"/>
          <c:showCatName val="0"/>
          <c:showSerName val="0"/>
          <c:showPercent val="0"/>
          <c:showBubbleSize val="0"/>
        </c:dLbls>
        <c:gapWidth val="150"/>
        <c:axId val="162394496"/>
        <c:axId val="1623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70-485D-B4CF-179471500809}"/>
            </c:ext>
          </c:extLst>
        </c:ser>
        <c:dLbls>
          <c:showLegendKey val="0"/>
          <c:showVal val="0"/>
          <c:showCatName val="0"/>
          <c:showSerName val="0"/>
          <c:showPercent val="0"/>
          <c:showBubbleSize val="0"/>
        </c:dLbls>
        <c:marker val="1"/>
        <c:smooth val="0"/>
        <c:axId val="162394496"/>
        <c:axId val="162396416"/>
      </c:lineChart>
      <c:dateAx>
        <c:axId val="162394496"/>
        <c:scaling>
          <c:orientation val="minMax"/>
        </c:scaling>
        <c:delete val="1"/>
        <c:axPos val="b"/>
        <c:numFmt formatCode="ge" sourceLinked="1"/>
        <c:majorTickMark val="none"/>
        <c:minorTickMark val="none"/>
        <c:tickLblPos val="none"/>
        <c:crossAx val="162396416"/>
        <c:crosses val="autoZero"/>
        <c:auto val="1"/>
        <c:lblOffset val="100"/>
        <c:baseTimeUnit val="years"/>
      </c:dateAx>
      <c:valAx>
        <c:axId val="1623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3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36-4523-B70D-1F0AE6478031}"/>
            </c:ext>
          </c:extLst>
        </c:ser>
        <c:dLbls>
          <c:showLegendKey val="0"/>
          <c:showVal val="0"/>
          <c:showCatName val="0"/>
          <c:showSerName val="0"/>
          <c:showPercent val="0"/>
          <c:showBubbleSize val="0"/>
        </c:dLbls>
        <c:gapWidth val="150"/>
        <c:axId val="162476032"/>
        <c:axId val="1624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36-4523-B70D-1F0AE6478031}"/>
            </c:ext>
          </c:extLst>
        </c:ser>
        <c:dLbls>
          <c:showLegendKey val="0"/>
          <c:showVal val="0"/>
          <c:showCatName val="0"/>
          <c:showSerName val="0"/>
          <c:showPercent val="0"/>
          <c:showBubbleSize val="0"/>
        </c:dLbls>
        <c:marker val="1"/>
        <c:smooth val="0"/>
        <c:axId val="162476032"/>
        <c:axId val="162477952"/>
      </c:lineChart>
      <c:dateAx>
        <c:axId val="162476032"/>
        <c:scaling>
          <c:orientation val="minMax"/>
        </c:scaling>
        <c:delete val="1"/>
        <c:axPos val="b"/>
        <c:numFmt formatCode="ge" sourceLinked="1"/>
        <c:majorTickMark val="none"/>
        <c:minorTickMark val="none"/>
        <c:tickLblPos val="none"/>
        <c:crossAx val="162477952"/>
        <c:crosses val="autoZero"/>
        <c:auto val="1"/>
        <c:lblOffset val="100"/>
        <c:baseTimeUnit val="years"/>
      </c:dateAx>
      <c:valAx>
        <c:axId val="1624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4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BF-49BD-A629-32437E2E4E26}"/>
            </c:ext>
          </c:extLst>
        </c:ser>
        <c:dLbls>
          <c:showLegendKey val="0"/>
          <c:showVal val="0"/>
          <c:showCatName val="0"/>
          <c:showSerName val="0"/>
          <c:showPercent val="0"/>
          <c:showBubbleSize val="0"/>
        </c:dLbls>
        <c:gapWidth val="150"/>
        <c:axId val="162504064"/>
        <c:axId val="16253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extLst>
            <c:ext xmlns:c16="http://schemas.microsoft.com/office/drawing/2014/chart" uri="{C3380CC4-5D6E-409C-BE32-E72D297353CC}">
              <c16:uniqueId val="{00000001-A8BF-49BD-A629-32437E2E4E26}"/>
            </c:ext>
          </c:extLst>
        </c:ser>
        <c:dLbls>
          <c:showLegendKey val="0"/>
          <c:showVal val="0"/>
          <c:showCatName val="0"/>
          <c:showSerName val="0"/>
          <c:showPercent val="0"/>
          <c:showBubbleSize val="0"/>
        </c:dLbls>
        <c:marker val="1"/>
        <c:smooth val="0"/>
        <c:axId val="162504064"/>
        <c:axId val="162530816"/>
      </c:lineChart>
      <c:dateAx>
        <c:axId val="162504064"/>
        <c:scaling>
          <c:orientation val="minMax"/>
        </c:scaling>
        <c:delete val="1"/>
        <c:axPos val="b"/>
        <c:numFmt formatCode="ge" sourceLinked="1"/>
        <c:majorTickMark val="none"/>
        <c:minorTickMark val="none"/>
        <c:tickLblPos val="none"/>
        <c:crossAx val="162530816"/>
        <c:crosses val="autoZero"/>
        <c:auto val="1"/>
        <c:lblOffset val="100"/>
        <c:baseTimeUnit val="years"/>
      </c:dateAx>
      <c:valAx>
        <c:axId val="1625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77.760000000000005</c:v>
                </c:pt>
                <c:pt idx="1">
                  <c:v>42.34</c:v>
                </c:pt>
                <c:pt idx="2">
                  <c:v>63.38</c:v>
                </c:pt>
                <c:pt idx="3">
                  <c:v>102.08</c:v>
                </c:pt>
                <c:pt idx="4">
                  <c:v>58.27</c:v>
                </c:pt>
              </c:numCache>
            </c:numRef>
          </c:val>
          <c:extLst>
            <c:ext xmlns:c16="http://schemas.microsoft.com/office/drawing/2014/chart" uri="{C3380CC4-5D6E-409C-BE32-E72D297353CC}">
              <c16:uniqueId val="{00000000-E313-42A2-9C8A-07E6C1C23A75}"/>
            </c:ext>
          </c:extLst>
        </c:ser>
        <c:dLbls>
          <c:showLegendKey val="0"/>
          <c:showVal val="0"/>
          <c:showCatName val="0"/>
          <c:showSerName val="0"/>
          <c:showPercent val="0"/>
          <c:showBubbleSize val="0"/>
        </c:dLbls>
        <c:gapWidth val="150"/>
        <c:axId val="162511872"/>
        <c:axId val="1625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extLst>
            <c:ext xmlns:c16="http://schemas.microsoft.com/office/drawing/2014/chart" uri="{C3380CC4-5D6E-409C-BE32-E72D297353CC}">
              <c16:uniqueId val="{00000001-E313-42A2-9C8A-07E6C1C23A75}"/>
            </c:ext>
          </c:extLst>
        </c:ser>
        <c:dLbls>
          <c:showLegendKey val="0"/>
          <c:showVal val="0"/>
          <c:showCatName val="0"/>
          <c:showSerName val="0"/>
          <c:showPercent val="0"/>
          <c:showBubbleSize val="0"/>
        </c:dLbls>
        <c:marker val="1"/>
        <c:smooth val="0"/>
        <c:axId val="162511872"/>
        <c:axId val="162563200"/>
      </c:lineChart>
      <c:dateAx>
        <c:axId val="162511872"/>
        <c:scaling>
          <c:orientation val="minMax"/>
        </c:scaling>
        <c:delete val="1"/>
        <c:axPos val="b"/>
        <c:numFmt formatCode="ge" sourceLinked="1"/>
        <c:majorTickMark val="none"/>
        <c:minorTickMark val="none"/>
        <c:tickLblPos val="none"/>
        <c:crossAx val="162563200"/>
        <c:crosses val="autoZero"/>
        <c:auto val="1"/>
        <c:lblOffset val="100"/>
        <c:baseTimeUnit val="years"/>
      </c:dateAx>
      <c:valAx>
        <c:axId val="1625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238.45</c:v>
                </c:pt>
                <c:pt idx="1">
                  <c:v>439.11</c:v>
                </c:pt>
                <c:pt idx="2">
                  <c:v>285.12</c:v>
                </c:pt>
                <c:pt idx="3">
                  <c:v>193.3</c:v>
                </c:pt>
                <c:pt idx="4">
                  <c:v>341.11</c:v>
                </c:pt>
              </c:numCache>
            </c:numRef>
          </c:val>
          <c:extLst>
            <c:ext xmlns:c16="http://schemas.microsoft.com/office/drawing/2014/chart" uri="{C3380CC4-5D6E-409C-BE32-E72D297353CC}">
              <c16:uniqueId val="{00000000-3D4D-40E8-A5F1-7D55BC535E11}"/>
            </c:ext>
          </c:extLst>
        </c:ser>
        <c:dLbls>
          <c:showLegendKey val="0"/>
          <c:showVal val="0"/>
          <c:showCatName val="0"/>
          <c:showSerName val="0"/>
          <c:showPercent val="0"/>
          <c:showBubbleSize val="0"/>
        </c:dLbls>
        <c:gapWidth val="150"/>
        <c:axId val="162622464"/>
        <c:axId val="1626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extLst>
            <c:ext xmlns:c16="http://schemas.microsoft.com/office/drawing/2014/chart" uri="{C3380CC4-5D6E-409C-BE32-E72D297353CC}">
              <c16:uniqueId val="{00000001-3D4D-40E8-A5F1-7D55BC535E11}"/>
            </c:ext>
          </c:extLst>
        </c:ser>
        <c:dLbls>
          <c:showLegendKey val="0"/>
          <c:showVal val="0"/>
          <c:showCatName val="0"/>
          <c:showSerName val="0"/>
          <c:showPercent val="0"/>
          <c:showBubbleSize val="0"/>
        </c:dLbls>
        <c:marker val="1"/>
        <c:smooth val="0"/>
        <c:axId val="162622464"/>
        <c:axId val="162628736"/>
      </c:lineChart>
      <c:dateAx>
        <c:axId val="162622464"/>
        <c:scaling>
          <c:orientation val="minMax"/>
        </c:scaling>
        <c:delete val="1"/>
        <c:axPos val="b"/>
        <c:numFmt formatCode="ge" sourceLinked="1"/>
        <c:majorTickMark val="none"/>
        <c:minorTickMark val="none"/>
        <c:tickLblPos val="none"/>
        <c:crossAx val="162628736"/>
        <c:crosses val="autoZero"/>
        <c:auto val="1"/>
        <c:lblOffset val="100"/>
        <c:baseTimeUnit val="years"/>
      </c:dateAx>
      <c:valAx>
        <c:axId val="1626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徳島県　阿波市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39223</v>
      </c>
      <c r="AJ8" s="55"/>
      <c r="AK8" s="55"/>
      <c r="AL8" s="55"/>
      <c r="AM8" s="55"/>
      <c r="AN8" s="55"/>
      <c r="AO8" s="55"/>
      <c r="AP8" s="56"/>
      <c r="AQ8" s="46">
        <f>データ!R6</f>
        <v>191.11</v>
      </c>
      <c r="AR8" s="46"/>
      <c r="AS8" s="46"/>
      <c r="AT8" s="46"/>
      <c r="AU8" s="46"/>
      <c r="AV8" s="46"/>
      <c r="AW8" s="46"/>
      <c r="AX8" s="46"/>
      <c r="AY8" s="46">
        <f>データ!S6</f>
        <v>205.24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0.27</v>
      </c>
      <c r="S10" s="46"/>
      <c r="T10" s="46"/>
      <c r="U10" s="46"/>
      <c r="V10" s="46"/>
      <c r="W10" s="46"/>
      <c r="X10" s="46"/>
      <c r="Y10" s="46"/>
      <c r="Z10" s="80">
        <f>データ!P6</f>
        <v>3240</v>
      </c>
      <c r="AA10" s="80"/>
      <c r="AB10" s="80"/>
      <c r="AC10" s="80"/>
      <c r="AD10" s="80"/>
      <c r="AE10" s="80"/>
      <c r="AF10" s="80"/>
      <c r="AG10" s="80"/>
      <c r="AH10" s="2"/>
      <c r="AI10" s="80">
        <f>データ!T6</f>
        <v>104</v>
      </c>
      <c r="AJ10" s="80"/>
      <c r="AK10" s="80"/>
      <c r="AL10" s="80"/>
      <c r="AM10" s="80"/>
      <c r="AN10" s="80"/>
      <c r="AO10" s="80"/>
      <c r="AP10" s="80"/>
      <c r="AQ10" s="46">
        <f>データ!U6</f>
        <v>5</v>
      </c>
      <c r="AR10" s="46"/>
      <c r="AS10" s="46"/>
      <c r="AT10" s="46"/>
      <c r="AU10" s="46"/>
      <c r="AV10" s="46"/>
      <c r="AW10" s="46"/>
      <c r="AX10" s="46"/>
      <c r="AY10" s="46">
        <f>データ!V6</f>
        <v>20.8</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362069</v>
      </c>
      <c r="D6" s="31">
        <f t="shared" si="3"/>
        <v>47</v>
      </c>
      <c r="E6" s="31">
        <f t="shared" si="3"/>
        <v>1</v>
      </c>
      <c r="F6" s="31">
        <f t="shared" si="3"/>
        <v>0</v>
      </c>
      <c r="G6" s="31">
        <f t="shared" si="3"/>
        <v>0</v>
      </c>
      <c r="H6" s="31" t="str">
        <f t="shared" si="3"/>
        <v>徳島県　阿波市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0.27</v>
      </c>
      <c r="P6" s="32">
        <f t="shared" si="3"/>
        <v>3240</v>
      </c>
      <c r="Q6" s="32">
        <f t="shared" si="3"/>
        <v>39223</v>
      </c>
      <c r="R6" s="32">
        <f t="shared" si="3"/>
        <v>191.11</v>
      </c>
      <c r="S6" s="32">
        <f t="shared" si="3"/>
        <v>205.24</v>
      </c>
      <c r="T6" s="32">
        <f t="shared" si="3"/>
        <v>104</v>
      </c>
      <c r="U6" s="32">
        <f t="shared" si="3"/>
        <v>5</v>
      </c>
      <c r="V6" s="32">
        <f t="shared" si="3"/>
        <v>20.8</v>
      </c>
      <c r="W6" s="33">
        <f>IF(W7="",NA(),W7)</f>
        <v>98.82</v>
      </c>
      <c r="X6" s="33">
        <f t="shared" ref="X6:AF6" si="4">IF(X7="",NA(),X7)</f>
        <v>100.17</v>
      </c>
      <c r="Y6" s="33">
        <f t="shared" si="4"/>
        <v>102.8</v>
      </c>
      <c r="Z6" s="33">
        <f t="shared" si="4"/>
        <v>102.08</v>
      </c>
      <c r="AA6" s="33">
        <f t="shared" si="4"/>
        <v>104.9</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1442.51</v>
      </c>
      <c r="BJ6" s="33">
        <f t="shared" si="7"/>
        <v>1496.15</v>
      </c>
      <c r="BK6" s="33">
        <f t="shared" si="7"/>
        <v>1462.56</v>
      </c>
      <c r="BL6" s="33">
        <f t="shared" si="7"/>
        <v>1486.62</v>
      </c>
      <c r="BM6" s="33">
        <f t="shared" si="7"/>
        <v>1510.14</v>
      </c>
      <c r="BN6" s="32" t="str">
        <f>IF(BN7="","",IF(BN7="-","【-】","【"&amp;SUBSTITUTE(TEXT(BN7,"#,##0.00"),"-","△")&amp;"】"))</f>
        <v>【1,242.90】</v>
      </c>
      <c r="BO6" s="33">
        <f>IF(BO7="",NA(),BO7)</f>
        <v>77.760000000000005</v>
      </c>
      <c r="BP6" s="33">
        <f t="shared" ref="BP6:BX6" si="8">IF(BP7="",NA(),BP7)</f>
        <v>42.34</v>
      </c>
      <c r="BQ6" s="33">
        <f t="shared" si="8"/>
        <v>63.38</v>
      </c>
      <c r="BR6" s="33">
        <f t="shared" si="8"/>
        <v>102.08</v>
      </c>
      <c r="BS6" s="33">
        <f t="shared" si="8"/>
        <v>58.27</v>
      </c>
      <c r="BT6" s="33">
        <f t="shared" si="8"/>
        <v>33.299999999999997</v>
      </c>
      <c r="BU6" s="33">
        <f t="shared" si="8"/>
        <v>33.01</v>
      </c>
      <c r="BV6" s="33">
        <f t="shared" si="8"/>
        <v>32.39</v>
      </c>
      <c r="BW6" s="33">
        <f t="shared" si="8"/>
        <v>24.39</v>
      </c>
      <c r="BX6" s="33">
        <f t="shared" si="8"/>
        <v>22.67</v>
      </c>
      <c r="BY6" s="32" t="str">
        <f>IF(BY7="","",IF(BY7="-","【-】","【"&amp;SUBSTITUTE(TEXT(BY7,"#,##0.00"),"-","△")&amp;"】"))</f>
        <v>【33.35】</v>
      </c>
      <c r="BZ6" s="33">
        <f>IF(BZ7="",NA(),BZ7)</f>
        <v>238.45</v>
      </c>
      <c r="CA6" s="33">
        <f t="shared" ref="CA6:CI6" si="9">IF(CA7="",NA(),CA7)</f>
        <v>439.11</v>
      </c>
      <c r="CB6" s="33">
        <f t="shared" si="9"/>
        <v>285.12</v>
      </c>
      <c r="CC6" s="33">
        <f t="shared" si="9"/>
        <v>193.3</v>
      </c>
      <c r="CD6" s="33">
        <f t="shared" si="9"/>
        <v>341.11</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58.98</v>
      </c>
      <c r="CL6" s="33">
        <f t="shared" ref="CL6:CT6" si="10">IF(CL7="",NA(),CL7)</f>
        <v>63.63</v>
      </c>
      <c r="CM6" s="33">
        <f t="shared" si="10"/>
        <v>83.19</v>
      </c>
      <c r="CN6" s="33">
        <f t="shared" si="10"/>
        <v>52.72</v>
      </c>
      <c r="CO6" s="33">
        <f t="shared" si="10"/>
        <v>58.31</v>
      </c>
      <c r="CP6" s="33">
        <f t="shared" si="10"/>
        <v>50.66</v>
      </c>
      <c r="CQ6" s="33">
        <f t="shared" si="10"/>
        <v>51.11</v>
      </c>
      <c r="CR6" s="33">
        <f t="shared" si="10"/>
        <v>50.49</v>
      </c>
      <c r="CS6" s="33">
        <f t="shared" si="10"/>
        <v>48.36</v>
      </c>
      <c r="CT6" s="33">
        <f t="shared" si="10"/>
        <v>48.7</v>
      </c>
      <c r="CU6" s="32" t="str">
        <f>IF(CU7="","",IF(CU7="-","【-】","【"&amp;SUBSTITUTE(TEXT(CU7,"#,##0.00"),"-","△")&amp;"】"))</f>
        <v>【57.58】</v>
      </c>
      <c r="CV6" s="33">
        <f>IF(CV7="",NA(),CV7)</f>
        <v>53.01</v>
      </c>
      <c r="CW6" s="33">
        <f t="shared" ref="CW6:DE6" si="11">IF(CW7="",NA(),CW7)</f>
        <v>46.77</v>
      </c>
      <c r="CX6" s="33">
        <f t="shared" si="11"/>
        <v>33.68</v>
      </c>
      <c r="CY6" s="33">
        <f t="shared" si="11"/>
        <v>47.62</v>
      </c>
      <c r="CZ6" s="33">
        <f t="shared" si="11"/>
        <v>40.64</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x14ac:dyDescent="0.15">
      <c r="A7" s="26"/>
      <c r="B7" s="35">
        <v>2015</v>
      </c>
      <c r="C7" s="35">
        <v>362069</v>
      </c>
      <c r="D7" s="35">
        <v>47</v>
      </c>
      <c r="E7" s="35">
        <v>1</v>
      </c>
      <c r="F7" s="35">
        <v>0</v>
      </c>
      <c r="G7" s="35">
        <v>0</v>
      </c>
      <c r="H7" s="35" t="s">
        <v>93</v>
      </c>
      <c r="I7" s="35" t="s">
        <v>94</v>
      </c>
      <c r="J7" s="35" t="s">
        <v>95</v>
      </c>
      <c r="K7" s="35" t="s">
        <v>96</v>
      </c>
      <c r="L7" s="35" t="s">
        <v>97</v>
      </c>
      <c r="M7" s="36" t="s">
        <v>98</v>
      </c>
      <c r="N7" s="36" t="s">
        <v>99</v>
      </c>
      <c r="O7" s="36">
        <v>0.27</v>
      </c>
      <c r="P7" s="36">
        <v>3240</v>
      </c>
      <c r="Q7" s="36">
        <v>39223</v>
      </c>
      <c r="R7" s="36">
        <v>191.11</v>
      </c>
      <c r="S7" s="36">
        <v>205.24</v>
      </c>
      <c r="T7" s="36">
        <v>104</v>
      </c>
      <c r="U7" s="36">
        <v>5</v>
      </c>
      <c r="V7" s="36">
        <v>20.8</v>
      </c>
      <c r="W7" s="36">
        <v>98.82</v>
      </c>
      <c r="X7" s="36">
        <v>100.17</v>
      </c>
      <c r="Y7" s="36">
        <v>102.8</v>
      </c>
      <c r="Z7" s="36">
        <v>102.08</v>
      </c>
      <c r="AA7" s="36">
        <v>104.9</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1442.51</v>
      </c>
      <c r="BJ7" s="36">
        <v>1496.15</v>
      </c>
      <c r="BK7" s="36">
        <v>1462.56</v>
      </c>
      <c r="BL7" s="36">
        <v>1486.62</v>
      </c>
      <c r="BM7" s="36">
        <v>1510.14</v>
      </c>
      <c r="BN7" s="36">
        <v>1242.9000000000001</v>
      </c>
      <c r="BO7" s="36">
        <v>77.760000000000005</v>
      </c>
      <c r="BP7" s="36">
        <v>42.34</v>
      </c>
      <c r="BQ7" s="36">
        <v>63.38</v>
      </c>
      <c r="BR7" s="36">
        <v>102.08</v>
      </c>
      <c r="BS7" s="36">
        <v>58.27</v>
      </c>
      <c r="BT7" s="36">
        <v>33.299999999999997</v>
      </c>
      <c r="BU7" s="36">
        <v>33.01</v>
      </c>
      <c r="BV7" s="36">
        <v>32.39</v>
      </c>
      <c r="BW7" s="36">
        <v>24.39</v>
      </c>
      <c r="BX7" s="36">
        <v>22.67</v>
      </c>
      <c r="BY7" s="36">
        <v>33.35</v>
      </c>
      <c r="BZ7" s="36">
        <v>238.45</v>
      </c>
      <c r="CA7" s="36">
        <v>439.11</v>
      </c>
      <c r="CB7" s="36">
        <v>285.12</v>
      </c>
      <c r="CC7" s="36">
        <v>193.3</v>
      </c>
      <c r="CD7" s="36">
        <v>341.11</v>
      </c>
      <c r="CE7" s="36">
        <v>526.57000000000005</v>
      </c>
      <c r="CF7" s="36">
        <v>523.08000000000004</v>
      </c>
      <c r="CG7" s="36">
        <v>530.83000000000004</v>
      </c>
      <c r="CH7" s="36">
        <v>734.18</v>
      </c>
      <c r="CI7" s="36">
        <v>789.62</v>
      </c>
      <c r="CJ7" s="36">
        <v>524.69000000000005</v>
      </c>
      <c r="CK7" s="36">
        <v>58.98</v>
      </c>
      <c r="CL7" s="36">
        <v>63.63</v>
      </c>
      <c r="CM7" s="36">
        <v>83.19</v>
      </c>
      <c r="CN7" s="36">
        <v>52.72</v>
      </c>
      <c r="CO7" s="36">
        <v>58.31</v>
      </c>
      <c r="CP7" s="36">
        <v>50.66</v>
      </c>
      <c r="CQ7" s="36">
        <v>51.11</v>
      </c>
      <c r="CR7" s="36">
        <v>50.49</v>
      </c>
      <c r="CS7" s="36">
        <v>48.36</v>
      </c>
      <c r="CT7" s="36">
        <v>48.7</v>
      </c>
      <c r="CU7" s="36">
        <v>57.58</v>
      </c>
      <c r="CV7" s="36">
        <v>53.01</v>
      </c>
      <c r="CW7" s="36">
        <v>46.77</v>
      </c>
      <c r="CX7" s="36">
        <v>33.68</v>
      </c>
      <c r="CY7" s="36">
        <v>47.62</v>
      </c>
      <c r="CZ7" s="36">
        <v>40.64</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桑原 直樹</cp:lastModifiedBy>
  <dcterms:created xsi:type="dcterms:W3CDTF">2016-12-02T02:21:18Z</dcterms:created>
  <dcterms:modified xsi:type="dcterms:W3CDTF">2017-01-25T02:50:06Z</dcterms:modified>
  <cp:category/>
</cp:coreProperties>
</file>