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AY8" i="4" s="1"/>
  <c r="R6" i="5"/>
  <c r="Q6" i="5"/>
  <c r="P6" i="5"/>
  <c r="O6" i="5"/>
  <c r="N6" i="5"/>
  <c r="M6" i="5"/>
  <c r="L6" i="5"/>
  <c r="K6" i="5"/>
  <c r="R8" i="4" s="1"/>
  <c r="J6" i="5"/>
  <c r="I6" i="5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Q10" i="4"/>
  <c r="AI10" i="4"/>
  <c r="Z10" i="4"/>
  <c r="R10" i="4"/>
  <c r="J10" i="4"/>
  <c r="B10" i="4"/>
  <c r="AQ8" i="4"/>
  <c r="AI8" i="4"/>
  <c r="Z8" i="4"/>
  <c r="J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<sst xmlns="http://schemas.openxmlformats.org/spreadsheetml/2006/main" count="218" uniqueCount="108">
  <si>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</si>
  <si>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</si>
  <si>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</si>
  <si>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</si>
  <si>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</si>
  <si>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</si>
  <si>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</si>
  <si>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</si>
  <si>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</si>
  <si>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</si>
  <si>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</si>
  <si>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</si>
  <si>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</si>
  <si>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</si>
  <si>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</si>
  <si>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</si>
  <si>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</si>
  <si>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</si>
  <si>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</si>
  <si>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</si>
  <si>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</si>
  <si>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</si>
  <si>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</si>
  <si>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</si>
  <si>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</si>
  <si>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</si>
  <si>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</si>
  <si>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</si>
  <si>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</si>
  <si>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</si>
  <si>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</si>
  <si>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</si>
  <si>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</si>
  <si>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</si>
  <si>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</si>
  <si>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</si>
  <si>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</si>
  <si>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</si>
  <si>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</si>
  <si>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</si>
  <si>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</si>
  <si>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</si>
  <si>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</si>
  <si>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</si>
  <si>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</si>
  <si>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</si>
  <si>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</si>
  <si>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</si>
  <si>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</si>
  <si>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</si>
  <si>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</si>
  <si>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</si>
  <si>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</si>
  <si>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</si>
  <si>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</si>
  <si>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</si>
  <si>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</si>
  <si>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</si>
  <si>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</si>
  <si>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</si>
  <si>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</si>
  <si>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</si>
  <si>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</si>
  <si>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</si>
  <si>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</si>
  <si>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</si>
  <si>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</si>
  <si>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</si>
  <si>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</si>
  <si>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</si>
  <si>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</si>
  <si>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</si>
  <si>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</si>
  <si>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</si>
  <si>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</si>
  <si>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</si>
  <si>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</si>
  <si>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</si>
  <si>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</si>
  <si>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</si>
  <si>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</si>
  <si>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</si>
  <si>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</si>
  <si>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</si>
  <si>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</si>
  <si>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</si>
  <si>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</si>
  <si>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</si>
  <si>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</si>
  <si>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</si>
  <si>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</si>
  <si>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</si>
  <si>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</si>
  <si>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徳島県　吉野川市</t>
  </si>
  <si>
    <t>法非適用</t>
  </si>
  <si>
    <t>水道事業</t>
  </si>
  <si>
    <t>簡易水道事業</t>
  </si>
  <si>
    <t>D4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</si>
  <si>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</si>
  <si>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</si>
  <si>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</si>
  <si>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</si>
  <si>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</si>
  <si>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</si>
  <si>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</si>
  <si>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給水人口が減少している現状に鑑み、上水道施設への施設統合や新たな給水方法等について、費用対効果を考慮しながら施設整備を進める。</t>
    <phoneticPr fontId="4"/>
  </si>
  <si>
    <t>　平成２９年度から上水道事業に統合し、上水道事業一体として経営基盤を強化し経営の安定を図る。</t>
    <phoneticPr fontId="4"/>
  </si>
  <si>
    <t>　本市における簡易水道の給水区域は山間地に点在しているため、施設等の建設改良費が高額となり、企業債の借入も多額となっている。また、年々過疎化が進行しており、給水人口も減少している現状である。現在は、一般会計からの繰入金により、経営が支えられている状況である。
　以上のことなどから、収益的収支比率について、類似団体平均値を下回る水準で推移している。
　平成２９年度から上水道事業へ統合し、経営の合理化等により、経営基盤の強化を図る。</t>
    <rPh sb="65" eb="67">
      <t>ネンネン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</si>
</sst>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0.65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>
                  <c:v>0.68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926976"/>
        <c:axId val="142928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0.61</c:v>
                </c:pt>
                <c:pt idx="1">
                  <c:v>0.37</c:v>
                </c:pt>
                <c:pt idx="2">
                  <c:v>0.7</c:v>
                </c:pt>
                <c:pt idx="3">
                  <c:v>0.91</c:v>
                </c:pt>
                <c:pt idx="4">
                  <c:v>1.26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926976"/>
        <c:axId val="142928896"/>
      </c:lineChart>
      <c:dateAx>
        <c:axId val="142926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2928896"/>
        <c:crosses val="autoZero"/>
        <c:auto val="1"/>
        <c:lblOffset val="100"/>
        <c:baseTimeUnit val="years"/>
      </c:dateAx>
      <c:valAx>
        <c:axId val="142928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2926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70.97</c:v>
                </c:pt>
                <c:pt idx="1">
                  <c:v>66.02</c:v>
                </c:pt>
                <c:pt idx="2">
                  <c:v>64.63</c:v>
                </c:pt>
                <c:pt idx="3">
                  <c:v>83.4</c:v>
                </c:pt>
                <c:pt idx="4">
                  <c:v>81.42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725056"/>
        <c:axId val="159726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50.66</c:v>
                </c:pt>
                <c:pt idx="1">
                  <c:v>51.11</c:v>
                </c:pt>
                <c:pt idx="2">
                  <c:v>50.49</c:v>
                </c:pt>
                <c:pt idx="3">
                  <c:v>48.36</c:v>
                </c:pt>
                <c:pt idx="4">
                  <c:v>48.7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725056"/>
        <c:axId val="159726976"/>
      </c:lineChart>
      <c:dateAx>
        <c:axId val="159725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9726976"/>
        <c:crosses val="autoZero"/>
        <c:auto val="1"/>
        <c:lblOffset val="100"/>
        <c:baseTimeUnit val="years"/>
      </c:dateAx>
      <c:valAx>
        <c:axId val="159726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9725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72.180000000000007</c:v>
                </c:pt>
                <c:pt idx="1">
                  <c:v>73.849999999999994</c:v>
                </c:pt>
                <c:pt idx="2">
                  <c:v>72.61</c:v>
                </c:pt>
                <c:pt idx="3">
                  <c:v>57.49</c:v>
                </c:pt>
                <c:pt idx="4">
                  <c:v>58.12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773824"/>
        <c:axId val="159775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74.13</c:v>
                </c:pt>
                <c:pt idx="1">
                  <c:v>74.16</c:v>
                </c:pt>
                <c:pt idx="2">
                  <c:v>74.209999999999994</c:v>
                </c:pt>
                <c:pt idx="3">
                  <c:v>75.239999999999995</c:v>
                </c:pt>
                <c:pt idx="4">
                  <c:v>74.959999999999994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773824"/>
        <c:axId val="159775744"/>
      </c:lineChart>
      <c:dateAx>
        <c:axId val="159773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9775744"/>
        <c:crosses val="autoZero"/>
        <c:auto val="1"/>
        <c:lblOffset val="100"/>
        <c:baseTimeUnit val="years"/>
      </c:dateAx>
      <c:valAx>
        <c:axId val="159775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9773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62.92</c:v>
                </c:pt>
                <c:pt idx="1">
                  <c:v>47.66</c:v>
                </c:pt>
                <c:pt idx="2">
                  <c:v>48.13</c:v>
                </c:pt>
                <c:pt idx="3">
                  <c:v>47.1</c:v>
                </c:pt>
                <c:pt idx="4">
                  <c:v>51.9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963456"/>
        <c:axId val="142965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68.61</c:v>
                </c:pt>
                <c:pt idx="1">
                  <c:v>70.760000000000005</c:v>
                </c:pt>
                <c:pt idx="2">
                  <c:v>71.66</c:v>
                </c:pt>
                <c:pt idx="3">
                  <c:v>73.06</c:v>
                </c:pt>
                <c:pt idx="4">
                  <c:v>72.03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963456"/>
        <c:axId val="142965376"/>
      </c:lineChart>
      <c:dateAx>
        <c:axId val="142963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2965376"/>
        <c:crosses val="autoZero"/>
        <c:auto val="1"/>
        <c:lblOffset val="100"/>
        <c:baseTimeUnit val="years"/>
      </c:dateAx>
      <c:valAx>
        <c:axId val="142965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296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104768"/>
        <c:axId val="153106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104768"/>
        <c:axId val="153106688"/>
      </c:lineChart>
      <c:dateAx>
        <c:axId val="153104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106688"/>
        <c:crosses val="autoZero"/>
        <c:auto val="1"/>
        <c:lblOffset val="100"/>
        <c:baseTimeUnit val="years"/>
      </c:dateAx>
      <c:valAx>
        <c:axId val="153106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104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145344"/>
        <c:axId val="153147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145344"/>
        <c:axId val="153147264"/>
      </c:lineChart>
      <c:dateAx>
        <c:axId val="153145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147264"/>
        <c:crosses val="autoZero"/>
        <c:auto val="1"/>
        <c:lblOffset val="100"/>
        <c:baseTimeUnit val="years"/>
      </c:dateAx>
      <c:valAx>
        <c:axId val="153147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145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296320"/>
        <c:axId val="154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296320"/>
        <c:axId val="154298240"/>
      </c:lineChart>
      <c:dateAx>
        <c:axId val="15429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4298240"/>
        <c:crosses val="autoZero"/>
        <c:auto val="1"/>
        <c:lblOffset val="100"/>
        <c:baseTimeUnit val="years"/>
      </c:dateAx>
      <c:valAx>
        <c:axId val="154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42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320256"/>
        <c:axId val="154338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320256"/>
        <c:axId val="154338816"/>
      </c:lineChart>
      <c:dateAx>
        <c:axId val="154320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4338816"/>
        <c:crosses val="autoZero"/>
        <c:auto val="1"/>
        <c:lblOffset val="100"/>
        <c:baseTimeUnit val="years"/>
      </c:dateAx>
      <c:valAx>
        <c:axId val="154338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4320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2306.19</c:v>
                </c:pt>
                <c:pt idx="1">
                  <c:v>2340.08</c:v>
                </c:pt>
                <c:pt idx="2">
                  <c:v>2278.15</c:v>
                </c:pt>
                <c:pt idx="3">
                  <c:v>1991.46</c:v>
                </c:pt>
                <c:pt idx="4">
                  <c:v>1928.07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352640"/>
        <c:axId val="154383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1442.51</c:v>
                </c:pt>
                <c:pt idx="1">
                  <c:v>1496.15</c:v>
                </c:pt>
                <c:pt idx="2">
                  <c:v>1462.56</c:v>
                </c:pt>
                <c:pt idx="3">
                  <c:v>1486.62</c:v>
                </c:pt>
                <c:pt idx="4">
                  <c:v>1510.14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352640"/>
        <c:axId val="154383488"/>
      </c:lineChart>
      <c:dateAx>
        <c:axId val="154352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4383488"/>
        <c:crosses val="autoZero"/>
        <c:auto val="1"/>
        <c:lblOffset val="100"/>
        <c:baseTimeUnit val="years"/>
      </c:dateAx>
      <c:valAx>
        <c:axId val="154383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4352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26.74</c:v>
                </c:pt>
                <c:pt idx="1">
                  <c:v>28.98</c:v>
                </c:pt>
                <c:pt idx="2">
                  <c:v>27.5</c:v>
                </c:pt>
                <c:pt idx="3">
                  <c:v>27.19</c:v>
                </c:pt>
                <c:pt idx="4">
                  <c:v>26.6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996544"/>
        <c:axId val="160002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33.299999999999997</c:v>
                </c:pt>
                <c:pt idx="1">
                  <c:v>33.01</c:v>
                </c:pt>
                <c:pt idx="2">
                  <c:v>32.39</c:v>
                </c:pt>
                <c:pt idx="3">
                  <c:v>24.39</c:v>
                </c:pt>
                <c:pt idx="4">
                  <c:v>22.67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996544"/>
        <c:axId val="160002816"/>
      </c:lineChart>
      <c:dateAx>
        <c:axId val="159996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0002816"/>
        <c:crosses val="autoZero"/>
        <c:auto val="1"/>
        <c:lblOffset val="100"/>
        <c:baseTimeUnit val="years"/>
      </c:dateAx>
      <c:valAx>
        <c:axId val="160002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9996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611.08000000000004</c:v>
                </c:pt>
                <c:pt idx="1">
                  <c:v>566.72</c:v>
                </c:pt>
                <c:pt idx="2">
                  <c:v>604.89</c:v>
                </c:pt>
                <c:pt idx="3">
                  <c:v>626.54</c:v>
                </c:pt>
                <c:pt idx="4">
                  <c:v>641.78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028544"/>
        <c:axId val="160030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526.57000000000005</c:v>
                </c:pt>
                <c:pt idx="1">
                  <c:v>523.08000000000004</c:v>
                </c:pt>
                <c:pt idx="2">
                  <c:v>530.83000000000004</c:v>
                </c:pt>
                <c:pt idx="3">
                  <c:v>734.18</c:v>
                </c:pt>
                <c:pt idx="4">
                  <c:v>789.62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028544"/>
        <c:axId val="160030720"/>
      </c:lineChart>
      <c:dateAx>
        <c:axId val="160028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0030720"/>
        <c:crosses val="autoZero"/>
        <c:auto val="1"/>
        <c:lblOffset val="100"/>
        <c:baseTimeUnit val="years"/>
      </c:dateAx>
      <c:valAx>
        <c:axId val="160030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0028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【524.69】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J1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7" t="str">
        <f>データ!H6</f>
        <v>徳島県　吉野川市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8" t="s">
        <v>1</v>
      </c>
      <c r="C7" s="79"/>
      <c r="D7" s="79"/>
      <c r="E7" s="79"/>
      <c r="F7" s="79"/>
      <c r="G7" s="79"/>
      <c r="H7" s="79"/>
      <c r="I7" s="80"/>
      <c r="J7" s="78" t="s">
        <v>2</v>
      </c>
      <c r="K7" s="79"/>
      <c r="L7" s="79"/>
      <c r="M7" s="79"/>
      <c r="N7" s="79"/>
      <c r="O7" s="79"/>
      <c r="P7" s="79"/>
      <c r="Q7" s="80"/>
      <c r="R7" s="78" t="s">
        <v>3</v>
      </c>
      <c r="S7" s="79"/>
      <c r="T7" s="79"/>
      <c r="U7" s="79"/>
      <c r="V7" s="79"/>
      <c r="W7" s="79"/>
      <c r="X7" s="79"/>
      <c r="Y7" s="80"/>
      <c r="Z7" s="78" t="s">
        <v>4</v>
      </c>
      <c r="AA7" s="79"/>
      <c r="AB7" s="79"/>
      <c r="AC7" s="79"/>
      <c r="AD7" s="79"/>
      <c r="AE7" s="79"/>
      <c r="AF7" s="79"/>
      <c r="AG7" s="80"/>
      <c r="AH7" s="3"/>
      <c r="AI7" s="78" t="s">
        <v>5</v>
      </c>
      <c r="AJ7" s="79"/>
      <c r="AK7" s="79"/>
      <c r="AL7" s="79"/>
      <c r="AM7" s="79"/>
      <c r="AN7" s="79"/>
      <c r="AO7" s="79"/>
      <c r="AP7" s="80"/>
      <c r="AQ7" s="67" t="s">
        <v>6</v>
      </c>
      <c r="AR7" s="67"/>
      <c r="AS7" s="67"/>
      <c r="AT7" s="67"/>
      <c r="AU7" s="67"/>
      <c r="AV7" s="67"/>
      <c r="AW7" s="67"/>
      <c r="AX7" s="67"/>
      <c r="AY7" s="67" t="s">
        <v>7</v>
      </c>
      <c r="AZ7" s="67"/>
      <c r="BA7" s="67"/>
      <c r="BB7" s="67"/>
      <c r="BC7" s="67"/>
      <c r="BD7" s="67"/>
      <c r="BE7" s="67"/>
      <c r="BF7" s="67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1"/>
      <c r="D8" s="71"/>
      <c r="E8" s="71"/>
      <c r="F8" s="71"/>
      <c r="G8" s="71"/>
      <c r="H8" s="71"/>
      <c r="I8" s="72"/>
      <c r="J8" s="70" t="str">
        <f>データ!J6</f>
        <v>水道事業</v>
      </c>
      <c r="K8" s="71"/>
      <c r="L8" s="71"/>
      <c r="M8" s="71"/>
      <c r="N8" s="71"/>
      <c r="O8" s="71"/>
      <c r="P8" s="71"/>
      <c r="Q8" s="72"/>
      <c r="R8" s="70" t="str">
        <f>データ!K6</f>
        <v>簡易水道事業</v>
      </c>
      <c r="S8" s="71"/>
      <c r="T8" s="71"/>
      <c r="U8" s="71"/>
      <c r="V8" s="71"/>
      <c r="W8" s="71"/>
      <c r="X8" s="71"/>
      <c r="Y8" s="72"/>
      <c r="Z8" s="70" t="str">
        <f>データ!L6</f>
        <v>D4</v>
      </c>
      <c r="AA8" s="71"/>
      <c r="AB8" s="71"/>
      <c r="AC8" s="71"/>
      <c r="AD8" s="71"/>
      <c r="AE8" s="71"/>
      <c r="AF8" s="71"/>
      <c r="AG8" s="72"/>
      <c r="AH8" s="3"/>
      <c r="AI8" s="73">
        <f>データ!Q6</f>
        <v>42943</v>
      </c>
      <c r="AJ8" s="74"/>
      <c r="AK8" s="74"/>
      <c r="AL8" s="74"/>
      <c r="AM8" s="74"/>
      <c r="AN8" s="74"/>
      <c r="AO8" s="74"/>
      <c r="AP8" s="75"/>
      <c r="AQ8" s="56">
        <f>データ!R6</f>
        <v>144.13999999999999</v>
      </c>
      <c r="AR8" s="56"/>
      <c r="AS8" s="56"/>
      <c r="AT8" s="56"/>
      <c r="AU8" s="56"/>
      <c r="AV8" s="56"/>
      <c r="AW8" s="56"/>
      <c r="AX8" s="56"/>
      <c r="AY8" s="56">
        <f>データ!S6</f>
        <v>297.93</v>
      </c>
      <c r="AZ8" s="56"/>
      <c r="BA8" s="56"/>
      <c r="BB8" s="56"/>
      <c r="BC8" s="56"/>
      <c r="BD8" s="56"/>
      <c r="BE8" s="56"/>
      <c r="BF8" s="56"/>
      <c r="BG8" s="3"/>
      <c r="BH8" s="3"/>
      <c r="BI8" s="3"/>
      <c r="BJ8" s="3"/>
      <c r="BK8" s="3"/>
      <c r="BL8" s="65" t="s">
        <v>9</v>
      </c>
      <c r="BM8" s="66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7" t="s">
        <v>11</v>
      </c>
      <c r="C9" s="67"/>
      <c r="D9" s="67"/>
      <c r="E9" s="67"/>
      <c r="F9" s="67"/>
      <c r="G9" s="67"/>
      <c r="H9" s="67"/>
      <c r="I9" s="67"/>
      <c r="J9" s="67" t="s">
        <v>12</v>
      </c>
      <c r="K9" s="67"/>
      <c r="L9" s="67"/>
      <c r="M9" s="67"/>
      <c r="N9" s="67"/>
      <c r="O9" s="67"/>
      <c r="P9" s="67"/>
      <c r="Q9" s="67"/>
      <c r="R9" s="67" t="s">
        <v>13</v>
      </c>
      <c r="S9" s="67"/>
      <c r="T9" s="67"/>
      <c r="U9" s="67"/>
      <c r="V9" s="67"/>
      <c r="W9" s="67"/>
      <c r="X9" s="67"/>
      <c r="Y9" s="67"/>
      <c r="Z9" s="67" t="s">
        <v>14</v>
      </c>
      <c r="AA9" s="67"/>
      <c r="AB9" s="67"/>
      <c r="AC9" s="67"/>
      <c r="AD9" s="67"/>
      <c r="AE9" s="67"/>
      <c r="AF9" s="67"/>
      <c r="AG9" s="67"/>
      <c r="AH9" s="3"/>
      <c r="AI9" s="67" t="s">
        <v>15</v>
      </c>
      <c r="AJ9" s="67"/>
      <c r="AK9" s="67"/>
      <c r="AL9" s="67"/>
      <c r="AM9" s="67"/>
      <c r="AN9" s="67"/>
      <c r="AO9" s="67"/>
      <c r="AP9" s="67"/>
      <c r="AQ9" s="67" t="s">
        <v>16</v>
      </c>
      <c r="AR9" s="67"/>
      <c r="AS9" s="67"/>
      <c r="AT9" s="67"/>
      <c r="AU9" s="67"/>
      <c r="AV9" s="67"/>
      <c r="AW9" s="67"/>
      <c r="AX9" s="67"/>
      <c r="AY9" s="67" t="s">
        <v>17</v>
      </c>
      <c r="AZ9" s="67"/>
      <c r="BA9" s="67"/>
      <c r="BB9" s="67"/>
      <c r="BC9" s="67"/>
      <c r="BD9" s="67"/>
      <c r="BE9" s="67"/>
      <c r="BF9" s="67"/>
      <c r="BG9" s="3"/>
      <c r="BH9" s="3"/>
      <c r="BI9" s="3"/>
      <c r="BJ9" s="3"/>
      <c r="BK9" s="3"/>
      <c r="BL9" s="68" t="s">
        <v>18</v>
      </c>
      <c r="BM9" s="69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6" t="str">
        <f>データ!M6</f>
        <v>-</v>
      </c>
      <c r="C10" s="56"/>
      <c r="D10" s="56"/>
      <c r="E10" s="56"/>
      <c r="F10" s="56"/>
      <c r="G10" s="56"/>
      <c r="H10" s="56"/>
      <c r="I10" s="56"/>
      <c r="J10" s="56" t="str">
        <f>データ!N6</f>
        <v>該当数値なし</v>
      </c>
      <c r="K10" s="56"/>
      <c r="L10" s="56"/>
      <c r="M10" s="56"/>
      <c r="N10" s="56"/>
      <c r="O10" s="56"/>
      <c r="P10" s="56"/>
      <c r="Q10" s="56"/>
      <c r="R10" s="56">
        <f>データ!O6</f>
        <v>1.64</v>
      </c>
      <c r="S10" s="56"/>
      <c r="T10" s="56"/>
      <c r="U10" s="56"/>
      <c r="V10" s="56"/>
      <c r="W10" s="56"/>
      <c r="X10" s="56"/>
      <c r="Y10" s="56"/>
      <c r="Z10" s="64">
        <f>データ!P6</f>
        <v>2870</v>
      </c>
      <c r="AA10" s="64"/>
      <c r="AB10" s="64"/>
      <c r="AC10" s="64"/>
      <c r="AD10" s="64"/>
      <c r="AE10" s="64"/>
      <c r="AF10" s="64"/>
      <c r="AG10" s="64"/>
      <c r="AH10" s="2"/>
      <c r="AI10" s="64">
        <f>データ!T6</f>
        <v>698</v>
      </c>
      <c r="AJ10" s="64"/>
      <c r="AK10" s="64"/>
      <c r="AL10" s="64"/>
      <c r="AM10" s="64"/>
      <c r="AN10" s="64"/>
      <c r="AO10" s="64"/>
      <c r="AP10" s="64"/>
      <c r="AQ10" s="56">
        <f>データ!U6</f>
        <v>6.29</v>
      </c>
      <c r="AR10" s="56"/>
      <c r="AS10" s="56"/>
      <c r="AT10" s="56"/>
      <c r="AU10" s="56"/>
      <c r="AV10" s="56"/>
      <c r="AW10" s="56"/>
      <c r="AX10" s="56"/>
      <c r="AY10" s="56">
        <f>データ!V6</f>
        <v>110.97</v>
      </c>
      <c r="AZ10" s="56"/>
      <c r="BA10" s="56"/>
      <c r="BB10" s="56"/>
      <c r="BC10" s="56"/>
      <c r="BD10" s="56"/>
      <c r="BE10" s="56"/>
      <c r="BF10" s="56"/>
      <c r="BG10" s="3"/>
      <c r="BH10" s="3"/>
      <c r="BI10" s="3"/>
      <c r="BJ10" s="2"/>
      <c r="BK10" s="2"/>
      <c r="BL10" s="57" t="s">
        <v>20</v>
      </c>
      <c r="BM10" s="58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22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>
      <c r="A14" s="2"/>
      <c r="B14" s="61" t="s">
        <v>23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0" t="s">
        <v>24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107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25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26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27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28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29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105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30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31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32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33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34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35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106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36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37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38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362051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徳島県　吉野川市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D4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1.64</v>
      </c>
      <c r="P6" s="32">
        <f t="shared" si="3"/>
        <v>2870</v>
      </c>
      <c r="Q6" s="32">
        <f t="shared" si="3"/>
        <v>42943</v>
      </c>
      <c r="R6" s="32">
        <f t="shared" si="3"/>
        <v>144.13999999999999</v>
      </c>
      <c r="S6" s="32">
        <f t="shared" si="3"/>
        <v>297.93</v>
      </c>
      <c r="T6" s="32">
        <f t="shared" si="3"/>
        <v>698</v>
      </c>
      <c r="U6" s="32">
        <f t="shared" si="3"/>
        <v>6.29</v>
      </c>
      <c r="V6" s="32">
        <f t="shared" si="3"/>
        <v>110.97</v>
      </c>
      <c r="W6" s="33">
        <f>IF(W7="",NA(),W7)</f>
        <v>62.92</v>
      </c>
      <c r="X6" s="33">
        <f t="shared" ref="X6:AF6" si="4">IF(X7="",NA(),X7)</f>
        <v>47.66</v>
      </c>
      <c r="Y6" s="33">
        <f t="shared" si="4"/>
        <v>48.13</v>
      </c>
      <c r="Z6" s="33">
        <f t="shared" si="4"/>
        <v>47.1</v>
      </c>
      <c r="AA6" s="33">
        <f t="shared" si="4"/>
        <v>51.9</v>
      </c>
      <c r="AB6" s="33">
        <f t="shared" si="4"/>
        <v>68.61</v>
      </c>
      <c r="AC6" s="33">
        <f t="shared" si="4"/>
        <v>70.760000000000005</v>
      </c>
      <c r="AD6" s="33">
        <f t="shared" si="4"/>
        <v>71.66</v>
      </c>
      <c r="AE6" s="33">
        <f t="shared" si="4"/>
        <v>73.06</v>
      </c>
      <c r="AF6" s="33">
        <f t="shared" si="4"/>
        <v>72.03</v>
      </c>
      <c r="AG6" s="32" t="str">
        <f>IF(AG7="","",IF(AG7="-","【-】","【"&amp;SUBSTITUTE(TEXT(AG7,"#,##0.00"),"-","△")&amp;"】"))</f>
        <v>【75.51】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2306.19</v>
      </c>
      <c r="BE6" s="33">
        <f t="shared" ref="BE6:BM6" si="7">IF(BE7="",NA(),BE7)</f>
        <v>2340.08</v>
      </c>
      <c r="BF6" s="33">
        <f t="shared" si="7"/>
        <v>2278.15</v>
      </c>
      <c r="BG6" s="33">
        <f t="shared" si="7"/>
        <v>1991.46</v>
      </c>
      <c r="BH6" s="33">
        <f t="shared" si="7"/>
        <v>1928.07</v>
      </c>
      <c r="BI6" s="33">
        <f t="shared" si="7"/>
        <v>1442.51</v>
      </c>
      <c r="BJ6" s="33">
        <f t="shared" si="7"/>
        <v>1496.15</v>
      </c>
      <c r="BK6" s="33">
        <f t="shared" si="7"/>
        <v>1462.56</v>
      </c>
      <c r="BL6" s="33">
        <f t="shared" si="7"/>
        <v>1486.62</v>
      </c>
      <c r="BM6" s="33">
        <f t="shared" si="7"/>
        <v>1510.14</v>
      </c>
      <c r="BN6" s="32" t="str">
        <f>IF(BN7="","",IF(BN7="-","【-】","【"&amp;SUBSTITUTE(TEXT(BN7,"#,##0.00"),"-","△")&amp;"】"))</f>
        <v>【1,242.90】</v>
      </c>
      <c r="BO6" s="33">
        <f>IF(BO7="",NA(),BO7)</f>
        <v>26.74</v>
      </c>
      <c r="BP6" s="33">
        <f t="shared" ref="BP6:BX6" si="8">IF(BP7="",NA(),BP7)</f>
        <v>28.98</v>
      </c>
      <c r="BQ6" s="33">
        <f t="shared" si="8"/>
        <v>27.5</v>
      </c>
      <c r="BR6" s="33">
        <f t="shared" si="8"/>
        <v>27.19</v>
      </c>
      <c r="BS6" s="33">
        <f t="shared" si="8"/>
        <v>26.6</v>
      </c>
      <c r="BT6" s="33">
        <f t="shared" si="8"/>
        <v>33.299999999999997</v>
      </c>
      <c r="BU6" s="33">
        <f t="shared" si="8"/>
        <v>33.01</v>
      </c>
      <c r="BV6" s="33">
        <f t="shared" si="8"/>
        <v>32.39</v>
      </c>
      <c r="BW6" s="33">
        <f t="shared" si="8"/>
        <v>24.39</v>
      </c>
      <c r="BX6" s="33">
        <f t="shared" si="8"/>
        <v>22.67</v>
      </c>
      <c r="BY6" s="32" t="str">
        <f>IF(BY7="","",IF(BY7="-","【-】","【"&amp;SUBSTITUTE(TEXT(BY7,"#,##0.00"),"-","△")&amp;"】"))</f>
        <v>【33.35】</v>
      </c>
      <c r="BZ6" s="33">
        <f>IF(BZ7="",NA(),BZ7)</f>
        <v>611.08000000000004</v>
      </c>
      <c r="CA6" s="33">
        <f t="shared" ref="CA6:CI6" si="9">IF(CA7="",NA(),CA7)</f>
        <v>566.72</v>
      </c>
      <c r="CB6" s="33">
        <f t="shared" si="9"/>
        <v>604.89</v>
      </c>
      <c r="CC6" s="33">
        <f t="shared" si="9"/>
        <v>626.54</v>
      </c>
      <c r="CD6" s="33">
        <f t="shared" si="9"/>
        <v>641.78</v>
      </c>
      <c r="CE6" s="33">
        <f t="shared" si="9"/>
        <v>526.57000000000005</v>
      </c>
      <c r="CF6" s="33">
        <f t="shared" si="9"/>
        <v>523.08000000000004</v>
      </c>
      <c r="CG6" s="33">
        <f t="shared" si="9"/>
        <v>530.83000000000004</v>
      </c>
      <c r="CH6" s="33">
        <f t="shared" si="9"/>
        <v>734.18</v>
      </c>
      <c r="CI6" s="33">
        <f t="shared" si="9"/>
        <v>789.62</v>
      </c>
      <c r="CJ6" s="32" t="str">
        <f>IF(CJ7="","",IF(CJ7="-","【-】","【"&amp;SUBSTITUTE(TEXT(CJ7,"#,##0.00"),"-","△")&amp;"】"))</f>
        <v>【524.69】</v>
      </c>
      <c r="CK6" s="33">
        <f>IF(CK7="",NA(),CK7)</f>
        <v>70.97</v>
      </c>
      <c r="CL6" s="33">
        <f t="shared" ref="CL6:CT6" si="10">IF(CL7="",NA(),CL7)</f>
        <v>66.02</v>
      </c>
      <c r="CM6" s="33">
        <f t="shared" si="10"/>
        <v>64.63</v>
      </c>
      <c r="CN6" s="33">
        <f t="shared" si="10"/>
        <v>83.4</v>
      </c>
      <c r="CO6" s="33">
        <f t="shared" si="10"/>
        <v>81.42</v>
      </c>
      <c r="CP6" s="33">
        <f t="shared" si="10"/>
        <v>50.66</v>
      </c>
      <c r="CQ6" s="33">
        <f t="shared" si="10"/>
        <v>51.11</v>
      </c>
      <c r="CR6" s="33">
        <f t="shared" si="10"/>
        <v>50.49</v>
      </c>
      <c r="CS6" s="33">
        <f t="shared" si="10"/>
        <v>48.36</v>
      </c>
      <c r="CT6" s="33">
        <f t="shared" si="10"/>
        <v>48.7</v>
      </c>
      <c r="CU6" s="32" t="str">
        <f>IF(CU7="","",IF(CU7="-","【-】","【"&amp;SUBSTITUTE(TEXT(CU7,"#,##0.00"),"-","△")&amp;"】"))</f>
        <v>【57.58】</v>
      </c>
      <c r="CV6" s="33">
        <f>IF(CV7="",NA(),CV7)</f>
        <v>72.180000000000007</v>
      </c>
      <c r="CW6" s="33">
        <f t="shared" ref="CW6:DE6" si="11">IF(CW7="",NA(),CW7)</f>
        <v>73.849999999999994</v>
      </c>
      <c r="CX6" s="33">
        <f t="shared" si="11"/>
        <v>72.61</v>
      </c>
      <c r="CY6" s="33">
        <f t="shared" si="11"/>
        <v>57.49</v>
      </c>
      <c r="CZ6" s="33">
        <f t="shared" si="11"/>
        <v>58.12</v>
      </c>
      <c r="DA6" s="33">
        <f t="shared" si="11"/>
        <v>74.13</v>
      </c>
      <c r="DB6" s="33">
        <f t="shared" si="11"/>
        <v>74.16</v>
      </c>
      <c r="DC6" s="33">
        <f t="shared" si="11"/>
        <v>74.209999999999994</v>
      </c>
      <c r="DD6" s="33">
        <f t="shared" si="11"/>
        <v>75.239999999999995</v>
      </c>
      <c r="DE6" s="33">
        <f t="shared" si="11"/>
        <v>74.959999999999994</v>
      </c>
      <c r="DF6" s="32" t="str">
        <f>IF(DF7="","",IF(DF7="-","【-】","【"&amp;SUBSTITUTE(TEXT(DF7,"#,##0.00"),"-","△")&amp;"】"))</f>
        <v>【75.27】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2">
        <f>IF(EC7="",NA(),EC7)</f>
        <v>0</v>
      </c>
      <c r="ED6" s="33">
        <f t="shared" ref="ED6:EL6" si="14">IF(ED7="",NA(),ED7)</f>
        <v>0.65</v>
      </c>
      <c r="EE6" s="32">
        <f t="shared" si="14"/>
        <v>0</v>
      </c>
      <c r="EF6" s="32">
        <f t="shared" si="14"/>
        <v>0</v>
      </c>
      <c r="EG6" s="33">
        <f t="shared" si="14"/>
        <v>0.68</v>
      </c>
      <c r="EH6" s="33">
        <f t="shared" si="14"/>
        <v>0.61</v>
      </c>
      <c r="EI6" s="33">
        <f t="shared" si="14"/>
        <v>0.37</v>
      </c>
      <c r="EJ6" s="33">
        <f t="shared" si="14"/>
        <v>0.7</v>
      </c>
      <c r="EK6" s="33">
        <f t="shared" si="14"/>
        <v>0.91</v>
      </c>
      <c r="EL6" s="33">
        <f t="shared" si="14"/>
        <v>1.26</v>
      </c>
      <c r="EM6" s="32" t="str">
        <f>IF(EM7="","",IF(EM7="-","【-】","【"&amp;SUBSTITUTE(TEXT(EM7,"#,##0.00"),"-","△")&amp;"】"))</f>
        <v>【0.71】</v>
      </c>
    </row>
    <row r="7" spans="1:143" s="34" customFormat="1">
      <c r="A7" s="26"/>
      <c r="B7" s="35">
        <v>2015</v>
      </c>
      <c r="C7" s="35">
        <v>362051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1.64</v>
      </c>
      <c r="P7" s="36">
        <v>2870</v>
      </c>
      <c r="Q7" s="36">
        <v>42943</v>
      </c>
      <c r="R7" s="36">
        <v>144.13999999999999</v>
      </c>
      <c r="S7" s="36">
        <v>297.93</v>
      </c>
      <c r="T7" s="36">
        <v>698</v>
      </c>
      <c r="U7" s="36">
        <v>6.29</v>
      </c>
      <c r="V7" s="36">
        <v>110.97</v>
      </c>
      <c r="W7" s="36">
        <v>62.92</v>
      </c>
      <c r="X7" s="36">
        <v>47.66</v>
      </c>
      <c r="Y7" s="36">
        <v>48.13</v>
      </c>
      <c r="Z7" s="36">
        <v>47.1</v>
      </c>
      <c r="AA7" s="36">
        <v>51.9</v>
      </c>
      <c r="AB7" s="36">
        <v>68.61</v>
      </c>
      <c r="AC7" s="36">
        <v>70.760000000000005</v>
      </c>
      <c r="AD7" s="36">
        <v>71.66</v>
      </c>
      <c r="AE7" s="36">
        <v>73.06</v>
      </c>
      <c r="AF7" s="36">
        <v>72.03</v>
      </c>
      <c r="AG7" s="36">
        <v>75.510000000000005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2306.19</v>
      </c>
      <c r="BE7" s="36">
        <v>2340.08</v>
      </c>
      <c r="BF7" s="36">
        <v>2278.15</v>
      </c>
      <c r="BG7" s="36">
        <v>1991.46</v>
      </c>
      <c r="BH7" s="36">
        <v>1928.07</v>
      </c>
      <c r="BI7" s="36">
        <v>1442.51</v>
      </c>
      <c r="BJ7" s="36">
        <v>1496.15</v>
      </c>
      <c r="BK7" s="36">
        <v>1462.56</v>
      </c>
      <c r="BL7" s="36">
        <v>1486.62</v>
      </c>
      <c r="BM7" s="36">
        <v>1510.14</v>
      </c>
      <c r="BN7" s="36">
        <v>1242.9000000000001</v>
      </c>
      <c r="BO7" s="36">
        <v>26.74</v>
      </c>
      <c r="BP7" s="36">
        <v>28.98</v>
      </c>
      <c r="BQ7" s="36">
        <v>27.5</v>
      </c>
      <c r="BR7" s="36">
        <v>27.19</v>
      </c>
      <c r="BS7" s="36">
        <v>26.6</v>
      </c>
      <c r="BT7" s="36">
        <v>33.299999999999997</v>
      </c>
      <c r="BU7" s="36">
        <v>33.01</v>
      </c>
      <c r="BV7" s="36">
        <v>32.39</v>
      </c>
      <c r="BW7" s="36">
        <v>24.39</v>
      </c>
      <c r="BX7" s="36">
        <v>22.67</v>
      </c>
      <c r="BY7" s="36">
        <v>33.35</v>
      </c>
      <c r="BZ7" s="36">
        <v>611.08000000000004</v>
      </c>
      <c r="CA7" s="36">
        <v>566.72</v>
      </c>
      <c r="CB7" s="36">
        <v>604.89</v>
      </c>
      <c r="CC7" s="36">
        <v>626.54</v>
      </c>
      <c r="CD7" s="36">
        <v>641.78</v>
      </c>
      <c r="CE7" s="36">
        <v>526.57000000000005</v>
      </c>
      <c r="CF7" s="36">
        <v>523.08000000000004</v>
      </c>
      <c r="CG7" s="36">
        <v>530.83000000000004</v>
      </c>
      <c r="CH7" s="36">
        <v>734.18</v>
      </c>
      <c r="CI7" s="36">
        <v>789.62</v>
      </c>
      <c r="CJ7" s="36">
        <v>524.69000000000005</v>
      </c>
      <c r="CK7" s="36">
        <v>70.97</v>
      </c>
      <c r="CL7" s="36">
        <v>66.02</v>
      </c>
      <c r="CM7" s="36">
        <v>64.63</v>
      </c>
      <c r="CN7" s="36">
        <v>83.4</v>
      </c>
      <c r="CO7" s="36">
        <v>81.42</v>
      </c>
      <c r="CP7" s="36">
        <v>50.66</v>
      </c>
      <c r="CQ7" s="36">
        <v>51.11</v>
      </c>
      <c r="CR7" s="36">
        <v>50.49</v>
      </c>
      <c r="CS7" s="36">
        <v>48.36</v>
      </c>
      <c r="CT7" s="36">
        <v>48.7</v>
      </c>
      <c r="CU7" s="36">
        <v>57.58</v>
      </c>
      <c r="CV7" s="36">
        <v>72.180000000000007</v>
      </c>
      <c r="CW7" s="36">
        <v>73.849999999999994</v>
      </c>
      <c r="CX7" s="36">
        <v>72.61</v>
      </c>
      <c r="CY7" s="36">
        <v>57.49</v>
      </c>
      <c r="CZ7" s="36">
        <v>58.12</v>
      </c>
      <c r="DA7" s="36">
        <v>74.13</v>
      </c>
      <c r="DB7" s="36">
        <v>74.16</v>
      </c>
      <c r="DC7" s="36">
        <v>74.209999999999994</v>
      </c>
      <c r="DD7" s="36">
        <v>75.239999999999995</v>
      </c>
      <c r="DE7" s="36">
        <v>74.959999999999994</v>
      </c>
      <c r="DF7" s="36">
        <v>75.27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</v>
      </c>
      <c r="ED7" s="36">
        <v>0.65</v>
      </c>
      <c r="EE7" s="36">
        <v>0</v>
      </c>
      <c r="EF7" s="36">
        <v>0</v>
      </c>
      <c r="EG7" s="36">
        <v>0.68</v>
      </c>
      <c r="EH7" s="36">
        <v>0.61</v>
      </c>
      <c r="EI7" s="36">
        <v>0.37</v>
      </c>
      <c r="EJ7" s="36">
        <v>0.7</v>
      </c>
      <c r="EK7" s="36">
        <v>0.91</v>
      </c>
      <c r="EL7" s="36">
        <v>1.26</v>
      </c>
      <c r="EM7" s="36">
        <v>0.71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clj791</cp:lastModifiedBy>
  <dcterms:created xsi:type="dcterms:W3CDTF">2016-12-02T02:21:17Z</dcterms:created>
  <dcterms:modified xsi:type="dcterms:W3CDTF">2017-01-24T06:51:36Z</dcterms:modified>
  <cp:category/>
</cp:coreProperties>
</file>