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i\Desktop\"/>
    </mc:Choice>
  </mc:AlternateContent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AY8" i="4" s="1"/>
  <c r="R6" i="5"/>
  <c r="AQ8" i="4" s="1"/>
  <c r="Q6" i="5"/>
  <c r="AI8" i="4" s="1"/>
  <c r="P6" i="5"/>
  <c r="Z10" i="4" s="1"/>
  <c r="O6" i="5"/>
  <c r="N6" i="5"/>
  <c r="M6" i="5"/>
  <c r="B10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R10" i="4"/>
  <c r="J10" i="4"/>
  <c r="Z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<sst xmlns="http://schemas.openxmlformats.org/spreadsheetml/2006/main" count="217" uniqueCount="107">
  <si>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</si>
  <si>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</si>
  <si>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</si>
  <si>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</si>
  <si>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</si>
  <si>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</si>
  <si>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</si>
  <si>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</si>
  <si>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</si>
  <si>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</si>
  <si>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</si>
  <si>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</si>
  <si>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</si>
  <si>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</si>
  <si>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</si>
  <si>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</si>
  <si>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</si>
  <si>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</si>
  <si>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</si>
  <si>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</si>
  <si>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</si>
  <si>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</si>
  <si>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</si>
  <si>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</si>
  <si>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</si>
  <si>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</si>
  <si>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</si>
  <si>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</si>
  <si>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</si>
  <si>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</si>
  <si>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</si>
  <si>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</si>
  <si>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</si>
  <si>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</si>
  <si>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</si>
  <si>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</si>
  <si>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</si>
  <si>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</si>
  <si>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</si>
  <si>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</si>
  <si>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</si>
  <si>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</si>
  <si>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</si>
  <si>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</si>
  <si>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</si>
  <si>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</si>
  <si>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</si>
  <si>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</si>
  <si>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</si>
  <si>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</si>
  <si>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</si>
  <si>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</si>
  <si>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</si>
  <si>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</si>
  <si>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</si>
  <si>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</si>
  <si>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</si>
  <si>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</si>
  <si>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</si>
  <si>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</si>
  <si>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</si>
  <si>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</si>
  <si>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</si>
  <si>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</si>
  <si>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</si>
  <si>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</si>
  <si>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</si>
  <si>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</si>
  <si>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</si>
  <si>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</si>
  <si>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</si>
  <si>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</si>
  <si>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</si>
  <si>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</si>
  <si>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</si>
  <si>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</si>
  <si>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</si>
  <si>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</si>
  <si>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</si>
  <si>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</si>
  <si>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</si>
  <si>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</si>
  <si>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</si>
  <si>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</si>
  <si>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</si>
  <si>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</si>
  <si>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</si>
  <si>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</si>
  <si>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</si>
  <si>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</si>
  <si>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</si>
  <si>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</si>
  <si>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</si>
  <si>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上板町</t>
  </si>
  <si>
    <t>法適用</t>
  </si>
  <si>
    <t>水道事業</t>
  </si>
  <si>
    <t>末端給水事業</t>
  </si>
  <si>
    <t>A7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</si>
  <si>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</si>
  <si>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</si>
  <si>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</si>
  <si>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</si>
  <si>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</si>
  <si>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</si>
  <si>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本町の老朽施設更新事業は、法定耐用年数を経過した管路から着手している。　　　　　　　　　　　なお、φ１５０以上の管路には、耐震管を採用している。</t>
    <rPh sb="0" eb="2">
      <t>ホンチョウ</t>
    </rPh>
    <rPh sb="3" eb="5">
      <t>ロウキュウ</t>
    </rPh>
    <rPh sb="5" eb="7">
      <t>シセツ</t>
    </rPh>
    <rPh sb="7" eb="9">
      <t>コウシン</t>
    </rPh>
    <rPh sb="9" eb="11">
      <t>ジギョウ</t>
    </rPh>
    <rPh sb="13" eb="15">
      <t>ホウテイ</t>
    </rPh>
    <rPh sb="15" eb="17">
      <t>タイヨウ</t>
    </rPh>
    <rPh sb="17" eb="19">
      <t>ネンスウ</t>
    </rPh>
    <rPh sb="20" eb="22">
      <t>ケイカ</t>
    </rPh>
    <rPh sb="24" eb="26">
      <t>カンロ</t>
    </rPh>
    <rPh sb="28" eb="30">
      <t>チャクシュ</t>
    </rPh>
    <rPh sb="53" eb="55">
      <t>イジョウ</t>
    </rPh>
    <rPh sb="56" eb="58">
      <t>カンロ</t>
    </rPh>
    <rPh sb="61" eb="63">
      <t>タイシン</t>
    </rPh>
    <rPh sb="63" eb="64">
      <t>カン</t>
    </rPh>
    <rPh sb="65" eb="67">
      <t>サイヨウ</t>
    </rPh>
    <phoneticPr fontId="4"/>
  </si>
  <si>
    <t>人口減少による給水収益への影響、高騰しつつある維持管理費などを鑑み、さらなる経営の効率化を図りたい。　　　　　　　　　　　　　　　　　　　また、長期的な経常収支を考察し、無理のない計画的な老朽施設更新を実施していきたい。</t>
    <rPh sb="0" eb="2">
      <t>ジンコウ</t>
    </rPh>
    <rPh sb="2" eb="4">
      <t>ゲンショウ</t>
    </rPh>
    <rPh sb="7" eb="9">
      <t>キュウスイ</t>
    </rPh>
    <rPh sb="9" eb="11">
      <t>シュウエキ</t>
    </rPh>
    <rPh sb="13" eb="15">
      <t>エイキョウ</t>
    </rPh>
    <rPh sb="16" eb="18">
      <t>コウトウ</t>
    </rPh>
    <rPh sb="23" eb="25">
      <t>イジ</t>
    </rPh>
    <rPh sb="25" eb="28">
      <t>カンリヒ</t>
    </rPh>
    <rPh sb="31" eb="32">
      <t>カンガ</t>
    </rPh>
    <rPh sb="38" eb="40">
      <t>ケイエイ</t>
    </rPh>
    <rPh sb="41" eb="44">
      <t>コウリツカ</t>
    </rPh>
    <rPh sb="45" eb="46">
      <t>ハカ</t>
    </rPh>
    <rPh sb="72" eb="75">
      <t>チョウキテキ</t>
    </rPh>
    <rPh sb="76" eb="78">
      <t>ケイジョウ</t>
    </rPh>
    <rPh sb="78" eb="80">
      <t>シュウシ</t>
    </rPh>
    <rPh sb="81" eb="83">
      <t>コウサツ</t>
    </rPh>
    <rPh sb="85" eb="87">
      <t>ムリ</t>
    </rPh>
    <rPh sb="90" eb="92">
      <t>ケイカク</t>
    </rPh>
    <rPh sb="92" eb="93">
      <t>テキ</t>
    </rPh>
    <rPh sb="94" eb="96">
      <t>ロウキュウ</t>
    </rPh>
    <rPh sb="96" eb="98">
      <t>シセツ</t>
    </rPh>
    <rPh sb="98" eb="100">
      <t>コウシン</t>
    </rPh>
    <rPh sb="101" eb="103">
      <t>ジッシ</t>
    </rPh>
    <phoneticPr fontId="4"/>
  </si>
  <si>
    <t>経常利益と経常費用のバランスにより、黒字計上となっている。　　　　　　　　　　　　　　　　　　しかしながら、人口減少による給水収益が年々減収傾向であるのに、施設老朽化による修繕など維持管理費用が増えており、今後の経営は困難になりつつある。</t>
    <rPh sb="0" eb="2">
      <t>ケイジョウ</t>
    </rPh>
    <rPh sb="2" eb="4">
      <t>リエキ</t>
    </rPh>
    <rPh sb="5" eb="7">
      <t>ケイジョウ</t>
    </rPh>
    <rPh sb="7" eb="9">
      <t>ヒヨウ</t>
    </rPh>
    <rPh sb="18" eb="20">
      <t>クロジ</t>
    </rPh>
    <rPh sb="20" eb="22">
      <t>ケイジョウ</t>
    </rPh>
    <rPh sb="54" eb="56">
      <t>ジンコウ</t>
    </rPh>
    <rPh sb="56" eb="58">
      <t>ゲンショウ</t>
    </rPh>
    <rPh sb="61" eb="63">
      <t>キュウスイ</t>
    </rPh>
    <rPh sb="63" eb="65">
      <t>シュウエキ</t>
    </rPh>
    <rPh sb="66" eb="68">
      <t>ネンネン</t>
    </rPh>
    <rPh sb="68" eb="70">
      <t>ゲンシュウ</t>
    </rPh>
    <rPh sb="70" eb="72">
      <t>ケイコウ</t>
    </rPh>
    <rPh sb="78" eb="80">
      <t>シセツ</t>
    </rPh>
    <rPh sb="80" eb="83">
      <t>ロウキュウカ</t>
    </rPh>
    <rPh sb="86" eb="88">
      <t>シュウゼン</t>
    </rPh>
    <rPh sb="90" eb="92">
      <t>イジ</t>
    </rPh>
    <rPh sb="92" eb="95">
      <t>カンリヒ</t>
    </rPh>
    <rPh sb="95" eb="96">
      <t>ヨウ</t>
    </rPh>
    <rPh sb="103" eb="105">
      <t>コンゴ</t>
    </rPh>
    <rPh sb="106" eb="108">
      <t>ケイエイ</t>
    </rPh>
    <rPh sb="109" eb="111">
      <t>コンナン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</si>
</sst>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0.43</c:v>
                </c:pt>
                <c:pt idx="1">
                  <c:v>0.38</c:v>
                </c:pt>
                <c:pt idx="2">
                  <c:v>0.38</c:v>
                </c:pt>
                <c:pt idx="3">
                  <c:v>0.4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947136"/>
        <c:axId val="157986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0.6</c:v>
                </c:pt>
                <c:pt idx="2">
                  <c:v>0.71</c:v>
                </c:pt>
                <c:pt idx="3">
                  <c:v>0.68</c:v>
                </c:pt>
                <c:pt idx="4">
                  <c:v>1.65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947136"/>
        <c:axId val="157986088"/>
      </c:lineChart>
      <c:dateAx>
        <c:axId val="129947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986088"/>
        <c:crosses val="autoZero"/>
        <c:auto val="1"/>
        <c:lblOffset val="100"/>
        <c:baseTimeUnit val="years"/>
      </c:dateAx>
      <c:valAx>
        <c:axId val="157986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9947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68.349999999999994</c:v>
                </c:pt>
                <c:pt idx="1">
                  <c:v>68.650000000000006</c:v>
                </c:pt>
                <c:pt idx="2">
                  <c:v>68.63</c:v>
                </c:pt>
                <c:pt idx="3">
                  <c:v>67.260000000000005</c:v>
                </c:pt>
                <c:pt idx="4">
                  <c:v>68.760000000000005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977576"/>
        <c:axId val="15897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52.9</c:v>
                </c:pt>
                <c:pt idx="1">
                  <c:v>54.51</c:v>
                </c:pt>
                <c:pt idx="2">
                  <c:v>54.47</c:v>
                </c:pt>
                <c:pt idx="3">
                  <c:v>53.61</c:v>
                </c:pt>
                <c:pt idx="4">
                  <c:v>53.52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977576"/>
        <c:axId val="158977968"/>
      </c:lineChart>
      <c:dateAx>
        <c:axId val="158977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977968"/>
        <c:crosses val="autoZero"/>
        <c:auto val="1"/>
        <c:lblOffset val="100"/>
        <c:baseTimeUnit val="years"/>
      </c:dateAx>
      <c:valAx>
        <c:axId val="15897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977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77.900000000000006</c:v>
                </c:pt>
                <c:pt idx="1">
                  <c:v>77.900000000000006</c:v>
                </c:pt>
                <c:pt idx="2">
                  <c:v>77.900000000000006</c:v>
                </c:pt>
                <c:pt idx="3">
                  <c:v>77.8</c:v>
                </c:pt>
                <c:pt idx="4">
                  <c:v>75.099999999999994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979144"/>
        <c:axId val="15897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81.63</c:v>
                </c:pt>
                <c:pt idx="1">
                  <c:v>81.790000000000006</c:v>
                </c:pt>
                <c:pt idx="2">
                  <c:v>81.459999999999994</c:v>
                </c:pt>
                <c:pt idx="3">
                  <c:v>81.31</c:v>
                </c:pt>
                <c:pt idx="4">
                  <c:v>81.459999999999994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979144"/>
        <c:axId val="158979536"/>
      </c:lineChart>
      <c:dateAx>
        <c:axId val="158979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979536"/>
        <c:crosses val="autoZero"/>
        <c:auto val="1"/>
        <c:lblOffset val="100"/>
        <c:baseTimeUnit val="years"/>
      </c:dateAx>
      <c:valAx>
        <c:axId val="15897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979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127.03</c:v>
                </c:pt>
                <c:pt idx="1">
                  <c:v>121.38</c:v>
                </c:pt>
                <c:pt idx="2">
                  <c:v>118.92</c:v>
                </c:pt>
                <c:pt idx="3">
                  <c:v>103.16</c:v>
                </c:pt>
                <c:pt idx="4">
                  <c:v>113.35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79120"/>
        <c:axId val="158029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109.08</c:v>
                </c:pt>
                <c:pt idx="1">
                  <c:v>108.33</c:v>
                </c:pt>
                <c:pt idx="2">
                  <c:v>107.95</c:v>
                </c:pt>
                <c:pt idx="3">
                  <c:v>109.49</c:v>
                </c:pt>
                <c:pt idx="4">
                  <c:v>111.06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79120"/>
        <c:axId val="158029288"/>
      </c:lineChart>
      <c:dateAx>
        <c:axId val="158879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029288"/>
        <c:crosses val="autoZero"/>
        <c:auto val="1"/>
        <c:lblOffset val="100"/>
        <c:baseTimeUnit val="years"/>
      </c:dateAx>
      <c:valAx>
        <c:axId val="158029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879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40.78</c:v>
                </c:pt>
                <c:pt idx="1">
                  <c:v>42.64</c:v>
                </c:pt>
                <c:pt idx="2">
                  <c:v>44.18</c:v>
                </c:pt>
                <c:pt idx="3">
                  <c:v>44.85</c:v>
                </c:pt>
                <c:pt idx="4">
                  <c:v>46.23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54096"/>
        <c:axId val="15847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37.25</c:v>
                </c:pt>
                <c:pt idx="1">
                  <c:v>37.799999999999997</c:v>
                </c:pt>
                <c:pt idx="2">
                  <c:v>38.520000000000003</c:v>
                </c:pt>
                <c:pt idx="3">
                  <c:v>46.67</c:v>
                </c:pt>
                <c:pt idx="4">
                  <c:v>47.7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054096"/>
        <c:axId val="158476176"/>
      </c:lineChart>
      <c:dateAx>
        <c:axId val="158054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476176"/>
        <c:crosses val="autoZero"/>
        <c:auto val="1"/>
        <c:lblOffset val="100"/>
        <c:baseTimeUnit val="years"/>
      </c:dateAx>
      <c:valAx>
        <c:axId val="15847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054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2.88</c:v>
                </c:pt>
                <c:pt idx="4" formatCode="#,##0.00;&quot;△&quot;#,##0.00;&quot;-&quot;">
                  <c:v>2.88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560928"/>
        <c:axId val="158561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7.9</c:v>
                </c:pt>
                <c:pt idx="1">
                  <c:v>8.2200000000000006</c:v>
                </c:pt>
                <c:pt idx="2">
                  <c:v>9.43</c:v>
                </c:pt>
                <c:pt idx="3">
                  <c:v>10.029999999999999</c:v>
                </c:pt>
                <c:pt idx="4">
                  <c:v>7.26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60928"/>
        <c:axId val="158561312"/>
      </c:lineChart>
      <c:dateAx>
        <c:axId val="158560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561312"/>
        <c:crosses val="autoZero"/>
        <c:auto val="1"/>
        <c:lblOffset val="100"/>
        <c:baseTimeUnit val="years"/>
      </c:dateAx>
      <c:valAx>
        <c:axId val="158561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560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594832"/>
        <c:axId val="158595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16.09</c:v>
                </c:pt>
                <c:pt idx="1">
                  <c:v>15.69</c:v>
                </c:pt>
                <c:pt idx="2">
                  <c:v>13.47</c:v>
                </c:pt>
                <c:pt idx="3">
                  <c:v>9.49</c:v>
                </c:pt>
                <c:pt idx="4">
                  <c:v>9.35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94832"/>
        <c:axId val="158595224"/>
      </c:lineChart>
      <c:dateAx>
        <c:axId val="158594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595224"/>
        <c:crosses val="autoZero"/>
        <c:auto val="1"/>
        <c:lblOffset val="100"/>
        <c:baseTimeUnit val="years"/>
      </c:dateAx>
      <c:valAx>
        <c:axId val="158595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594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3026.87</c:v>
                </c:pt>
                <c:pt idx="1">
                  <c:v>939.22</c:v>
                </c:pt>
                <c:pt idx="2">
                  <c:v>1030.93</c:v>
                </c:pt>
                <c:pt idx="3">
                  <c:v>333.48</c:v>
                </c:pt>
                <c:pt idx="4">
                  <c:v>469.4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596400"/>
        <c:axId val="158596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1128.25</c:v>
                </c:pt>
                <c:pt idx="1">
                  <c:v>1159.4100000000001</c:v>
                </c:pt>
                <c:pt idx="2">
                  <c:v>1081.23</c:v>
                </c:pt>
                <c:pt idx="3">
                  <c:v>406.37</c:v>
                </c:pt>
                <c:pt idx="4">
                  <c:v>398.29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96400"/>
        <c:axId val="158596792"/>
      </c:lineChart>
      <c:dateAx>
        <c:axId val="158596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596792"/>
        <c:crosses val="autoZero"/>
        <c:auto val="1"/>
        <c:lblOffset val="100"/>
        <c:baseTimeUnit val="years"/>
      </c:dateAx>
      <c:valAx>
        <c:axId val="1585967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596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394.47</c:v>
                </c:pt>
                <c:pt idx="1">
                  <c:v>374.86</c:v>
                </c:pt>
                <c:pt idx="2">
                  <c:v>356.6</c:v>
                </c:pt>
                <c:pt idx="3">
                  <c:v>344.31</c:v>
                </c:pt>
                <c:pt idx="4">
                  <c:v>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597968"/>
        <c:axId val="158598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474.06</c:v>
                </c:pt>
                <c:pt idx="1">
                  <c:v>458</c:v>
                </c:pt>
                <c:pt idx="2">
                  <c:v>443.13</c:v>
                </c:pt>
                <c:pt idx="3">
                  <c:v>442.54</c:v>
                </c:pt>
                <c:pt idx="4">
                  <c:v>431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97968"/>
        <c:axId val="158598360"/>
      </c:lineChart>
      <c:dateAx>
        <c:axId val="158597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598360"/>
        <c:crosses val="autoZero"/>
        <c:auto val="1"/>
        <c:lblOffset val="100"/>
        <c:baseTimeUnit val="years"/>
      </c:dateAx>
      <c:valAx>
        <c:axId val="1585983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597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128.41999999999999</c:v>
                </c:pt>
                <c:pt idx="1">
                  <c:v>121.72</c:v>
                </c:pt>
                <c:pt idx="2">
                  <c:v>119.69</c:v>
                </c:pt>
                <c:pt idx="3">
                  <c:v>103.09</c:v>
                </c:pt>
                <c:pt idx="4">
                  <c:v>113.95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974440"/>
        <c:axId val="158974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96.62</c:v>
                </c:pt>
                <c:pt idx="1">
                  <c:v>96.27</c:v>
                </c:pt>
                <c:pt idx="2">
                  <c:v>95.4</c:v>
                </c:pt>
                <c:pt idx="3">
                  <c:v>98.6</c:v>
                </c:pt>
                <c:pt idx="4">
                  <c:v>100.82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974440"/>
        <c:axId val="158974832"/>
      </c:lineChart>
      <c:dateAx>
        <c:axId val="158974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974832"/>
        <c:crosses val="autoZero"/>
        <c:auto val="1"/>
        <c:lblOffset val="100"/>
        <c:baseTimeUnit val="years"/>
      </c:dateAx>
      <c:valAx>
        <c:axId val="158974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974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101.1</c:v>
                </c:pt>
                <c:pt idx="1">
                  <c:v>106.9</c:v>
                </c:pt>
                <c:pt idx="2">
                  <c:v>108.62</c:v>
                </c:pt>
                <c:pt idx="3">
                  <c:v>126.24</c:v>
                </c:pt>
                <c:pt idx="4">
                  <c:v>114.22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976008"/>
        <c:axId val="158976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184.53</c:v>
                </c:pt>
                <c:pt idx="1">
                  <c:v>186.94</c:v>
                </c:pt>
                <c:pt idx="2">
                  <c:v>186.15</c:v>
                </c:pt>
                <c:pt idx="3">
                  <c:v>181.67</c:v>
                </c:pt>
                <c:pt idx="4">
                  <c:v>179.55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976008"/>
        <c:axId val="158976400"/>
      </c:lineChart>
      <c:dateAx>
        <c:axId val="158976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976400"/>
        <c:crosses val="autoZero"/>
        <c:auto val="1"/>
        <c:lblOffset val="100"/>
        <c:baseTimeUnit val="years"/>
      </c:dateAx>
      <c:valAx>
        <c:axId val="158976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976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N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徳島県　上板町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A7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12455</v>
      </c>
      <c r="AJ8" s="56"/>
      <c r="AK8" s="56"/>
      <c r="AL8" s="56"/>
      <c r="AM8" s="56"/>
      <c r="AN8" s="56"/>
      <c r="AO8" s="56"/>
      <c r="AP8" s="57"/>
      <c r="AQ8" s="47">
        <f>データ!R6</f>
        <v>34.58</v>
      </c>
      <c r="AR8" s="47"/>
      <c r="AS8" s="47"/>
      <c r="AT8" s="47"/>
      <c r="AU8" s="47"/>
      <c r="AV8" s="47"/>
      <c r="AW8" s="47"/>
      <c r="AX8" s="47"/>
      <c r="AY8" s="47">
        <f>データ!S6</f>
        <v>360.18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62.49</v>
      </c>
      <c r="K10" s="47"/>
      <c r="L10" s="47"/>
      <c r="M10" s="47"/>
      <c r="N10" s="47"/>
      <c r="O10" s="47"/>
      <c r="P10" s="47"/>
      <c r="Q10" s="47"/>
      <c r="R10" s="47">
        <f>データ!O6</f>
        <v>95.1</v>
      </c>
      <c r="S10" s="47"/>
      <c r="T10" s="47"/>
      <c r="U10" s="47"/>
      <c r="V10" s="47"/>
      <c r="W10" s="47"/>
      <c r="X10" s="47"/>
      <c r="Y10" s="47"/>
      <c r="Z10" s="78">
        <f>データ!P6</f>
        <v>2530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11776</v>
      </c>
      <c r="AJ10" s="78"/>
      <c r="AK10" s="78"/>
      <c r="AL10" s="78"/>
      <c r="AM10" s="78"/>
      <c r="AN10" s="78"/>
      <c r="AO10" s="78"/>
      <c r="AP10" s="78"/>
      <c r="AQ10" s="47">
        <f>データ!U6</f>
        <v>23</v>
      </c>
      <c r="AR10" s="47"/>
      <c r="AS10" s="47"/>
      <c r="AT10" s="47"/>
      <c r="AU10" s="47"/>
      <c r="AV10" s="47"/>
      <c r="AW10" s="47"/>
      <c r="AX10" s="47"/>
      <c r="AY10" s="47">
        <f>データ!V6</f>
        <v>512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106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104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105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364053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徳島県　上板町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A7</v>
      </c>
      <c r="M6" s="32" t="str">
        <f t="shared" si="3"/>
        <v>-</v>
      </c>
      <c r="N6" s="32">
        <f t="shared" si="3"/>
        <v>62.49</v>
      </c>
      <c r="O6" s="32">
        <f t="shared" si="3"/>
        <v>95.1</v>
      </c>
      <c r="P6" s="32">
        <f t="shared" si="3"/>
        <v>2530</v>
      </c>
      <c r="Q6" s="32">
        <f t="shared" si="3"/>
        <v>12455</v>
      </c>
      <c r="R6" s="32">
        <f t="shared" si="3"/>
        <v>34.58</v>
      </c>
      <c r="S6" s="32">
        <f t="shared" si="3"/>
        <v>360.18</v>
      </c>
      <c r="T6" s="32">
        <f t="shared" si="3"/>
        <v>11776</v>
      </c>
      <c r="U6" s="32">
        <f t="shared" si="3"/>
        <v>23</v>
      </c>
      <c r="V6" s="32">
        <f t="shared" si="3"/>
        <v>512</v>
      </c>
      <c r="W6" s="33">
        <f>IF(W7="",NA(),W7)</f>
        <v>127.03</v>
      </c>
      <c r="X6" s="33">
        <f t="shared" ref="X6:AF6" si="4">IF(X7="",NA(),X7)</f>
        <v>121.38</v>
      </c>
      <c r="Y6" s="33">
        <f t="shared" si="4"/>
        <v>118.92</v>
      </c>
      <c r="Z6" s="33">
        <f t="shared" si="4"/>
        <v>103.16</v>
      </c>
      <c r="AA6" s="33">
        <f t="shared" si="4"/>
        <v>113.35</v>
      </c>
      <c r="AB6" s="33">
        <f t="shared" si="4"/>
        <v>109.08</v>
      </c>
      <c r="AC6" s="33">
        <f t="shared" si="4"/>
        <v>108.33</v>
      </c>
      <c r="AD6" s="33">
        <f t="shared" si="4"/>
        <v>107.95</v>
      </c>
      <c r="AE6" s="33">
        <f t="shared" si="4"/>
        <v>109.49</v>
      </c>
      <c r="AF6" s="33">
        <f t="shared" si="4"/>
        <v>111.06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16.09</v>
      </c>
      <c r="AN6" s="33">
        <f t="shared" si="5"/>
        <v>15.69</v>
      </c>
      <c r="AO6" s="33">
        <f t="shared" si="5"/>
        <v>13.47</v>
      </c>
      <c r="AP6" s="33">
        <f t="shared" si="5"/>
        <v>9.49</v>
      </c>
      <c r="AQ6" s="33">
        <f t="shared" si="5"/>
        <v>9.35</v>
      </c>
      <c r="AR6" s="32" t="str">
        <f>IF(AR7="","",IF(AR7="-","【-】","【"&amp;SUBSTITUTE(TEXT(AR7,"#,##0.00"),"-","△")&amp;"】"))</f>
        <v>【0.87】</v>
      </c>
      <c r="AS6" s="33">
        <f>IF(AS7="",NA(),AS7)</f>
        <v>3026.87</v>
      </c>
      <c r="AT6" s="33">
        <f t="shared" ref="AT6:BB6" si="6">IF(AT7="",NA(),AT7)</f>
        <v>939.22</v>
      </c>
      <c r="AU6" s="33">
        <f t="shared" si="6"/>
        <v>1030.93</v>
      </c>
      <c r="AV6" s="33">
        <f t="shared" si="6"/>
        <v>333.48</v>
      </c>
      <c r="AW6" s="33">
        <f t="shared" si="6"/>
        <v>469.4</v>
      </c>
      <c r="AX6" s="33">
        <f t="shared" si="6"/>
        <v>1128.25</v>
      </c>
      <c r="AY6" s="33">
        <f t="shared" si="6"/>
        <v>1159.4100000000001</v>
      </c>
      <c r="AZ6" s="33">
        <f t="shared" si="6"/>
        <v>1081.23</v>
      </c>
      <c r="BA6" s="33">
        <f t="shared" si="6"/>
        <v>406.37</v>
      </c>
      <c r="BB6" s="33">
        <f t="shared" si="6"/>
        <v>398.29</v>
      </c>
      <c r="BC6" s="32" t="str">
        <f>IF(BC7="","",IF(BC7="-","【-】","【"&amp;SUBSTITUTE(TEXT(BC7,"#,##0.00"),"-","△")&amp;"】"))</f>
        <v>【262.74】</v>
      </c>
      <c r="BD6" s="33">
        <f>IF(BD7="",NA(),BD7)</f>
        <v>394.47</v>
      </c>
      <c r="BE6" s="33">
        <f t="shared" ref="BE6:BM6" si="7">IF(BE7="",NA(),BE7)</f>
        <v>374.86</v>
      </c>
      <c r="BF6" s="33">
        <f t="shared" si="7"/>
        <v>356.6</v>
      </c>
      <c r="BG6" s="33">
        <f t="shared" si="7"/>
        <v>344.31</v>
      </c>
      <c r="BH6" s="33">
        <f t="shared" si="7"/>
        <v>330</v>
      </c>
      <c r="BI6" s="33">
        <f t="shared" si="7"/>
        <v>474.06</v>
      </c>
      <c r="BJ6" s="33">
        <f t="shared" si="7"/>
        <v>458</v>
      </c>
      <c r="BK6" s="33">
        <f t="shared" si="7"/>
        <v>443.13</v>
      </c>
      <c r="BL6" s="33">
        <f t="shared" si="7"/>
        <v>442.54</v>
      </c>
      <c r="BM6" s="33">
        <f t="shared" si="7"/>
        <v>431</v>
      </c>
      <c r="BN6" s="32" t="str">
        <f>IF(BN7="","",IF(BN7="-","【-】","【"&amp;SUBSTITUTE(TEXT(BN7,"#,##0.00"),"-","△")&amp;"】"))</f>
        <v>【276.38】</v>
      </c>
      <c r="BO6" s="33">
        <f>IF(BO7="",NA(),BO7)</f>
        <v>128.41999999999999</v>
      </c>
      <c r="BP6" s="33">
        <f t="shared" ref="BP6:BX6" si="8">IF(BP7="",NA(),BP7)</f>
        <v>121.72</v>
      </c>
      <c r="BQ6" s="33">
        <f t="shared" si="8"/>
        <v>119.69</v>
      </c>
      <c r="BR6" s="33">
        <f t="shared" si="8"/>
        <v>103.09</v>
      </c>
      <c r="BS6" s="33">
        <f t="shared" si="8"/>
        <v>113.95</v>
      </c>
      <c r="BT6" s="33">
        <f t="shared" si="8"/>
        <v>96.62</v>
      </c>
      <c r="BU6" s="33">
        <f t="shared" si="8"/>
        <v>96.27</v>
      </c>
      <c r="BV6" s="33">
        <f t="shared" si="8"/>
        <v>95.4</v>
      </c>
      <c r="BW6" s="33">
        <f t="shared" si="8"/>
        <v>98.6</v>
      </c>
      <c r="BX6" s="33">
        <f t="shared" si="8"/>
        <v>100.82</v>
      </c>
      <c r="BY6" s="32" t="str">
        <f>IF(BY7="","",IF(BY7="-","【-】","【"&amp;SUBSTITUTE(TEXT(BY7,"#,##0.00"),"-","△")&amp;"】"))</f>
        <v>【104.99】</v>
      </c>
      <c r="BZ6" s="33">
        <f>IF(BZ7="",NA(),BZ7)</f>
        <v>101.1</v>
      </c>
      <c r="CA6" s="33">
        <f t="shared" ref="CA6:CI6" si="9">IF(CA7="",NA(),CA7)</f>
        <v>106.9</v>
      </c>
      <c r="CB6" s="33">
        <f t="shared" si="9"/>
        <v>108.62</v>
      </c>
      <c r="CC6" s="33">
        <f t="shared" si="9"/>
        <v>126.24</v>
      </c>
      <c r="CD6" s="33">
        <f t="shared" si="9"/>
        <v>114.22</v>
      </c>
      <c r="CE6" s="33">
        <f t="shared" si="9"/>
        <v>184.53</v>
      </c>
      <c r="CF6" s="33">
        <f t="shared" si="9"/>
        <v>186.94</v>
      </c>
      <c r="CG6" s="33">
        <f t="shared" si="9"/>
        <v>186.15</v>
      </c>
      <c r="CH6" s="33">
        <f t="shared" si="9"/>
        <v>181.67</v>
      </c>
      <c r="CI6" s="33">
        <f t="shared" si="9"/>
        <v>179.55</v>
      </c>
      <c r="CJ6" s="32" t="str">
        <f>IF(CJ7="","",IF(CJ7="-","【-】","【"&amp;SUBSTITUTE(TEXT(CJ7,"#,##0.00"),"-","△")&amp;"】"))</f>
        <v>【163.72】</v>
      </c>
      <c r="CK6" s="33">
        <f>IF(CK7="",NA(),CK7)</f>
        <v>68.349999999999994</v>
      </c>
      <c r="CL6" s="33">
        <f t="shared" ref="CL6:CT6" si="10">IF(CL7="",NA(),CL7)</f>
        <v>68.650000000000006</v>
      </c>
      <c r="CM6" s="33">
        <f t="shared" si="10"/>
        <v>68.63</v>
      </c>
      <c r="CN6" s="33">
        <f t="shared" si="10"/>
        <v>67.260000000000005</v>
      </c>
      <c r="CO6" s="33">
        <f t="shared" si="10"/>
        <v>68.760000000000005</v>
      </c>
      <c r="CP6" s="33">
        <f t="shared" si="10"/>
        <v>52.9</v>
      </c>
      <c r="CQ6" s="33">
        <f t="shared" si="10"/>
        <v>54.51</v>
      </c>
      <c r="CR6" s="33">
        <f t="shared" si="10"/>
        <v>54.47</v>
      </c>
      <c r="CS6" s="33">
        <f t="shared" si="10"/>
        <v>53.61</v>
      </c>
      <c r="CT6" s="33">
        <f t="shared" si="10"/>
        <v>53.52</v>
      </c>
      <c r="CU6" s="32" t="str">
        <f>IF(CU7="","",IF(CU7="-","【-】","【"&amp;SUBSTITUTE(TEXT(CU7,"#,##0.00"),"-","△")&amp;"】"))</f>
        <v>【59.76】</v>
      </c>
      <c r="CV6" s="33">
        <f>IF(CV7="",NA(),CV7)</f>
        <v>77.900000000000006</v>
      </c>
      <c r="CW6" s="33">
        <f t="shared" ref="CW6:DE6" si="11">IF(CW7="",NA(),CW7)</f>
        <v>77.900000000000006</v>
      </c>
      <c r="CX6" s="33">
        <f t="shared" si="11"/>
        <v>77.900000000000006</v>
      </c>
      <c r="CY6" s="33">
        <f t="shared" si="11"/>
        <v>77.8</v>
      </c>
      <c r="CZ6" s="33">
        <f t="shared" si="11"/>
        <v>75.099999999999994</v>
      </c>
      <c r="DA6" s="33">
        <f t="shared" si="11"/>
        <v>81.63</v>
      </c>
      <c r="DB6" s="33">
        <f t="shared" si="11"/>
        <v>81.790000000000006</v>
      </c>
      <c r="DC6" s="33">
        <f t="shared" si="11"/>
        <v>81.459999999999994</v>
      </c>
      <c r="DD6" s="33">
        <f t="shared" si="11"/>
        <v>81.31</v>
      </c>
      <c r="DE6" s="33">
        <f t="shared" si="11"/>
        <v>81.459999999999994</v>
      </c>
      <c r="DF6" s="32" t="str">
        <f>IF(DF7="","",IF(DF7="-","【-】","【"&amp;SUBSTITUTE(TEXT(DF7,"#,##0.00"),"-","△")&amp;"】"))</f>
        <v>【89.95】</v>
      </c>
      <c r="DG6" s="33">
        <f>IF(DG7="",NA(),DG7)</f>
        <v>40.78</v>
      </c>
      <c r="DH6" s="33">
        <f t="shared" ref="DH6:DP6" si="12">IF(DH7="",NA(),DH7)</f>
        <v>42.64</v>
      </c>
      <c r="DI6" s="33">
        <f t="shared" si="12"/>
        <v>44.18</v>
      </c>
      <c r="DJ6" s="33">
        <f t="shared" si="12"/>
        <v>44.85</v>
      </c>
      <c r="DK6" s="33">
        <f t="shared" si="12"/>
        <v>46.23</v>
      </c>
      <c r="DL6" s="33">
        <f t="shared" si="12"/>
        <v>37.25</v>
      </c>
      <c r="DM6" s="33">
        <f t="shared" si="12"/>
        <v>37.799999999999997</v>
      </c>
      <c r="DN6" s="33">
        <f t="shared" si="12"/>
        <v>38.520000000000003</v>
      </c>
      <c r="DO6" s="33">
        <f t="shared" si="12"/>
        <v>46.67</v>
      </c>
      <c r="DP6" s="33">
        <f t="shared" si="12"/>
        <v>47.7</v>
      </c>
      <c r="DQ6" s="32" t="str">
        <f>IF(DQ7="","",IF(DQ7="-","【-】","【"&amp;SUBSTITUTE(TEXT(DQ7,"#,##0.00"),"-","△")&amp;"】"))</f>
        <v>【47.18】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3">
        <f t="shared" si="13"/>
        <v>2.88</v>
      </c>
      <c r="DV6" s="33">
        <f t="shared" si="13"/>
        <v>2.88</v>
      </c>
      <c r="DW6" s="33">
        <f t="shared" si="13"/>
        <v>7.9</v>
      </c>
      <c r="DX6" s="33">
        <f t="shared" si="13"/>
        <v>8.2200000000000006</v>
      </c>
      <c r="DY6" s="33">
        <f t="shared" si="13"/>
        <v>9.43</v>
      </c>
      <c r="DZ6" s="33">
        <f t="shared" si="13"/>
        <v>10.029999999999999</v>
      </c>
      <c r="EA6" s="33">
        <f t="shared" si="13"/>
        <v>7.26</v>
      </c>
      <c r="EB6" s="32" t="str">
        <f>IF(EB7="","",IF(EB7="-","【-】","【"&amp;SUBSTITUTE(TEXT(EB7,"#,##0.00"),"-","△")&amp;"】"))</f>
        <v>【13.18】</v>
      </c>
      <c r="EC6" s="33">
        <f>IF(EC7="",NA(),EC7)</f>
        <v>0.43</v>
      </c>
      <c r="ED6" s="33">
        <f t="shared" ref="ED6:EL6" si="14">IF(ED7="",NA(),ED7)</f>
        <v>0.38</v>
      </c>
      <c r="EE6" s="33">
        <f t="shared" si="14"/>
        <v>0.38</v>
      </c>
      <c r="EF6" s="33">
        <f t="shared" si="14"/>
        <v>0.4</v>
      </c>
      <c r="EG6" s="32">
        <f t="shared" si="14"/>
        <v>0</v>
      </c>
      <c r="EH6" s="33">
        <f t="shared" si="14"/>
        <v>0.5</v>
      </c>
      <c r="EI6" s="33">
        <f t="shared" si="14"/>
        <v>0.6</v>
      </c>
      <c r="EJ6" s="33">
        <f t="shared" si="14"/>
        <v>0.71</v>
      </c>
      <c r="EK6" s="33">
        <f t="shared" si="14"/>
        <v>0.68</v>
      </c>
      <c r="EL6" s="33">
        <f t="shared" si="14"/>
        <v>1.65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364053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62.49</v>
      </c>
      <c r="O7" s="36">
        <v>95.1</v>
      </c>
      <c r="P7" s="36">
        <v>2530</v>
      </c>
      <c r="Q7" s="36">
        <v>12455</v>
      </c>
      <c r="R7" s="36">
        <v>34.58</v>
      </c>
      <c r="S7" s="36">
        <v>360.18</v>
      </c>
      <c r="T7" s="36">
        <v>11776</v>
      </c>
      <c r="U7" s="36">
        <v>23</v>
      </c>
      <c r="V7" s="36">
        <v>512</v>
      </c>
      <c r="W7" s="36">
        <v>127.03</v>
      </c>
      <c r="X7" s="36">
        <v>121.38</v>
      </c>
      <c r="Y7" s="36">
        <v>118.92</v>
      </c>
      <c r="Z7" s="36">
        <v>103.16</v>
      </c>
      <c r="AA7" s="36">
        <v>113.35</v>
      </c>
      <c r="AB7" s="36">
        <v>109.08</v>
      </c>
      <c r="AC7" s="36">
        <v>108.33</v>
      </c>
      <c r="AD7" s="36">
        <v>107.95</v>
      </c>
      <c r="AE7" s="36">
        <v>109.49</v>
      </c>
      <c r="AF7" s="36">
        <v>111.06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16.09</v>
      </c>
      <c r="AN7" s="36">
        <v>15.69</v>
      </c>
      <c r="AO7" s="36">
        <v>13.47</v>
      </c>
      <c r="AP7" s="36">
        <v>9.49</v>
      </c>
      <c r="AQ7" s="36">
        <v>9.35</v>
      </c>
      <c r="AR7" s="36">
        <v>0.87</v>
      </c>
      <c r="AS7" s="36">
        <v>3026.87</v>
      </c>
      <c r="AT7" s="36">
        <v>939.22</v>
      </c>
      <c r="AU7" s="36">
        <v>1030.93</v>
      </c>
      <c r="AV7" s="36">
        <v>333.48</v>
      </c>
      <c r="AW7" s="36">
        <v>469.4</v>
      </c>
      <c r="AX7" s="36">
        <v>1128.25</v>
      </c>
      <c r="AY7" s="36">
        <v>1159.4100000000001</v>
      </c>
      <c r="AZ7" s="36">
        <v>1081.23</v>
      </c>
      <c r="BA7" s="36">
        <v>406.37</v>
      </c>
      <c r="BB7" s="36">
        <v>398.29</v>
      </c>
      <c r="BC7" s="36">
        <v>262.74</v>
      </c>
      <c r="BD7" s="36">
        <v>394.47</v>
      </c>
      <c r="BE7" s="36">
        <v>374.86</v>
      </c>
      <c r="BF7" s="36">
        <v>356.6</v>
      </c>
      <c r="BG7" s="36">
        <v>344.31</v>
      </c>
      <c r="BH7" s="36">
        <v>330</v>
      </c>
      <c r="BI7" s="36">
        <v>474.06</v>
      </c>
      <c r="BJ7" s="36">
        <v>458</v>
      </c>
      <c r="BK7" s="36">
        <v>443.13</v>
      </c>
      <c r="BL7" s="36">
        <v>442.54</v>
      </c>
      <c r="BM7" s="36">
        <v>431</v>
      </c>
      <c r="BN7" s="36">
        <v>276.38</v>
      </c>
      <c r="BO7" s="36">
        <v>128.41999999999999</v>
      </c>
      <c r="BP7" s="36">
        <v>121.72</v>
      </c>
      <c r="BQ7" s="36">
        <v>119.69</v>
      </c>
      <c r="BR7" s="36">
        <v>103.09</v>
      </c>
      <c r="BS7" s="36">
        <v>113.95</v>
      </c>
      <c r="BT7" s="36">
        <v>96.62</v>
      </c>
      <c r="BU7" s="36">
        <v>96.27</v>
      </c>
      <c r="BV7" s="36">
        <v>95.4</v>
      </c>
      <c r="BW7" s="36">
        <v>98.6</v>
      </c>
      <c r="BX7" s="36">
        <v>100.82</v>
      </c>
      <c r="BY7" s="36">
        <v>104.99</v>
      </c>
      <c r="BZ7" s="36">
        <v>101.1</v>
      </c>
      <c r="CA7" s="36">
        <v>106.9</v>
      </c>
      <c r="CB7" s="36">
        <v>108.62</v>
      </c>
      <c r="CC7" s="36">
        <v>126.24</v>
      </c>
      <c r="CD7" s="36">
        <v>114.22</v>
      </c>
      <c r="CE7" s="36">
        <v>184.53</v>
      </c>
      <c r="CF7" s="36">
        <v>186.94</v>
      </c>
      <c r="CG7" s="36">
        <v>186.15</v>
      </c>
      <c r="CH7" s="36">
        <v>181.67</v>
      </c>
      <c r="CI7" s="36">
        <v>179.55</v>
      </c>
      <c r="CJ7" s="36">
        <v>163.72</v>
      </c>
      <c r="CK7" s="36">
        <v>68.349999999999994</v>
      </c>
      <c r="CL7" s="36">
        <v>68.650000000000006</v>
      </c>
      <c r="CM7" s="36">
        <v>68.63</v>
      </c>
      <c r="CN7" s="36">
        <v>67.260000000000005</v>
      </c>
      <c r="CO7" s="36">
        <v>68.760000000000005</v>
      </c>
      <c r="CP7" s="36">
        <v>52.9</v>
      </c>
      <c r="CQ7" s="36">
        <v>54.51</v>
      </c>
      <c r="CR7" s="36">
        <v>54.47</v>
      </c>
      <c r="CS7" s="36">
        <v>53.61</v>
      </c>
      <c r="CT7" s="36">
        <v>53.52</v>
      </c>
      <c r="CU7" s="36">
        <v>59.76</v>
      </c>
      <c r="CV7" s="36">
        <v>77.900000000000006</v>
      </c>
      <c r="CW7" s="36">
        <v>77.900000000000006</v>
      </c>
      <c r="CX7" s="36">
        <v>77.900000000000006</v>
      </c>
      <c r="CY7" s="36">
        <v>77.8</v>
      </c>
      <c r="CZ7" s="36">
        <v>75.099999999999994</v>
      </c>
      <c r="DA7" s="36">
        <v>81.63</v>
      </c>
      <c r="DB7" s="36">
        <v>81.790000000000006</v>
      </c>
      <c r="DC7" s="36">
        <v>81.459999999999994</v>
      </c>
      <c r="DD7" s="36">
        <v>81.31</v>
      </c>
      <c r="DE7" s="36">
        <v>81.459999999999994</v>
      </c>
      <c r="DF7" s="36">
        <v>89.95</v>
      </c>
      <c r="DG7" s="36">
        <v>40.78</v>
      </c>
      <c r="DH7" s="36">
        <v>42.64</v>
      </c>
      <c r="DI7" s="36">
        <v>44.18</v>
      </c>
      <c r="DJ7" s="36">
        <v>44.85</v>
      </c>
      <c r="DK7" s="36">
        <v>46.23</v>
      </c>
      <c r="DL7" s="36">
        <v>37.25</v>
      </c>
      <c r="DM7" s="36">
        <v>37.799999999999997</v>
      </c>
      <c r="DN7" s="36">
        <v>38.520000000000003</v>
      </c>
      <c r="DO7" s="36">
        <v>46.67</v>
      </c>
      <c r="DP7" s="36">
        <v>47.7</v>
      </c>
      <c r="DQ7" s="36">
        <v>47.18</v>
      </c>
      <c r="DR7" s="36">
        <v>0</v>
      </c>
      <c r="DS7" s="36">
        <v>0</v>
      </c>
      <c r="DT7" s="36">
        <v>0</v>
      </c>
      <c r="DU7" s="36">
        <v>2.88</v>
      </c>
      <c r="DV7" s="36">
        <v>2.88</v>
      </c>
      <c r="DW7" s="36">
        <v>7.9</v>
      </c>
      <c r="DX7" s="36">
        <v>8.2200000000000006</v>
      </c>
      <c r="DY7" s="36">
        <v>9.43</v>
      </c>
      <c r="DZ7" s="36">
        <v>10.029999999999999</v>
      </c>
      <c r="EA7" s="36">
        <v>7.26</v>
      </c>
      <c r="EB7" s="36">
        <v>13.18</v>
      </c>
      <c r="EC7" s="36">
        <v>0.43</v>
      </c>
      <c r="ED7" s="36">
        <v>0.38</v>
      </c>
      <c r="EE7" s="36">
        <v>0.38</v>
      </c>
      <c r="EF7" s="36">
        <v>0.4</v>
      </c>
      <c r="EG7" s="36">
        <v>0</v>
      </c>
      <c r="EH7" s="36">
        <v>0.5</v>
      </c>
      <c r="EI7" s="36">
        <v>0.6</v>
      </c>
      <c r="EJ7" s="36">
        <v>0.71</v>
      </c>
      <c r="EK7" s="36">
        <v>0.68</v>
      </c>
      <c r="EL7" s="36">
        <v>1.65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2017-02-01T08:48:00Z</dcterms:created>
  <dcterms:modified xsi:type="dcterms:W3CDTF">2017-02-03T05:17:26Z</dcterms:modified>
  <cp:category/>
</cp:coreProperties>
</file>