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KITAJIMA\Desktop\雑ファイル\総務課報告分\"/>
    </mc:Choice>
  </mc:AlternateContent>
  <workbookProtection workbookPassword="864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<sst xmlns="http://schemas.openxmlformats.org/spreadsheetml/2006/main" count="217" uniqueCount="107">
  <si>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</si>
  <si>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</si>
  <si>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</si>
  <si>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</si>
  <si>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</si>
  <si>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</si>
  <si>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</si>
  <si>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</si>
  <si>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</si>
  <si>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</si>
  <si>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</si>
  <si>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</si>
  <si>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</si>
  <si>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</si>
  <si>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</si>
  <si>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</si>
  <si>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</si>
  <si>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</si>
  <si>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</si>
  <si>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</si>
  <si>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</si>
  <si>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</si>
  <si>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</si>
  <si>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</si>
  <si>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</si>
  <si>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</si>
  <si>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</si>
  <si>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</si>
  <si>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</si>
  <si>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</si>
  <si>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</si>
  <si>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</si>
  <si>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</si>
  <si>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</si>
  <si>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</si>
  <si>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</si>
  <si>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</si>
  <si>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</si>
  <si>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</si>
  <si>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</si>
  <si>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</si>
  <si>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</si>
  <si>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</si>
  <si>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</si>
  <si>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</si>
  <si>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</si>
  <si>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</si>
  <si>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</si>
  <si>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</si>
  <si>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</si>
  <si>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</si>
  <si>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</si>
  <si>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</si>
  <si>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</si>
  <si>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</si>
  <si>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</si>
  <si>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</si>
  <si>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</si>
  <si>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</si>
  <si>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</si>
  <si>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</si>
  <si>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</si>
  <si>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</si>
  <si>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</si>
  <si>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</si>
  <si>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</si>
  <si>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</si>
  <si>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</si>
  <si>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</si>
  <si>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</si>
  <si>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</si>
  <si>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</si>
  <si>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</si>
  <si>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</si>
  <si>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</si>
  <si>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</si>
  <si>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</si>
  <si>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</si>
  <si>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</si>
  <si>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</si>
  <si>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</si>
  <si>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</si>
  <si>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</si>
  <si>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</si>
  <si>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</si>
  <si>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</si>
  <si>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</si>
  <si>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</si>
  <si>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</si>
  <si>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</si>
  <si>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</si>
  <si>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</si>
  <si>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</si>
  <si>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北島町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</si>
  <si>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</si>
  <si>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</si>
  <si>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</si>
  <si>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</si>
  <si>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</si>
  <si>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</si>
  <si>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</si>
  <si>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</si>
  <si>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</si>
  <si>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</si>
  <si>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料金回収率、施設利用率、有収率ともに類似団体、及び全国平均を上回っており高いため、経営の健全化が図れている。流動比率が平成26年度より下がっているのは、会計の制度改正により比率が下がっているが支払い能力は十分あると考えられる。</t>
    <phoneticPr fontId="4"/>
  </si>
  <si>
    <t>管路経年化率が高い、且つ管路更新化率が低いので、管路の更新投資を増やす必要が高いため、早急な検討が必要である。</t>
    <phoneticPr fontId="4"/>
  </si>
  <si>
    <t>経常収支比率が良好なので、必要な更新投資を先送りにして、健全性を維持しているので、老朽化対策等、投資のあり方について、検討する必要がある。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</si>
</sst>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0.86</c:v>
                </c:pt>
                <c:pt idx="1">
                  <c:v>0.85</c:v>
                </c:pt>
                <c:pt idx="2">
                  <c:v>0.85</c:v>
                </c:pt>
                <c:pt idx="3">
                  <c:v>0.84</c:v>
                </c:pt>
                <c:pt idx="4">
                  <c:v>0.05</c:v>
                </c:pt>
              </c:numCache>
            </c:numRef>
          </c:val>
        </c:ser>
        <c:dLbls>
          <c:showLegendKey val="0"/>
          <c:showVal val="0"/>
          <c:showCatName val="0"/>
          <c:showSerName val="0"/>
          <c:showPercent val="0"/>
          <c:showBubbleSize val="0"/>
        </c:dLbls>
        <c:gapWidth val="150"/>
        <c:axId val="439054888"/>
        <c:axId val="4390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439054888"/>
        <c:axId val="439054496"/>
      </c:lineChart>
      <c:dateAx>
        <c:axId val="439054888"/>
        <c:scaling>
          <c:orientation val="minMax"/>
        </c:scaling>
        <c:delete val="1"/>
        <c:axPos val="b"/>
        <c:numFmt formatCode="ge" sourceLinked="1"/>
        <c:majorTickMark val="none"/>
        <c:minorTickMark val="none"/>
        <c:tickLblPos val="none"/>
        <c:crossAx val="439054496"/>
        <c:crosses val="autoZero"/>
        <c:auto val="1"/>
        <c:lblOffset val="100"/>
        <c:baseTimeUnit val="years"/>
      </c:dateAx>
      <c:valAx>
        <c:axId val="4390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5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66.930000000000007</c:v>
                </c:pt>
                <c:pt idx="1">
                  <c:v>63.54</c:v>
                </c:pt>
                <c:pt idx="2">
                  <c:v>62.6</c:v>
                </c:pt>
                <c:pt idx="3">
                  <c:v>62.2</c:v>
                </c:pt>
                <c:pt idx="4">
                  <c:v>62.9</c:v>
                </c:pt>
              </c:numCache>
            </c:numRef>
          </c:val>
        </c:ser>
        <c:dLbls>
          <c:showLegendKey val="0"/>
          <c:showVal val="0"/>
          <c:showCatName val="0"/>
          <c:showSerName val="0"/>
          <c:showPercent val="0"/>
          <c:showBubbleSize val="0"/>
        </c:dLbls>
        <c:gapWidth val="150"/>
        <c:axId val="232994640"/>
        <c:axId val="23299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32994640"/>
        <c:axId val="232995032"/>
      </c:lineChart>
      <c:dateAx>
        <c:axId val="232994640"/>
        <c:scaling>
          <c:orientation val="minMax"/>
        </c:scaling>
        <c:delete val="1"/>
        <c:axPos val="b"/>
        <c:numFmt formatCode="ge" sourceLinked="1"/>
        <c:majorTickMark val="none"/>
        <c:minorTickMark val="none"/>
        <c:tickLblPos val="none"/>
        <c:crossAx val="232995032"/>
        <c:crosses val="autoZero"/>
        <c:auto val="1"/>
        <c:lblOffset val="100"/>
        <c:baseTimeUnit val="years"/>
      </c:dateAx>
      <c:valAx>
        <c:axId val="23299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9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88.85</c:v>
                </c:pt>
                <c:pt idx="1">
                  <c:v>91.02</c:v>
                </c:pt>
                <c:pt idx="2">
                  <c:v>91.83</c:v>
                </c:pt>
                <c:pt idx="3">
                  <c:v>91.27</c:v>
                </c:pt>
                <c:pt idx="4">
                  <c:v>90.98</c:v>
                </c:pt>
              </c:numCache>
            </c:numRef>
          </c:val>
        </c:ser>
        <c:dLbls>
          <c:showLegendKey val="0"/>
          <c:showVal val="0"/>
          <c:showCatName val="0"/>
          <c:showSerName val="0"/>
          <c:showPercent val="0"/>
          <c:showBubbleSize val="0"/>
        </c:dLbls>
        <c:gapWidth val="150"/>
        <c:axId val="233076256"/>
        <c:axId val="23307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33076256"/>
        <c:axId val="233076648"/>
      </c:lineChart>
      <c:dateAx>
        <c:axId val="233076256"/>
        <c:scaling>
          <c:orientation val="minMax"/>
        </c:scaling>
        <c:delete val="1"/>
        <c:axPos val="b"/>
        <c:numFmt formatCode="ge" sourceLinked="1"/>
        <c:majorTickMark val="none"/>
        <c:minorTickMark val="none"/>
        <c:tickLblPos val="none"/>
        <c:crossAx val="233076648"/>
        <c:crosses val="autoZero"/>
        <c:auto val="1"/>
        <c:lblOffset val="100"/>
        <c:baseTimeUnit val="years"/>
      </c:dateAx>
      <c:valAx>
        <c:axId val="23307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0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127.62</c:v>
                </c:pt>
                <c:pt idx="1">
                  <c:v>121.51</c:v>
                </c:pt>
                <c:pt idx="2">
                  <c:v>120.56</c:v>
                </c:pt>
                <c:pt idx="3">
                  <c:v>129.13999999999999</c:v>
                </c:pt>
                <c:pt idx="4">
                  <c:v>124.22</c:v>
                </c:pt>
              </c:numCache>
            </c:numRef>
          </c:val>
        </c:ser>
        <c:dLbls>
          <c:showLegendKey val="0"/>
          <c:showVal val="0"/>
          <c:showCatName val="0"/>
          <c:showSerName val="0"/>
          <c:showPercent val="0"/>
          <c:showBubbleSize val="0"/>
        </c:dLbls>
        <c:gapWidth val="150"/>
        <c:axId val="438027904"/>
        <c:axId val="4380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438027904"/>
        <c:axId val="438029472"/>
      </c:lineChart>
      <c:dateAx>
        <c:axId val="438027904"/>
        <c:scaling>
          <c:orientation val="minMax"/>
        </c:scaling>
        <c:delete val="1"/>
        <c:axPos val="b"/>
        <c:numFmt formatCode="ge" sourceLinked="1"/>
        <c:majorTickMark val="none"/>
        <c:minorTickMark val="none"/>
        <c:tickLblPos val="none"/>
        <c:crossAx val="438029472"/>
        <c:crosses val="autoZero"/>
        <c:auto val="1"/>
        <c:lblOffset val="100"/>
        <c:baseTimeUnit val="years"/>
      </c:dateAx>
      <c:valAx>
        <c:axId val="43802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38.950000000000003</c:v>
                </c:pt>
                <c:pt idx="1">
                  <c:v>40.020000000000003</c:v>
                </c:pt>
                <c:pt idx="2">
                  <c:v>41.32</c:v>
                </c:pt>
                <c:pt idx="3">
                  <c:v>42.07</c:v>
                </c:pt>
                <c:pt idx="4">
                  <c:v>43.3</c:v>
                </c:pt>
              </c:numCache>
            </c:numRef>
          </c:val>
        </c:ser>
        <c:dLbls>
          <c:showLegendKey val="0"/>
          <c:showVal val="0"/>
          <c:showCatName val="0"/>
          <c:showSerName val="0"/>
          <c:showPercent val="0"/>
          <c:showBubbleSize val="0"/>
        </c:dLbls>
        <c:gapWidth val="150"/>
        <c:axId val="438026728"/>
        <c:axId val="43802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438026728"/>
        <c:axId val="438029864"/>
      </c:lineChart>
      <c:dateAx>
        <c:axId val="438026728"/>
        <c:scaling>
          <c:orientation val="minMax"/>
        </c:scaling>
        <c:delete val="1"/>
        <c:axPos val="b"/>
        <c:numFmt formatCode="ge" sourceLinked="1"/>
        <c:majorTickMark val="none"/>
        <c:minorTickMark val="none"/>
        <c:tickLblPos val="none"/>
        <c:crossAx val="438029864"/>
        <c:crosses val="autoZero"/>
        <c:auto val="1"/>
        <c:lblOffset val="100"/>
        <c:baseTimeUnit val="years"/>
      </c:dateAx>
      <c:valAx>
        <c:axId val="43802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18.62</c:v>
                </c:pt>
                <c:pt idx="1">
                  <c:v>21.33</c:v>
                </c:pt>
                <c:pt idx="2">
                  <c:v>20.12</c:v>
                </c:pt>
                <c:pt idx="3">
                  <c:v>21.69</c:v>
                </c:pt>
                <c:pt idx="4">
                  <c:v>23.79</c:v>
                </c:pt>
              </c:numCache>
            </c:numRef>
          </c:val>
        </c:ser>
        <c:dLbls>
          <c:showLegendKey val="0"/>
          <c:showVal val="0"/>
          <c:showCatName val="0"/>
          <c:showSerName val="0"/>
          <c:showPercent val="0"/>
          <c:showBubbleSize val="0"/>
        </c:dLbls>
        <c:gapWidth val="150"/>
        <c:axId val="244002096"/>
        <c:axId val="25082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244002096"/>
        <c:axId val="250826472"/>
      </c:lineChart>
      <c:dateAx>
        <c:axId val="244002096"/>
        <c:scaling>
          <c:orientation val="minMax"/>
        </c:scaling>
        <c:delete val="1"/>
        <c:axPos val="b"/>
        <c:numFmt formatCode="ge" sourceLinked="1"/>
        <c:majorTickMark val="none"/>
        <c:minorTickMark val="none"/>
        <c:tickLblPos val="none"/>
        <c:crossAx val="250826472"/>
        <c:crosses val="autoZero"/>
        <c:auto val="1"/>
        <c:lblOffset val="100"/>
        <c:baseTimeUnit val="years"/>
      </c:dateAx>
      <c:valAx>
        <c:axId val="2508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0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0090992"/>
        <c:axId val="23095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440090992"/>
        <c:axId val="230956568"/>
      </c:lineChart>
      <c:dateAx>
        <c:axId val="440090992"/>
        <c:scaling>
          <c:orientation val="minMax"/>
        </c:scaling>
        <c:delete val="1"/>
        <c:axPos val="b"/>
        <c:numFmt formatCode="ge" sourceLinked="1"/>
        <c:majorTickMark val="none"/>
        <c:minorTickMark val="none"/>
        <c:tickLblPos val="none"/>
        <c:crossAx val="230956568"/>
        <c:crosses val="autoZero"/>
        <c:auto val="1"/>
        <c:lblOffset val="100"/>
        <c:baseTimeUnit val="years"/>
      </c:dateAx>
      <c:valAx>
        <c:axId val="23095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009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5353.01</c:v>
                </c:pt>
                <c:pt idx="1">
                  <c:v>2659.91</c:v>
                </c:pt>
                <c:pt idx="2">
                  <c:v>3127.69</c:v>
                </c:pt>
                <c:pt idx="3">
                  <c:v>358.36</c:v>
                </c:pt>
                <c:pt idx="4">
                  <c:v>423.96</c:v>
                </c:pt>
              </c:numCache>
            </c:numRef>
          </c:val>
        </c:ser>
        <c:dLbls>
          <c:showLegendKey val="0"/>
          <c:showVal val="0"/>
          <c:showCatName val="0"/>
          <c:showSerName val="0"/>
          <c:showPercent val="0"/>
          <c:showBubbleSize val="0"/>
        </c:dLbls>
        <c:gapWidth val="150"/>
        <c:axId val="233393696"/>
        <c:axId val="23339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33393696"/>
        <c:axId val="233394088"/>
      </c:lineChart>
      <c:dateAx>
        <c:axId val="233393696"/>
        <c:scaling>
          <c:orientation val="minMax"/>
        </c:scaling>
        <c:delete val="1"/>
        <c:axPos val="b"/>
        <c:numFmt formatCode="ge" sourceLinked="1"/>
        <c:majorTickMark val="none"/>
        <c:minorTickMark val="none"/>
        <c:tickLblPos val="none"/>
        <c:crossAx val="233394088"/>
        <c:crosses val="autoZero"/>
        <c:auto val="1"/>
        <c:lblOffset val="100"/>
        <c:baseTimeUnit val="years"/>
      </c:dateAx>
      <c:valAx>
        <c:axId val="23339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383.83</c:v>
                </c:pt>
                <c:pt idx="1">
                  <c:v>361.13</c:v>
                </c:pt>
                <c:pt idx="2">
                  <c:v>337.05</c:v>
                </c:pt>
                <c:pt idx="3">
                  <c:v>313.97000000000003</c:v>
                </c:pt>
                <c:pt idx="4">
                  <c:v>285.19</c:v>
                </c:pt>
              </c:numCache>
            </c:numRef>
          </c:val>
        </c:ser>
        <c:dLbls>
          <c:showLegendKey val="0"/>
          <c:showVal val="0"/>
          <c:showCatName val="0"/>
          <c:showSerName val="0"/>
          <c:showPercent val="0"/>
          <c:showBubbleSize val="0"/>
        </c:dLbls>
        <c:gapWidth val="150"/>
        <c:axId val="233395264"/>
        <c:axId val="23339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33395264"/>
        <c:axId val="233395656"/>
      </c:lineChart>
      <c:dateAx>
        <c:axId val="233395264"/>
        <c:scaling>
          <c:orientation val="minMax"/>
        </c:scaling>
        <c:delete val="1"/>
        <c:axPos val="b"/>
        <c:numFmt formatCode="ge" sourceLinked="1"/>
        <c:majorTickMark val="none"/>
        <c:minorTickMark val="none"/>
        <c:tickLblPos val="none"/>
        <c:crossAx val="233395656"/>
        <c:crosses val="autoZero"/>
        <c:auto val="1"/>
        <c:lblOffset val="100"/>
        <c:baseTimeUnit val="years"/>
      </c:dateAx>
      <c:valAx>
        <c:axId val="233395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3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120.4</c:v>
                </c:pt>
                <c:pt idx="1">
                  <c:v>116.11</c:v>
                </c:pt>
                <c:pt idx="2">
                  <c:v>115.41</c:v>
                </c:pt>
                <c:pt idx="3">
                  <c:v>123.9</c:v>
                </c:pt>
                <c:pt idx="4">
                  <c:v>119.09</c:v>
                </c:pt>
              </c:numCache>
            </c:numRef>
          </c:val>
        </c:ser>
        <c:dLbls>
          <c:showLegendKey val="0"/>
          <c:showVal val="0"/>
          <c:showCatName val="0"/>
          <c:showSerName val="0"/>
          <c:showPercent val="0"/>
          <c:showBubbleSize val="0"/>
        </c:dLbls>
        <c:gapWidth val="150"/>
        <c:axId val="232991504"/>
        <c:axId val="23299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32991504"/>
        <c:axId val="232991896"/>
      </c:lineChart>
      <c:dateAx>
        <c:axId val="232991504"/>
        <c:scaling>
          <c:orientation val="minMax"/>
        </c:scaling>
        <c:delete val="1"/>
        <c:axPos val="b"/>
        <c:numFmt formatCode="ge" sourceLinked="1"/>
        <c:majorTickMark val="none"/>
        <c:minorTickMark val="none"/>
        <c:tickLblPos val="none"/>
        <c:crossAx val="232991896"/>
        <c:crosses val="autoZero"/>
        <c:auto val="1"/>
        <c:lblOffset val="100"/>
        <c:baseTimeUnit val="years"/>
      </c:dateAx>
      <c:valAx>
        <c:axId val="23299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9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109.93</c:v>
                </c:pt>
                <c:pt idx="1">
                  <c:v>113.36</c:v>
                </c:pt>
                <c:pt idx="2">
                  <c:v>113.98</c:v>
                </c:pt>
                <c:pt idx="3">
                  <c:v>106.44</c:v>
                </c:pt>
                <c:pt idx="4">
                  <c:v>110.05</c:v>
                </c:pt>
              </c:numCache>
            </c:numRef>
          </c:val>
        </c:ser>
        <c:dLbls>
          <c:showLegendKey val="0"/>
          <c:showVal val="0"/>
          <c:showCatName val="0"/>
          <c:showSerName val="0"/>
          <c:showPercent val="0"/>
          <c:showBubbleSize val="0"/>
        </c:dLbls>
        <c:gapWidth val="150"/>
        <c:axId val="232993072"/>
        <c:axId val="23299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32993072"/>
        <c:axId val="232993464"/>
      </c:lineChart>
      <c:dateAx>
        <c:axId val="232993072"/>
        <c:scaling>
          <c:orientation val="minMax"/>
        </c:scaling>
        <c:delete val="1"/>
        <c:axPos val="b"/>
        <c:numFmt formatCode="ge" sourceLinked="1"/>
        <c:majorTickMark val="none"/>
        <c:minorTickMark val="none"/>
        <c:tickLblPos val="none"/>
        <c:crossAx val="232993464"/>
        <c:crosses val="autoZero"/>
        <c:auto val="1"/>
        <c:lblOffset val="100"/>
        <c:baseTimeUnit val="years"/>
      </c:dateAx>
      <c:valAx>
        <c:axId val="23299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9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S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北島町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23004</v>
      </c>
      <c r="AJ8" s="56"/>
      <c r="AK8" s="56"/>
      <c r="AL8" s="56"/>
      <c r="AM8" s="56"/>
      <c r="AN8" s="56"/>
      <c r="AO8" s="56"/>
      <c r="AP8" s="57"/>
      <c r="AQ8" s="47">
        <f>データ!R6</f>
        <v>8.74</v>
      </c>
      <c r="AR8" s="47"/>
      <c r="AS8" s="47"/>
      <c r="AT8" s="47"/>
      <c r="AU8" s="47"/>
      <c r="AV8" s="47"/>
      <c r="AW8" s="47"/>
      <c r="AX8" s="47"/>
      <c r="AY8" s="47">
        <f>データ!S6</f>
        <v>2632.04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74.459999999999994</v>
      </c>
      <c r="K10" s="47"/>
      <c r="L10" s="47"/>
      <c r="M10" s="47"/>
      <c r="N10" s="47"/>
      <c r="O10" s="47"/>
      <c r="P10" s="47"/>
      <c r="Q10" s="47"/>
      <c r="R10" s="47">
        <f>データ!O6</f>
        <v>100</v>
      </c>
      <c r="S10" s="47"/>
      <c r="T10" s="47"/>
      <c r="U10" s="47"/>
      <c r="V10" s="47"/>
      <c r="W10" s="47"/>
      <c r="X10" s="47"/>
      <c r="Y10" s="47"/>
      <c r="Z10" s="78">
        <f>データ!P6</f>
        <v>2400</v>
      </c>
      <c r="AA10" s="78"/>
      <c r="AB10" s="78"/>
      <c r="AC10" s="78"/>
      <c r="AD10" s="78"/>
      <c r="AE10" s="78"/>
      <c r="AF10" s="78"/>
      <c r="AG10" s="78"/>
      <c r="AH10" s="2"/>
      <c r="AI10" s="78">
        <f>データ!T6</f>
        <v>22997</v>
      </c>
      <c r="AJ10" s="78"/>
      <c r="AK10" s="78"/>
      <c r="AL10" s="78"/>
      <c r="AM10" s="78"/>
      <c r="AN10" s="78"/>
      <c r="AO10" s="78"/>
      <c r="AP10" s="78"/>
      <c r="AQ10" s="47">
        <f>データ!U6</f>
        <v>8.74</v>
      </c>
      <c r="AR10" s="47"/>
      <c r="AS10" s="47"/>
      <c r="AT10" s="47"/>
      <c r="AU10" s="47"/>
      <c r="AV10" s="47"/>
      <c r="AW10" s="47"/>
      <c r="AX10" s="47"/>
      <c r="AY10" s="47">
        <f>データ!V6</f>
        <v>2631.24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364029</v>
      </c>
      <c r="D6" s="31">
        <f t="shared" si="3"/>
        <v>46</v>
      </c>
      <c r="E6" s="31">
        <f t="shared" si="3"/>
        <v>1</v>
      </c>
      <c r="F6" s="31">
        <f t="shared" si="3"/>
        <v>0</v>
      </c>
      <c r="G6" s="31">
        <f t="shared" si="3"/>
        <v>1</v>
      </c>
      <c r="H6" s="31" t="str">
        <f t="shared" si="3"/>
        <v>徳島県　北島町</v>
      </c>
      <c r="I6" s="31" t="str">
        <f t="shared" si="3"/>
        <v>法適用</v>
      </c>
      <c r="J6" s="31" t="str">
        <f t="shared" si="3"/>
        <v>水道事業</v>
      </c>
      <c r="K6" s="31" t="str">
        <f t="shared" si="3"/>
        <v>末端給水事業</v>
      </c>
      <c r="L6" s="31" t="str">
        <f t="shared" si="3"/>
        <v>A6</v>
      </c>
      <c r="M6" s="32" t="str">
        <f t="shared" si="3"/>
        <v>-</v>
      </c>
      <c r="N6" s="32">
        <f t="shared" si="3"/>
        <v>74.459999999999994</v>
      </c>
      <c r="O6" s="32">
        <f t="shared" si="3"/>
        <v>100</v>
      </c>
      <c r="P6" s="32">
        <f t="shared" si="3"/>
        <v>2400</v>
      </c>
      <c r="Q6" s="32">
        <f t="shared" si="3"/>
        <v>23004</v>
      </c>
      <c r="R6" s="32">
        <f t="shared" si="3"/>
        <v>8.74</v>
      </c>
      <c r="S6" s="32">
        <f t="shared" si="3"/>
        <v>2632.04</v>
      </c>
      <c r="T6" s="32">
        <f t="shared" si="3"/>
        <v>22997</v>
      </c>
      <c r="U6" s="32">
        <f t="shared" si="3"/>
        <v>8.74</v>
      </c>
      <c r="V6" s="32">
        <f t="shared" si="3"/>
        <v>2631.24</v>
      </c>
      <c r="W6" s="33">
        <f>IF(W7="",NA(),W7)</f>
        <v>127.62</v>
      </c>
      <c r="X6" s="33">
        <f t="shared" ref="X6:AF6" si="4">IF(X7="",NA(),X7)</f>
        <v>121.51</v>
      </c>
      <c r="Y6" s="33">
        <f t="shared" si="4"/>
        <v>120.56</v>
      </c>
      <c r="Z6" s="33">
        <f t="shared" si="4"/>
        <v>129.13999999999999</v>
      </c>
      <c r="AA6" s="33">
        <f t="shared" si="4"/>
        <v>124.22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5353.01</v>
      </c>
      <c r="AT6" s="33">
        <f t="shared" ref="AT6:BB6" si="6">IF(AT7="",NA(),AT7)</f>
        <v>2659.91</v>
      </c>
      <c r="AU6" s="33">
        <f t="shared" si="6"/>
        <v>3127.69</v>
      </c>
      <c r="AV6" s="33">
        <f t="shared" si="6"/>
        <v>358.36</v>
      </c>
      <c r="AW6" s="33">
        <f t="shared" si="6"/>
        <v>423.96</v>
      </c>
      <c r="AX6" s="33">
        <f t="shared" si="6"/>
        <v>995.5</v>
      </c>
      <c r="AY6" s="33">
        <f t="shared" si="6"/>
        <v>915.5</v>
      </c>
      <c r="AZ6" s="33">
        <f t="shared" si="6"/>
        <v>963.24</v>
      </c>
      <c r="BA6" s="33">
        <f t="shared" si="6"/>
        <v>381.53</v>
      </c>
      <c r="BB6" s="33">
        <f t="shared" si="6"/>
        <v>391.54</v>
      </c>
      <c r="BC6" s="32" t="str">
        <f>IF(BC7="","",IF(BC7="-","【-】","【"&amp;SUBSTITUTE(TEXT(BC7,"#,##0.00"),"-","△")&amp;"】"))</f>
        <v>【262.74】</v>
      </c>
      <c r="BD6" s="33">
        <f>IF(BD7="",NA(),BD7)</f>
        <v>383.83</v>
      </c>
      <c r="BE6" s="33">
        <f t="shared" ref="BE6:BM6" si="7">IF(BE7="",NA(),BE7)</f>
        <v>361.13</v>
      </c>
      <c r="BF6" s="33">
        <f t="shared" si="7"/>
        <v>337.05</v>
      </c>
      <c r="BG6" s="33">
        <f t="shared" si="7"/>
        <v>313.97000000000003</v>
      </c>
      <c r="BH6" s="33">
        <f t="shared" si="7"/>
        <v>285.19</v>
      </c>
      <c r="BI6" s="33">
        <f t="shared" si="7"/>
        <v>414.59</v>
      </c>
      <c r="BJ6" s="33">
        <f t="shared" si="7"/>
        <v>404.78</v>
      </c>
      <c r="BK6" s="33">
        <f t="shared" si="7"/>
        <v>400.38</v>
      </c>
      <c r="BL6" s="33">
        <f t="shared" si="7"/>
        <v>393.27</v>
      </c>
      <c r="BM6" s="33">
        <f t="shared" si="7"/>
        <v>386.97</v>
      </c>
      <c r="BN6" s="32" t="str">
        <f>IF(BN7="","",IF(BN7="-","【-】","【"&amp;SUBSTITUTE(TEXT(BN7,"#,##0.00"),"-","△")&amp;"】"))</f>
        <v>【276.38】</v>
      </c>
      <c r="BO6" s="33">
        <f>IF(BO7="",NA(),BO7)</f>
        <v>120.4</v>
      </c>
      <c r="BP6" s="33">
        <f t="shared" ref="BP6:BX6" si="8">IF(BP7="",NA(),BP7)</f>
        <v>116.11</v>
      </c>
      <c r="BQ6" s="33">
        <f t="shared" si="8"/>
        <v>115.41</v>
      </c>
      <c r="BR6" s="33">
        <f t="shared" si="8"/>
        <v>123.9</v>
      </c>
      <c r="BS6" s="33">
        <f t="shared" si="8"/>
        <v>119.09</v>
      </c>
      <c r="BT6" s="33">
        <f t="shared" si="8"/>
        <v>97.71</v>
      </c>
      <c r="BU6" s="33">
        <f t="shared" si="8"/>
        <v>98.07</v>
      </c>
      <c r="BV6" s="33">
        <f t="shared" si="8"/>
        <v>96.56</v>
      </c>
      <c r="BW6" s="33">
        <f t="shared" si="8"/>
        <v>100.47</v>
      </c>
      <c r="BX6" s="33">
        <f t="shared" si="8"/>
        <v>101.72</v>
      </c>
      <c r="BY6" s="32" t="str">
        <f>IF(BY7="","",IF(BY7="-","【-】","【"&amp;SUBSTITUTE(TEXT(BY7,"#,##0.00"),"-","△")&amp;"】"))</f>
        <v>【104.99】</v>
      </c>
      <c r="BZ6" s="33">
        <f>IF(BZ7="",NA(),BZ7)</f>
        <v>109.93</v>
      </c>
      <c r="CA6" s="33">
        <f t="shared" ref="CA6:CI6" si="9">IF(CA7="",NA(),CA7)</f>
        <v>113.36</v>
      </c>
      <c r="CB6" s="33">
        <f t="shared" si="9"/>
        <v>113.98</v>
      </c>
      <c r="CC6" s="33">
        <f t="shared" si="9"/>
        <v>106.44</v>
      </c>
      <c r="CD6" s="33">
        <f t="shared" si="9"/>
        <v>110.05</v>
      </c>
      <c r="CE6" s="33">
        <f t="shared" si="9"/>
        <v>173.56</v>
      </c>
      <c r="CF6" s="33">
        <f t="shared" si="9"/>
        <v>172.26</v>
      </c>
      <c r="CG6" s="33">
        <f t="shared" si="9"/>
        <v>177.14</v>
      </c>
      <c r="CH6" s="33">
        <f t="shared" si="9"/>
        <v>169.82</v>
      </c>
      <c r="CI6" s="33">
        <f t="shared" si="9"/>
        <v>168.2</v>
      </c>
      <c r="CJ6" s="32" t="str">
        <f>IF(CJ7="","",IF(CJ7="-","【-】","【"&amp;SUBSTITUTE(TEXT(CJ7,"#,##0.00"),"-","△")&amp;"】"))</f>
        <v>【163.72】</v>
      </c>
      <c r="CK6" s="33">
        <f>IF(CK7="",NA(),CK7)</f>
        <v>66.930000000000007</v>
      </c>
      <c r="CL6" s="33">
        <f t="shared" ref="CL6:CT6" si="10">IF(CL7="",NA(),CL7)</f>
        <v>63.54</v>
      </c>
      <c r="CM6" s="33">
        <f t="shared" si="10"/>
        <v>62.6</v>
      </c>
      <c r="CN6" s="33">
        <f t="shared" si="10"/>
        <v>62.2</v>
      </c>
      <c r="CO6" s="33">
        <f t="shared" si="10"/>
        <v>62.9</v>
      </c>
      <c r="CP6" s="33">
        <f t="shared" si="10"/>
        <v>55.84</v>
      </c>
      <c r="CQ6" s="33">
        <f t="shared" si="10"/>
        <v>55.68</v>
      </c>
      <c r="CR6" s="33">
        <f t="shared" si="10"/>
        <v>55.64</v>
      </c>
      <c r="CS6" s="33">
        <f t="shared" si="10"/>
        <v>55.13</v>
      </c>
      <c r="CT6" s="33">
        <f t="shared" si="10"/>
        <v>54.77</v>
      </c>
      <c r="CU6" s="32" t="str">
        <f>IF(CU7="","",IF(CU7="-","【-】","【"&amp;SUBSTITUTE(TEXT(CU7,"#,##0.00"),"-","△")&amp;"】"))</f>
        <v>【59.76】</v>
      </c>
      <c r="CV6" s="33">
        <f>IF(CV7="",NA(),CV7)</f>
        <v>88.85</v>
      </c>
      <c r="CW6" s="33">
        <f t="shared" ref="CW6:DE6" si="11">IF(CW7="",NA(),CW7)</f>
        <v>91.02</v>
      </c>
      <c r="CX6" s="33">
        <f t="shared" si="11"/>
        <v>91.83</v>
      </c>
      <c r="CY6" s="33">
        <f t="shared" si="11"/>
        <v>91.27</v>
      </c>
      <c r="CZ6" s="33">
        <f t="shared" si="11"/>
        <v>90.98</v>
      </c>
      <c r="DA6" s="33">
        <f t="shared" si="11"/>
        <v>83.11</v>
      </c>
      <c r="DB6" s="33">
        <f t="shared" si="11"/>
        <v>83.18</v>
      </c>
      <c r="DC6" s="33">
        <f t="shared" si="11"/>
        <v>83.09</v>
      </c>
      <c r="DD6" s="33">
        <f t="shared" si="11"/>
        <v>83</v>
      </c>
      <c r="DE6" s="33">
        <f t="shared" si="11"/>
        <v>82.89</v>
      </c>
      <c r="DF6" s="32" t="str">
        <f>IF(DF7="","",IF(DF7="-","【-】","【"&amp;SUBSTITUTE(TEXT(DF7,"#,##0.00"),"-","△")&amp;"】"))</f>
        <v>【89.95】</v>
      </c>
      <c r="DG6" s="33">
        <f>IF(DG7="",NA(),DG7)</f>
        <v>38.950000000000003</v>
      </c>
      <c r="DH6" s="33">
        <f t="shared" ref="DH6:DP6" si="12">IF(DH7="",NA(),DH7)</f>
        <v>40.020000000000003</v>
      </c>
      <c r="DI6" s="33">
        <f t="shared" si="12"/>
        <v>41.32</v>
      </c>
      <c r="DJ6" s="33">
        <f t="shared" si="12"/>
        <v>42.07</v>
      </c>
      <c r="DK6" s="33">
        <f t="shared" si="12"/>
        <v>43.3</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18.62</v>
      </c>
      <c r="DS6" s="33">
        <f t="shared" ref="DS6:EA6" si="13">IF(DS7="",NA(),DS7)</f>
        <v>21.33</v>
      </c>
      <c r="DT6" s="33">
        <f t="shared" si="13"/>
        <v>20.12</v>
      </c>
      <c r="DU6" s="33">
        <f t="shared" si="13"/>
        <v>21.69</v>
      </c>
      <c r="DV6" s="33">
        <f t="shared" si="13"/>
        <v>23.79</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0.86</v>
      </c>
      <c r="ED6" s="33">
        <f t="shared" ref="ED6:EL6" si="14">IF(ED7="",NA(),ED7)</f>
        <v>0.85</v>
      </c>
      <c r="EE6" s="33">
        <f t="shared" si="14"/>
        <v>0.85</v>
      </c>
      <c r="EF6" s="33">
        <f t="shared" si="14"/>
        <v>0.84</v>
      </c>
      <c r="EG6" s="33">
        <f t="shared" si="14"/>
        <v>0.05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364029</v>
      </c>
      <c r="D7" s="35">
        <v>46</v>
      </c>
      <c r="E7" s="35">
        <v>1</v>
      </c>
      <c r="F7" s="35">
        <v>0</v>
      </c>
      <c r="G7" s="35">
        <v>1</v>
      </c>
      <c r="H7" s="35" t="s">
        <v>93</v>
      </c>
      <c r="I7" s="35" t="s">
        <v>94</v>
      </c>
      <c r="J7" s="35" t="s">
        <v>95</v>
      </c>
      <c r="K7" s="35" t="s">
        <v>96</v>
      </c>
      <c r="L7" s="35" t="s">
        <v>97</v>
      </c>
      <c r="M7" s="36" t="s">
        <v>98</v>
      </c>
      <c r="N7" s="36">
        <v>74.459999999999994</v>
      </c>
      <c r="O7" s="36">
        <v>100</v>
      </c>
      <c r="P7" s="36">
        <v>2400</v>
      </c>
      <c r="Q7" s="36">
        <v>23004</v>
      </c>
      <c r="R7" s="36">
        <v>8.74</v>
      </c>
      <c r="S7" s="36">
        <v>2632.04</v>
      </c>
      <c r="T7" s="36">
        <v>22997</v>
      </c>
      <c r="U7" s="36">
        <v>8.74</v>
      </c>
      <c r="V7" s="36">
        <v>2631.24</v>
      </c>
      <c r="W7" s="36">
        <v>127.62</v>
      </c>
      <c r="X7" s="36">
        <v>121.51</v>
      </c>
      <c r="Y7" s="36">
        <v>120.56</v>
      </c>
      <c r="Z7" s="36">
        <v>129.13999999999999</v>
      </c>
      <c r="AA7" s="36">
        <v>124.22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5353.01</v>
      </c>
      <c r="AT7" s="36">
        <v>2659.91</v>
      </c>
      <c r="AU7" s="36">
        <v>3127.69</v>
      </c>
      <c r="AV7" s="36">
        <v>358.36</v>
      </c>
      <c r="AW7" s="36">
        <v>423.96</v>
      </c>
      <c r="AX7" s="36">
        <v>995.5</v>
      </c>
      <c r="AY7" s="36">
        <v>915.5</v>
      </c>
      <c r="AZ7" s="36">
        <v>963.24</v>
      </c>
      <c r="BA7" s="36">
        <v>381.53</v>
      </c>
      <c r="BB7" s="36">
        <v>391.54</v>
      </c>
      <c r="BC7" s="36">
        <v>262.74</v>
      </c>
      <c r="BD7" s="36">
        <v>383.83</v>
      </c>
      <c r="BE7" s="36">
        <v>361.13</v>
      </c>
      <c r="BF7" s="36">
        <v>337.05</v>
      </c>
      <c r="BG7" s="36">
        <v>313.97000000000003</v>
      </c>
      <c r="BH7" s="36">
        <v>285.19</v>
      </c>
      <c r="BI7" s="36">
        <v>414.59</v>
      </c>
      <c r="BJ7" s="36">
        <v>404.78</v>
      </c>
      <c r="BK7" s="36">
        <v>400.38</v>
      </c>
      <c r="BL7" s="36">
        <v>393.27</v>
      </c>
      <c r="BM7" s="36">
        <v>386.97</v>
      </c>
      <c r="BN7" s="36">
        <v>276.38</v>
      </c>
      <c r="BO7" s="36">
        <v>120.4</v>
      </c>
      <c r="BP7" s="36">
        <v>116.11</v>
      </c>
      <c r="BQ7" s="36">
        <v>115.41</v>
      </c>
      <c r="BR7" s="36">
        <v>123.9</v>
      </c>
      <c r="BS7" s="36">
        <v>119.09</v>
      </c>
      <c r="BT7" s="36">
        <v>97.71</v>
      </c>
      <c r="BU7" s="36">
        <v>98.07</v>
      </c>
      <c r="BV7" s="36">
        <v>96.56</v>
      </c>
      <c r="BW7" s="36">
        <v>100.47</v>
      </c>
      <c r="BX7" s="36">
        <v>101.72</v>
      </c>
      <c r="BY7" s="36">
        <v>104.99</v>
      </c>
      <c r="BZ7" s="36">
        <v>109.93</v>
      </c>
      <c r="CA7" s="36">
        <v>113.36</v>
      </c>
      <c r="CB7" s="36">
        <v>113.98</v>
      </c>
      <c r="CC7" s="36">
        <v>106.44</v>
      </c>
      <c r="CD7" s="36">
        <v>110.05</v>
      </c>
      <c r="CE7" s="36">
        <v>173.56</v>
      </c>
      <c r="CF7" s="36">
        <v>172.26</v>
      </c>
      <c r="CG7" s="36">
        <v>177.14</v>
      </c>
      <c r="CH7" s="36">
        <v>169.82</v>
      </c>
      <c r="CI7" s="36">
        <v>168.2</v>
      </c>
      <c r="CJ7" s="36">
        <v>163.72</v>
      </c>
      <c r="CK7" s="36">
        <v>66.930000000000007</v>
      </c>
      <c r="CL7" s="36">
        <v>63.54</v>
      </c>
      <c r="CM7" s="36">
        <v>62.6</v>
      </c>
      <c r="CN7" s="36">
        <v>62.2</v>
      </c>
      <c r="CO7" s="36">
        <v>62.9</v>
      </c>
      <c r="CP7" s="36">
        <v>55.84</v>
      </c>
      <c r="CQ7" s="36">
        <v>55.68</v>
      </c>
      <c r="CR7" s="36">
        <v>55.64</v>
      </c>
      <c r="CS7" s="36">
        <v>55.13</v>
      </c>
      <c r="CT7" s="36">
        <v>54.77</v>
      </c>
      <c r="CU7" s="36">
        <v>59.76</v>
      </c>
      <c r="CV7" s="36">
        <v>88.85</v>
      </c>
      <c r="CW7" s="36">
        <v>91.02</v>
      </c>
      <c r="CX7" s="36">
        <v>91.83</v>
      </c>
      <c r="CY7" s="36">
        <v>91.27</v>
      </c>
      <c r="CZ7" s="36">
        <v>90.98</v>
      </c>
      <c r="DA7" s="36">
        <v>83.11</v>
      </c>
      <c r="DB7" s="36">
        <v>83.18</v>
      </c>
      <c r="DC7" s="36">
        <v>83.09</v>
      </c>
      <c r="DD7" s="36">
        <v>83</v>
      </c>
      <c r="DE7" s="36">
        <v>82.89</v>
      </c>
      <c r="DF7" s="36">
        <v>89.95</v>
      </c>
      <c r="DG7" s="36">
        <v>38.950000000000003</v>
      </c>
      <c r="DH7" s="36">
        <v>40.020000000000003</v>
      </c>
      <c r="DI7" s="36">
        <v>41.32</v>
      </c>
      <c r="DJ7" s="36">
        <v>42.07</v>
      </c>
      <c r="DK7" s="36">
        <v>43.3</v>
      </c>
      <c r="DL7" s="36">
        <v>37.090000000000003</v>
      </c>
      <c r="DM7" s="36">
        <v>38.07</v>
      </c>
      <c r="DN7" s="36">
        <v>39.06</v>
      </c>
      <c r="DO7" s="36">
        <v>46.66</v>
      </c>
      <c r="DP7" s="36">
        <v>47.46</v>
      </c>
      <c r="DQ7" s="36">
        <v>47.18</v>
      </c>
      <c r="DR7" s="36">
        <v>18.62</v>
      </c>
      <c r="DS7" s="36">
        <v>21.33</v>
      </c>
      <c r="DT7" s="36">
        <v>20.12</v>
      </c>
      <c r="DU7" s="36">
        <v>21.69</v>
      </c>
      <c r="DV7" s="36">
        <v>23.79</v>
      </c>
      <c r="DW7" s="36">
        <v>6.63</v>
      </c>
      <c r="DX7" s="36">
        <v>7.73</v>
      </c>
      <c r="DY7" s="36">
        <v>8.8699999999999992</v>
      </c>
      <c r="DZ7" s="36">
        <v>9.85</v>
      </c>
      <c r="EA7" s="36">
        <v>9.7100000000000009</v>
      </c>
      <c r="EB7" s="36">
        <v>13.18</v>
      </c>
      <c r="EC7" s="36">
        <v>0.86</v>
      </c>
      <c r="ED7" s="36">
        <v>0.85</v>
      </c>
      <c r="EE7" s="36">
        <v>0.85</v>
      </c>
      <c r="EF7" s="36">
        <v>0.84</v>
      </c>
      <c r="EG7" s="36">
        <v>0.05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2017-02-01T08:47:57Z</dcterms:created>
  <dcterms:modified xsi:type="dcterms:W3CDTF">2017-02-05T08:26:13Z</dcterms:modified>
  <cp:category/>
</cp:coreProperties>
</file>