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<sst xmlns="http://schemas.openxmlformats.org/spreadsheetml/2006/main" count="217" uniqueCount="107">
  <si>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</si>
  <si>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</si>
  <si>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</si>
  <si>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</si>
  <si>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</si>
  <si>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</si>
  <si>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</si>
  <si>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</si>
  <si>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</si>
  <si>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</si>
  <si>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</si>
  <si>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</si>
  <si>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</si>
  <si>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</si>
  <si>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</si>
  <si>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</si>
  <si>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</si>
  <si>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</si>
  <si>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</si>
  <si>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</si>
  <si>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</si>
  <si>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</si>
  <si>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</si>
  <si>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</si>
  <si>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</si>
  <si>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</si>
  <si>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</si>
  <si>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</si>
  <si>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</si>
  <si>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</si>
  <si>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</si>
  <si>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</si>
  <si>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</si>
  <si>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</si>
  <si>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</si>
  <si>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</si>
  <si>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</si>
  <si>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</si>
  <si>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</si>
  <si>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</si>
  <si>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</si>
  <si>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</si>
  <si>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</si>
  <si>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</si>
  <si>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</si>
  <si>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</si>
  <si>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</si>
  <si>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</si>
  <si>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</si>
  <si>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</si>
  <si>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</si>
  <si>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</si>
  <si>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</si>
  <si>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</si>
  <si>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</si>
  <si>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</si>
  <si>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</si>
  <si>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</si>
  <si>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</si>
  <si>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</si>
  <si>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</si>
  <si>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</si>
  <si>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</si>
  <si>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</si>
  <si>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</si>
  <si>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</si>
  <si>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</si>
  <si>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</si>
  <si>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</si>
  <si>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</si>
  <si>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</si>
  <si>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</si>
  <si>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</si>
  <si>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</si>
  <si>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</si>
  <si>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</si>
  <si>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</si>
  <si>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</si>
  <si>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</si>
  <si>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</si>
  <si>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</si>
  <si>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</si>
  <si>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</si>
  <si>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</si>
  <si>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</si>
  <si>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</si>
  <si>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</si>
  <si>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</si>
  <si>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</si>
  <si>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</si>
  <si>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</si>
  <si>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</si>
  <si>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</si>
  <si>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松茂町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</si>
  <si>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</si>
  <si>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</si>
  <si>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</si>
  <si>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</si>
  <si>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</si>
  <si>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</si>
  <si>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</si>
  <si>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</si>
  <si>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</si>
  <si>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</si>
  <si>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更新や浄水場内の施設更新を行う際、防衛省からの補助等を有効活用し、また平成25年度には水道料金の値上げを行うなど財源の確保に努めており経営は健全であり、老朽化の更新も効率良く行えています。</t>
    <phoneticPr fontId="4"/>
  </si>
  <si>
    <t>老朽管更新事業は、継続的に実施しており問題ありません。</t>
    <rPh sb="9" eb="11">
      <t>ケイゾク</t>
    </rPh>
    <rPh sb="11" eb="12">
      <t>テキ</t>
    </rPh>
    <phoneticPr fontId="4"/>
  </si>
  <si>
    <t>①経常収支比率は平成26年度一時的に類似団体平均を下回っているが、浄水場更新事業に伴い旧配水池撤去に伴い発生した固定資産除却費によるもので、平成27年度は回復しました。
②累積欠損金比率は良好と考えるが、給水収益が減少傾向にあるため、平成25年度に水道料金の値上げを行いました。
③流動比率は良好です。
④企業債残高対給水収益比率、⑤料金回収率、⑥給水原価等も類似団体と比較しても良好であると考えます。
⑦施設利用率は需要に変動が大きいため率は低くなっています。
⑧有収率は年々水温が高くなっており水質の保全のためドレン管により排水を行っているため率は低くなっています。</t>
    <rPh sb="70" eb="72">
      <t>ヘイセイ</t>
    </rPh>
    <rPh sb="77" eb="79">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</si>
</sst>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5.0599999999999996</c:v>
                </c:pt>
                <c:pt idx="1">
                  <c:v>2.97</c:v>
                </c:pt>
                <c:pt idx="2">
                  <c:v>1.53</c:v>
                </c:pt>
                <c:pt idx="3">
                  <c:v>1.35</c:v>
                </c:pt>
                <c:pt idx="4">
                  <c:v>2.35</c:v>
                </c:pt>
              </c:numCache>
            </c:numRef>
          </c:val>
        </c:ser>
        <c:dLbls>
          <c:showLegendKey val="0"/>
          <c:showVal val="0"/>
          <c:showCatName val="0"/>
          <c:showSerName val="0"/>
          <c:showPercent val="0"/>
          <c:showBubbleSize val="0"/>
        </c:dLbls>
        <c:gapWidth val="150"/>
        <c:axId val="76619136"/>
        <c:axId val="495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6619136"/>
        <c:axId val="49558656"/>
      </c:lineChart>
      <c:dateAx>
        <c:axId val="76619136"/>
        <c:scaling>
          <c:orientation val="minMax"/>
        </c:scaling>
        <c:delete val="1"/>
        <c:axPos val="b"/>
        <c:numFmt formatCode="ge" sourceLinked="1"/>
        <c:majorTickMark val="none"/>
        <c:minorTickMark val="none"/>
        <c:tickLblPos val="none"/>
        <c:crossAx val="49558656"/>
        <c:crosses val="autoZero"/>
        <c:auto val="1"/>
        <c:lblOffset val="100"/>
        <c:baseTimeUnit val="years"/>
      </c:dateAx>
      <c:valAx>
        <c:axId val="495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39.94</c:v>
                </c:pt>
                <c:pt idx="1">
                  <c:v>42.1</c:v>
                </c:pt>
                <c:pt idx="2">
                  <c:v>43.73</c:v>
                </c:pt>
                <c:pt idx="3">
                  <c:v>44.02</c:v>
                </c:pt>
                <c:pt idx="4">
                  <c:v>43.14</c:v>
                </c:pt>
              </c:numCache>
            </c:numRef>
          </c:val>
        </c:ser>
        <c:dLbls>
          <c:showLegendKey val="0"/>
          <c:showVal val="0"/>
          <c:showCatName val="0"/>
          <c:showSerName val="0"/>
          <c:showPercent val="0"/>
          <c:showBubbleSize val="0"/>
        </c:dLbls>
        <c:gapWidth val="150"/>
        <c:axId val="82365056"/>
        <c:axId val="823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2365056"/>
        <c:axId val="82375040"/>
      </c:lineChart>
      <c:dateAx>
        <c:axId val="82365056"/>
        <c:scaling>
          <c:orientation val="minMax"/>
        </c:scaling>
        <c:delete val="1"/>
        <c:axPos val="b"/>
        <c:numFmt formatCode="ge" sourceLinked="1"/>
        <c:majorTickMark val="none"/>
        <c:minorTickMark val="none"/>
        <c:tickLblPos val="none"/>
        <c:crossAx val="82375040"/>
        <c:crosses val="autoZero"/>
        <c:auto val="1"/>
        <c:lblOffset val="100"/>
        <c:baseTimeUnit val="years"/>
      </c:dateAx>
      <c:valAx>
        <c:axId val="823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89.63</c:v>
                </c:pt>
                <c:pt idx="1">
                  <c:v>83.84</c:v>
                </c:pt>
                <c:pt idx="2">
                  <c:v>80.430000000000007</c:v>
                </c:pt>
                <c:pt idx="3">
                  <c:v>78.52</c:v>
                </c:pt>
                <c:pt idx="4">
                  <c:v>78.88</c:v>
                </c:pt>
              </c:numCache>
            </c:numRef>
          </c:val>
        </c:ser>
        <c:dLbls>
          <c:showLegendKey val="0"/>
          <c:showVal val="0"/>
          <c:showCatName val="0"/>
          <c:showSerName val="0"/>
          <c:showPercent val="0"/>
          <c:showBubbleSize val="0"/>
        </c:dLbls>
        <c:gapWidth val="150"/>
        <c:axId val="82660352"/>
        <c:axId val="82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2660352"/>
        <c:axId val="82678528"/>
      </c:lineChart>
      <c:dateAx>
        <c:axId val="82660352"/>
        <c:scaling>
          <c:orientation val="minMax"/>
        </c:scaling>
        <c:delete val="1"/>
        <c:axPos val="b"/>
        <c:numFmt formatCode="ge" sourceLinked="1"/>
        <c:majorTickMark val="none"/>
        <c:minorTickMark val="none"/>
        <c:tickLblPos val="none"/>
        <c:crossAx val="82678528"/>
        <c:crosses val="autoZero"/>
        <c:auto val="1"/>
        <c:lblOffset val="100"/>
        <c:baseTimeUnit val="years"/>
      </c:dateAx>
      <c:valAx>
        <c:axId val="826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122.23</c:v>
                </c:pt>
                <c:pt idx="1">
                  <c:v>118.32</c:v>
                </c:pt>
                <c:pt idx="2">
                  <c:v>114.97</c:v>
                </c:pt>
                <c:pt idx="3">
                  <c:v>107.92</c:v>
                </c:pt>
                <c:pt idx="4">
                  <c:v>125.45</c:v>
                </c:pt>
              </c:numCache>
            </c:numRef>
          </c:val>
        </c:ser>
        <c:dLbls>
          <c:showLegendKey val="0"/>
          <c:showVal val="0"/>
          <c:showCatName val="0"/>
          <c:showSerName val="0"/>
          <c:showPercent val="0"/>
          <c:showBubbleSize val="0"/>
        </c:dLbls>
        <c:gapWidth val="150"/>
        <c:axId val="49593728"/>
        <c:axId val="496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9593728"/>
        <c:axId val="49603712"/>
      </c:lineChart>
      <c:dateAx>
        <c:axId val="49593728"/>
        <c:scaling>
          <c:orientation val="minMax"/>
        </c:scaling>
        <c:delete val="1"/>
        <c:axPos val="b"/>
        <c:numFmt formatCode="ge" sourceLinked="1"/>
        <c:majorTickMark val="none"/>
        <c:minorTickMark val="none"/>
        <c:tickLblPos val="none"/>
        <c:crossAx val="49603712"/>
        <c:crosses val="autoZero"/>
        <c:auto val="1"/>
        <c:lblOffset val="100"/>
        <c:baseTimeUnit val="years"/>
      </c:dateAx>
      <c:valAx>
        <c:axId val="4960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33.31</c:v>
                </c:pt>
                <c:pt idx="1">
                  <c:v>34.07</c:v>
                </c:pt>
                <c:pt idx="2">
                  <c:v>34.86</c:v>
                </c:pt>
                <c:pt idx="3">
                  <c:v>38.380000000000003</c:v>
                </c:pt>
                <c:pt idx="4">
                  <c:v>39.61</c:v>
                </c:pt>
              </c:numCache>
            </c:numRef>
          </c:val>
        </c:ser>
        <c:dLbls>
          <c:showLegendKey val="0"/>
          <c:showVal val="0"/>
          <c:showCatName val="0"/>
          <c:showSerName val="0"/>
          <c:showPercent val="0"/>
          <c:showBubbleSize val="0"/>
        </c:dLbls>
        <c:gapWidth val="150"/>
        <c:axId val="82001920"/>
        <c:axId val="820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2001920"/>
        <c:axId val="82003456"/>
      </c:lineChart>
      <c:dateAx>
        <c:axId val="82001920"/>
        <c:scaling>
          <c:orientation val="minMax"/>
        </c:scaling>
        <c:delete val="1"/>
        <c:axPos val="b"/>
        <c:numFmt formatCode="ge" sourceLinked="1"/>
        <c:majorTickMark val="none"/>
        <c:minorTickMark val="none"/>
        <c:tickLblPos val="none"/>
        <c:crossAx val="82003456"/>
        <c:crosses val="autoZero"/>
        <c:auto val="1"/>
        <c:lblOffset val="100"/>
        <c:baseTimeUnit val="years"/>
      </c:dateAx>
      <c:valAx>
        <c:axId val="820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5.85</c:v>
                </c:pt>
                <c:pt idx="1">
                  <c:v>4.18</c:v>
                </c:pt>
                <c:pt idx="2">
                  <c:v>3.19</c:v>
                </c:pt>
                <c:pt idx="3">
                  <c:v>2.78</c:v>
                </c:pt>
                <c:pt idx="4">
                  <c:v>2.0099999999999998</c:v>
                </c:pt>
              </c:numCache>
            </c:numRef>
          </c:val>
        </c:ser>
        <c:dLbls>
          <c:showLegendKey val="0"/>
          <c:showVal val="0"/>
          <c:showCatName val="0"/>
          <c:showSerName val="0"/>
          <c:showPercent val="0"/>
          <c:showBubbleSize val="0"/>
        </c:dLbls>
        <c:gapWidth val="150"/>
        <c:axId val="82122624"/>
        <c:axId val="821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2122624"/>
        <c:axId val="82124160"/>
      </c:lineChart>
      <c:dateAx>
        <c:axId val="82122624"/>
        <c:scaling>
          <c:orientation val="minMax"/>
        </c:scaling>
        <c:delete val="1"/>
        <c:axPos val="b"/>
        <c:numFmt formatCode="ge" sourceLinked="1"/>
        <c:majorTickMark val="none"/>
        <c:minorTickMark val="none"/>
        <c:tickLblPos val="none"/>
        <c:crossAx val="82124160"/>
        <c:crosses val="autoZero"/>
        <c:auto val="1"/>
        <c:lblOffset val="100"/>
        <c:baseTimeUnit val="years"/>
      </c:dateAx>
      <c:valAx>
        <c:axId val="82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64736"/>
        <c:axId val="821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2164736"/>
        <c:axId val="82170624"/>
      </c:lineChart>
      <c:dateAx>
        <c:axId val="82164736"/>
        <c:scaling>
          <c:orientation val="minMax"/>
        </c:scaling>
        <c:delete val="1"/>
        <c:axPos val="b"/>
        <c:numFmt formatCode="ge" sourceLinked="1"/>
        <c:majorTickMark val="none"/>
        <c:minorTickMark val="none"/>
        <c:tickLblPos val="none"/>
        <c:crossAx val="82170624"/>
        <c:crosses val="autoZero"/>
        <c:auto val="1"/>
        <c:lblOffset val="100"/>
        <c:baseTimeUnit val="years"/>
      </c:dateAx>
      <c:valAx>
        <c:axId val="8217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3071.44</c:v>
                </c:pt>
                <c:pt idx="1">
                  <c:v>6273.01</c:v>
                </c:pt>
                <c:pt idx="2">
                  <c:v>34882.660000000003</c:v>
                </c:pt>
                <c:pt idx="3">
                  <c:v>1278.47</c:v>
                </c:pt>
                <c:pt idx="4">
                  <c:v>1832.88</c:v>
                </c:pt>
              </c:numCache>
            </c:numRef>
          </c:val>
        </c:ser>
        <c:dLbls>
          <c:showLegendKey val="0"/>
          <c:showVal val="0"/>
          <c:showCatName val="0"/>
          <c:showSerName val="0"/>
          <c:showPercent val="0"/>
          <c:showBubbleSize val="0"/>
        </c:dLbls>
        <c:gapWidth val="150"/>
        <c:axId val="82073472"/>
        <c:axId val="82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2073472"/>
        <c:axId val="82075008"/>
      </c:lineChart>
      <c:dateAx>
        <c:axId val="82073472"/>
        <c:scaling>
          <c:orientation val="minMax"/>
        </c:scaling>
        <c:delete val="1"/>
        <c:axPos val="b"/>
        <c:numFmt formatCode="ge" sourceLinked="1"/>
        <c:majorTickMark val="none"/>
        <c:minorTickMark val="none"/>
        <c:tickLblPos val="none"/>
        <c:crossAx val="82075008"/>
        <c:crosses val="autoZero"/>
        <c:auto val="1"/>
        <c:lblOffset val="100"/>
        <c:baseTimeUnit val="years"/>
      </c:dateAx>
      <c:valAx>
        <c:axId val="8207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262.22000000000003</c:v>
                </c:pt>
                <c:pt idx="1">
                  <c:v>249.86</c:v>
                </c:pt>
                <c:pt idx="2">
                  <c:v>266.61</c:v>
                </c:pt>
                <c:pt idx="3">
                  <c:v>250.55</c:v>
                </c:pt>
                <c:pt idx="4">
                  <c:v>314.81</c:v>
                </c:pt>
              </c:numCache>
            </c:numRef>
          </c:val>
        </c:ser>
        <c:dLbls>
          <c:showLegendKey val="0"/>
          <c:showVal val="0"/>
          <c:showCatName val="0"/>
          <c:showSerName val="0"/>
          <c:showPercent val="0"/>
          <c:showBubbleSize val="0"/>
        </c:dLbls>
        <c:gapWidth val="150"/>
        <c:axId val="82102528"/>
        <c:axId val="82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2102528"/>
        <c:axId val="82112512"/>
      </c:lineChart>
      <c:dateAx>
        <c:axId val="82102528"/>
        <c:scaling>
          <c:orientation val="minMax"/>
        </c:scaling>
        <c:delete val="1"/>
        <c:axPos val="b"/>
        <c:numFmt formatCode="ge" sourceLinked="1"/>
        <c:majorTickMark val="none"/>
        <c:minorTickMark val="none"/>
        <c:tickLblPos val="none"/>
        <c:crossAx val="82112512"/>
        <c:crosses val="autoZero"/>
        <c:auto val="1"/>
        <c:lblOffset val="100"/>
        <c:baseTimeUnit val="years"/>
      </c:dateAx>
      <c:valAx>
        <c:axId val="8211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120.99</c:v>
                </c:pt>
                <c:pt idx="1">
                  <c:v>116.92</c:v>
                </c:pt>
                <c:pt idx="2">
                  <c:v>113.73</c:v>
                </c:pt>
                <c:pt idx="3">
                  <c:v>108.02</c:v>
                </c:pt>
                <c:pt idx="4">
                  <c:v>129.87</c:v>
                </c:pt>
              </c:numCache>
            </c:numRef>
          </c:val>
        </c:ser>
        <c:dLbls>
          <c:showLegendKey val="0"/>
          <c:showVal val="0"/>
          <c:showCatName val="0"/>
          <c:showSerName val="0"/>
          <c:showPercent val="0"/>
          <c:showBubbleSize val="0"/>
        </c:dLbls>
        <c:gapWidth val="150"/>
        <c:axId val="82278656"/>
        <c:axId val="82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2278656"/>
        <c:axId val="82284544"/>
      </c:lineChart>
      <c:dateAx>
        <c:axId val="82278656"/>
        <c:scaling>
          <c:orientation val="minMax"/>
        </c:scaling>
        <c:delete val="1"/>
        <c:axPos val="b"/>
        <c:numFmt formatCode="ge" sourceLinked="1"/>
        <c:majorTickMark val="none"/>
        <c:minorTickMark val="none"/>
        <c:tickLblPos val="none"/>
        <c:crossAx val="82284544"/>
        <c:crosses val="autoZero"/>
        <c:auto val="1"/>
        <c:lblOffset val="100"/>
        <c:baseTimeUnit val="years"/>
      </c:dateAx>
      <c:valAx>
        <c:axId val="822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96.57</c:v>
                </c:pt>
                <c:pt idx="1">
                  <c:v>99.77</c:v>
                </c:pt>
                <c:pt idx="2">
                  <c:v>102.7</c:v>
                </c:pt>
                <c:pt idx="3">
                  <c:v>115.75</c:v>
                </c:pt>
                <c:pt idx="4">
                  <c:v>99.01</c:v>
                </c:pt>
              </c:numCache>
            </c:numRef>
          </c:val>
        </c:ser>
        <c:dLbls>
          <c:showLegendKey val="0"/>
          <c:showVal val="0"/>
          <c:showCatName val="0"/>
          <c:showSerName val="0"/>
          <c:showPercent val="0"/>
          <c:showBubbleSize val="0"/>
        </c:dLbls>
        <c:gapWidth val="150"/>
        <c:axId val="82315520"/>
        <c:axId val="82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2315520"/>
        <c:axId val="82325504"/>
      </c:lineChart>
      <c:dateAx>
        <c:axId val="82315520"/>
        <c:scaling>
          <c:orientation val="minMax"/>
        </c:scaling>
        <c:delete val="1"/>
        <c:axPos val="b"/>
        <c:numFmt formatCode="ge" sourceLinked="1"/>
        <c:majorTickMark val="none"/>
        <c:minorTickMark val="none"/>
        <c:tickLblPos val="none"/>
        <c:crossAx val="82325504"/>
        <c:crosses val="autoZero"/>
        <c:auto val="1"/>
        <c:lblOffset val="100"/>
        <c:baseTimeUnit val="years"/>
      </c:dateAx>
      <c:valAx>
        <c:axId val="82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5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松茂町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15426</v>
      </c>
      <c r="AJ8" s="56"/>
      <c r="AK8" s="56"/>
      <c r="AL8" s="56"/>
      <c r="AM8" s="56"/>
      <c r="AN8" s="56"/>
      <c r="AO8" s="56"/>
      <c r="AP8" s="57"/>
      <c r="AQ8" s="47">
        <f>データ!R6</f>
        <v>14.24</v>
      </c>
      <c r="AR8" s="47"/>
      <c r="AS8" s="47"/>
      <c r="AT8" s="47"/>
      <c r="AU8" s="47"/>
      <c r="AV8" s="47"/>
      <c r="AW8" s="47"/>
      <c r="AX8" s="47"/>
      <c r="AY8" s="47">
        <f>データ!S6</f>
        <v>1083.29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81.510000000000005</v>
      </c>
      <c r="K10" s="47"/>
      <c r="L10" s="47"/>
      <c r="M10" s="47"/>
      <c r="N10" s="47"/>
      <c r="O10" s="47"/>
      <c r="P10" s="47"/>
      <c r="Q10" s="47"/>
      <c r="R10" s="47">
        <f>データ!O6</f>
        <v>98.54</v>
      </c>
      <c r="S10" s="47"/>
      <c r="T10" s="47"/>
      <c r="U10" s="47"/>
      <c r="V10" s="47"/>
      <c r="W10" s="47"/>
      <c r="X10" s="47"/>
      <c r="Y10" s="47"/>
      <c r="Z10" s="78">
        <f>データ!P6</f>
        <v>2130</v>
      </c>
      <c r="AA10" s="78"/>
      <c r="AB10" s="78"/>
      <c r="AC10" s="78"/>
      <c r="AD10" s="78"/>
      <c r="AE10" s="78"/>
      <c r="AF10" s="78"/>
      <c r="AG10" s="78"/>
      <c r="AH10" s="2"/>
      <c r="AI10" s="78">
        <f>データ!T6</f>
        <v>15149</v>
      </c>
      <c r="AJ10" s="78"/>
      <c r="AK10" s="78"/>
      <c r="AL10" s="78"/>
      <c r="AM10" s="78"/>
      <c r="AN10" s="78"/>
      <c r="AO10" s="78"/>
      <c r="AP10" s="78"/>
      <c r="AQ10" s="47">
        <f>データ!U6</f>
        <v>13.94</v>
      </c>
      <c r="AR10" s="47"/>
      <c r="AS10" s="47"/>
      <c r="AT10" s="47"/>
      <c r="AU10" s="47"/>
      <c r="AV10" s="47"/>
      <c r="AW10" s="47"/>
      <c r="AX10" s="47"/>
      <c r="AY10" s="47">
        <f>データ!V6</f>
        <v>1086.73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364011</v>
      </c>
      <c r="D6" s="31">
        <f t="shared" si="3"/>
        <v>46</v>
      </c>
      <c r="E6" s="31">
        <f t="shared" si="3"/>
        <v>1</v>
      </c>
      <c r="F6" s="31">
        <f t="shared" si="3"/>
        <v>0</v>
      </c>
      <c r="G6" s="31">
        <f t="shared" si="3"/>
        <v>1</v>
      </c>
      <c r="H6" s="31" t="str">
        <f t="shared" si="3"/>
        <v>徳島県　松茂町</v>
      </c>
      <c r="I6" s="31" t="str">
        <f t="shared" si="3"/>
        <v>法適用</v>
      </c>
      <c r="J6" s="31" t="str">
        <f t="shared" si="3"/>
        <v>水道事業</v>
      </c>
      <c r="K6" s="31" t="str">
        <f t="shared" si="3"/>
        <v>末端給水事業</v>
      </c>
      <c r="L6" s="31" t="str">
        <f t="shared" si="3"/>
        <v>A6</v>
      </c>
      <c r="M6" s="32" t="str">
        <f t="shared" si="3"/>
        <v>-</v>
      </c>
      <c r="N6" s="32">
        <f t="shared" si="3"/>
        <v>81.510000000000005</v>
      </c>
      <c r="O6" s="32">
        <f t="shared" si="3"/>
        <v>98.54</v>
      </c>
      <c r="P6" s="32">
        <f t="shared" si="3"/>
        <v>2130</v>
      </c>
      <c r="Q6" s="32">
        <f t="shared" si="3"/>
        <v>15426</v>
      </c>
      <c r="R6" s="32">
        <f t="shared" si="3"/>
        <v>14.24</v>
      </c>
      <c r="S6" s="32">
        <f t="shared" si="3"/>
        <v>1083.29</v>
      </c>
      <c r="T6" s="32">
        <f t="shared" si="3"/>
        <v>15149</v>
      </c>
      <c r="U6" s="32">
        <f t="shared" si="3"/>
        <v>13.94</v>
      </c>
      <c r="V6" s="32">
        <f t="shared" si="3"/>
        <v>1086.73</v>
      </c>
      <c r="W6" s="33">
        <f>IF(W7="",NA(),W7)</f>
        <v>122.23</v>
      </c>
      <c r="X6" s="33">
        <f t="shared" ref="X6:AF6" si="4">IF(X7="",NA(),X7)</f>
        <v>118.32</v>
      </c>
      <c r="Y6" s="33">
        <f t="shared" si="4"/>
        <v>114.97</v>
      </c>
      <c r="Z6" s="33">
        <f t="shared" si="4"/>
        <v>107.92</v>
      </c>
      <c r="AA6" s="33">
        <f t="shared" si="4"/>
        <v>125.45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3071.44</v>
      </c>
      <c r="AT6" s="33">
        <f t="shared" ref="AT6:BB6" si="6">IF(AT7="",NA(),AT7)</f>
        <v>6273.01</v>
      </c>
      <c r="AU6" s="33">
        <f t="shared" si="6"/>
        <v>34882.660000000003</v>
      </c>
      <c r="AV6" s="33">
        <f t="shared" si="6"/>
        <v>1278.47</v>
      </c>
      <c r="AW6" s="33">
        <f t="shared" si="6"/>
        <v>1832.88</v>
      </c>
      <c r="AX6" s="33">
        <f t="shared" si="6"/>
        <v>995.5</v>
      </c>
      <c r="AY6" s="33">
        <f t="shared" si="6"/>
        <v>915.5</v>
      </c>
      <c r="AZ6" s="33">
        <f t="shared" si="6"/>
        <v>963.24</v>
      </c>
      <c r="BA6" s="33">
        <f t="shared" si="6"/>
        <v>381.53</v>
      </c>
      <c r="BB6" s="33">
        <f t="shared" si="6"/>
        <v>391.54</v>
      </c>
      <c r="BC6" s="32" t="str">
        <f>IF(BC7="","",IF(BC7="-","【-】","【"&amp;SUBSTITUTE(TEXT(BC7,"#,##0.00"),"-","△")&amp;"】"))</f>
        <v>【262.74】</v>
      </c>
      <c r="BD6" s="33">
        <f>IF(BD7="",NA(),BD7)</f>
        <v>262.22000000000003</v>
      </c>
      <c r="BE6" s="33">
        <f t="shared" ref="BE6:BM6" si="7">IF(BE7="",NA(),BE7)</f>
        <v>249.86</v>
      </c>
      <c r="BF6" s="33">
        <f t="shared" si="7"/>
        <v>266.61</v>
      </c>
      <c r="BG6" s="33">
        <f t="shared" si="7"/>
        <v>250.55</v>
      </c>
      <c r="BH6" s="33">
        <f t="shared" si="7"/>
        <v>314.81</v>
      </c>
      <c r="BI6" s="33">
        <f t="shared" si="7"/>
        <v>414.59</v>
      </c>
      <c r="BJ6" s="33">
        <f t="shared" si="7"/>
        <v>404.78</v>
      </c>
      <c r="BK6" s="33">
        <f t="shared" si="7"/>
        <v>400.38</v>
      </c>
      <c r="BL6" s="33">
        <f t="shared" si="7"/>
        <v>393.27</v>
      </c>
      <c r="BM6" s="33">
        <f t="shared" si="7"/>
        <v>386.97</v>
      </c>
      <c r="BN6" s="32" t="str">
        <f>IF(BN7="","",IF(BN7="-","【-】","【"&amp;SUBSTITUTE(TEXT(BN7,"#,##0.00"),"-","△")&amp;"】"))</f>
        <v>【276.38】</v>
      </c>
      <c r="BO6" s="33">
        <f>IF(BO7="",NA(),BO7)</f>
        <v>120.99</v>
      </c>
      <c r="BP6" s="33">
        <f t="shared" ref="BP6:BX6" si="8">IF(BP7="",NA(),BP7)</f>
        <v>116.92</v>
      </c>
      <c r="BQ6" s="33">
        <f t="shared" si="8"/>
        <v>113.73</v>
      </c>
      <c r="BR6" s="33">
        <f t="shared" si="8"/>
        <v>108.02</v>
      </c>
      <c r="BS6" s="33">
        <f t="shared" si="8"/>
        <v>129.87</v>
      </c>
      <c r="BT6" s="33">
        <f t="shared" si="8"/>
        <v>97.71</v>
      </c>
      <c r="BU6" s="33">
        <f t="shared" si="8"/>
        <v>98.07</v>
      </c>
      <c r="BV6" s="33">
        <f t="shared" si="8"/>
        <v>96.56</v>
      </c>
      <c r="BW6" s="33">
        <f t="shared" si="8"/>
        <v>100.47</v>
      </c>
      <c r="BX6" s="33">
        <f t="shared" si="8"/>
        <v>101.72</v>
      </c>
      <c r="BY6" s="32" t="str">
        <f>IF(BY7="","",IF(BY7="-","【-】","【"&amp;SUBSTITUTE(TEXT(BY7,"#,##0.00"),"-","△")&amp;"】"))</f>
        <v>【104.99】</v>
      </c>
      <c r="BZ6" s="33">
        <f>IF(BZ7="",NA(),BZ7)</f>
        <v>96.57</v>
      </c>
      <c r="CA6" s="33">
        <f t="shared" ref="CA6:CI6" si="9">IF(CA7="",NA(),CA7)</f>
        <v>99.77</v>
      </c>
      <c r="CB6" s="33">
        <f t="shared" si="9"/>
        <v>102.7</v>
      </c>
      <c r="CC6" s="33">
        <f t="shared" si="9"/>
        <v>115.75</v>
      </c>
      <c r="CD6" s="33">
        <f t="shared" si="9"/>
        <v>99.01</v>
      </c>
      <c r="CE6" s="33">
        <f t="shared" si="9"/>
        <v>173.56</v>
      </c>
      <c r="CF6" s="33">
        <f t="shared" si="9"/>
        <v>172.26</v>
      </c>
      <c r="CG6" s="33">
        <f t="shared" si="9"/>
        <v>177.14</v>
      </c>
      <c r="CH6" s="33">
        <f t="shared" si="9"/>
        <v>169.82</v>
      </c>
      <c r="CI6" s="33">
        <f t="shared" si="9"/>
        <v>168.2</v>
      </c>
      <c r="CJ6" s="32" t="str">
        <f>IF(CJ7="","",IF(CJ7="-","【-】","【"&amp;SUBSTITUTE(TEXT(CJ7,"#,##0.00"),"-","△")&amp;"】"))</f>
        <v>【163.72】</v>
      </c>
      <c r="CK6" s="33">
        <f>IF(CK7="",NA(),CK7)</f>
        <v>39.94</v>
      </c>
      <c r="CL6" s="33">
        <f t="shared" ref="CL6:CT6" si="10">IF(CL7="",NA(),CL7)</f>
        <v>42.1</v>
      </c>
      <c r="CM6" s="33">
        <f t="shared" si="10"/>
        <v>43.73</v>
      </c>
      <c r="CN6" s="33">
        <f t="shared" si="10"/>
        <v>44.02</v>
      </c>
      <c r="CO6" s="33">
        <f t="shared" si="10"/>
        <v>43.14</v>
      </c>
      <c r="CP6" s="33">
        <f t="shared" si="10"/>
        <v>55.84</v>
      </c>
      <c r="CQ6" s="33">
        <f t="shared" si="10"/>
        <v>55.68</v>
      </c>
      <c r="CR6" s="33">
        <f t="shared" si="10"/>
        <v>55.64</v>
      </c>
      <c r="CS6" s="33">
        <f t="shared" si="10"/>
        <v>55.13</v>
      </c>
      <c r="CT6" s="33">
        <f t="shared" si="10"/>
        <v>54.77</v>
      </c>
      <c r="CU6" s="32" t="str">
        <f>IF(CU7="","",IF(CU7="-","【-】","【"&amp;SUBSTITUTE(TEXT(CU7,"#,##0.00"),"-","△")&amp;"】"))</f>
        <v>【59.76】</v>
      </c>
      <c r="CV6" s="33">
        <f>IF(CV7="",NA(),CV7)</f>
        <v>89.63</v>
      </c>
      <c r="CW6" s="33">
        <f t="shared" ref="CW6:DE6" si="11">IF(CW7="",NA(),CW7)</f>
        <v>83.84</v>
      </c>
      <c r="CX6" s="33">
        <f t="shared" si="11"/>
        <v>80.430000000000007</v>
      </c>
      <c r="CY6" s="33">
        <f t="shared" si="11"/>
        <v>78.52</v>
      </c>
      <c r="CZ6" s="33">
        <f t="shared" si="11"/>
        <v>78.88</v>
      </c>
      <c r="DA6" s="33">
        <f t="shared" si="11"/>
        <v>83.11</v>
      </c>
      <c r="DB6" s="33">
        <f t="shared" si="11"/>
        <v>83.18</v>
      </c>
      <c r="DC6" s="33">
        <f t="shared" si="11"/>
        <v>83.09</v>
      </c>
      <c r="DD6" s="33">
        <f t="shared" si="11"/>
        <v>83</v>
      </c>
      <c r="DE6" s="33">
        <f t="shared" si="11"/>
        <v>82.89</v>
      </c>
      <c r="DF6" s="32" t="str">
        <f>IF(DF7="","",IF(DF7="-","【-】","【"&amp;SUBSTITUTE(TEXT(DF7,"#,##0.00"),"-","△")&amp;"】"))</f>
        <v>【89.95】</v>
      </c>
      <c r="DG6" s="33">
        <f>IF(DG7="",NA(),DG7)</f>
        <v>33.31</v>
      </c>
      <c r="DH6" s="33">
        <f t="shared" ref="DH6:DP6" si="12">IF(DH7="",NA(),DH7)</f>
        <v>34.07</v>
      </c>
      <c r="DI6" s="33">
        <f t="shared" si="12"/>
        <v>34.86</v>
      </c>
      <c r="DJ6" s="33">
        <f t="shared" si="12"/>
        <v>38.380000000000003</v>
      </c>
      <c r="DK6" s="33">
        <f t="shared" si="12"/>
        <v>39.61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5.85</v>
      </c>
      <c r="DS6" s="33">
        <f t="shared" ref="DS6:EA6" si="13">IF(DS7="",NA(),DS7)</f>
        <v>4.18</v>
      </c>
      <c r="DT6" s="33">
        <f t="shared" si="13"/>
        <v>3.19</v>
      </c>
      <c r="DU6" s="33">
        <f t="shared" si="13"/>
        <v>2.78</v>
      </c>
      <c r="DV6" s="33">
        <f t="shared" si="13"/>
        <v>2.0099999999999998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5.0599999999999996</v>
      </c>
      <c r="ED6" s="33">
        <f t="shared" ref="ED6:EL6" si="14">IF(ED7="",NA(),ED7)</f>
        <v>2.97</v>
      </c>
      <c r="EE6" s="33">
        <f t="shared" si="14"/>
        <v>1.53</v>
      </c>
      <c r="EF6" s="33">
        <f t="shared" si="14"/>
        <v>1.35</v>
      </c>
      <c r="EG6" s="33">
        <f t="shared" si="14"/>
        <v>2.35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364011</v>
      </c>
      <c r="D7" s="35">
        <v>46</v>
      </c>
      <c r="E7" s="35">
        <v>1</v>
      </c>
      <c r="F7" s="35">
        <v>0</v>
      </c>
      <c r="G7" s="35">
        <v>1</v>
      </c>
      <c r="H7" s="35" t="s">
        <v>93</v>
      </c>
      <c r="I7" s="35" t="s">
        <v>94</v>
      </c>
      <c r="J7" s="35" t="s">
        <v>95</v>
      </c>
      <c r="K7" s="35" t="s">
        <v>96</v>
      </c>
      <c r="L7" s="35" t="s">
        <v>97</v>
      </c>
      <c r="M7" s="36" t="s">
        <v>98</v>
      </c>
      <c r="N7" s="36">
        <v>81.510000000000005</v>
      </c>
      <c r="O7" s="36">
        <v>98.54</v>
      </c>
      <c r="P7" s="36">
        <v>2130</v>
      </c>
      <c r="Q7" s="36">
        <v>15426</v>
      </c>
      <c r="R7" s="36">
        <v>14.24</v>
      </c>
      <c r="S7" s="36">
        <v>1083.29</v>
      </c>
      <c r="T7" s="36">
        <v>15149</v>
      </c>
      <c r="U7" s="36">
        <v>13.94</v>
      </c>
      <c r="V7" s="36">
        <v>1086.73</v>
      </c>
      <c r="W7" s="36">
        <v>122.23</v>
      </c>
      <c r="X7" s="36">
        <v>118.32</v>
      </c>
      <c r="Y7" s="36">
        <v>114.97</v>
      </c>
      <c r="Z7" s="36">
        <v>107.92</v>
      </c>
      <c r="AA7" s="36">
        <v>125.45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3071.44</v>
      </c>
      <c r="AT7" s="36">
        <v>6273.01</v>
      </c>
      <c r="AU7" s="36">
        <v>34882.660000000003</v>
      </c>
      <c r="AV7" s="36">
        <v>1278.47</v>
      </c>
      <c r="AW7" s="36">
        <v>1832.88</v>
      </c>
      <c r="AX7" s="36">
        <v>995.5</v>
      </c>
      <c r="AY7" s="36">
        <v>915.5</v>
      </c>
      <c r="AZ7" s="36">
        <v>963.24</v>
      </c>
      <c r="BA7" s="36">
        <v>381.53</v>
      </c>
      <c r="BB7" s="36">
        <v>391.54</v>
      </c>
      <c r="BC7" s="36">
        <v>262.74</v>
      </c>
      <c r="BD7" s="36">
        <v>262.22000000000003</v>
      </c>
      <c r="BE7" s="36">
        <v>249.86</v>
      </c>
      <c r="BF7" s="36">
        <v>266.61</v>
      </c>
      <c r="BG7" s="36">
        <v>250.55</v>
      </c>
      <c r="BH7" s="36">
        <v>314.81</v>
      </c>
      <c r="BI7" s="36">
        <v>414.59</v>
      </c>
      <c r="BJ7" s="36">
        <v>404.78</v>
      </c>
      <c r="BK7" s="36">
        <v>400.38</v>
      </c>
      <c r="BL7" s="36">
        <v>393.27</v>
      </c>
      <c r="BM7" s="36">
        <v>386.97</v>
      </c>
      <c r="BN7" s="36">
        <v>276.38</v>
      </c>
      <c r="BO7" s="36">
        <v>120.99</v>
      </c>
      <c r="BP7" s="36">
        <v>116.92</v>
      </c>
      <c r="BQ7" s="36">
        <v>113.73</v>
      </c>
      <c r="BR7" s="36">
        <v>108.02</v>
      </c>
      <c r="BS7" s="36">
        <v>129.87</v>
      </c>
      <c r="BT7" s="36">
        <v>97.71</v>
      </c>
      <c r="BU7" s="36">
        <v>98.07</v>
      </c>
      <c r="BV7" s="36">
        <v>96.56</v>
      </c>
      <c r="BW7" s="36">
        <v>100.47</v>
      </c>
      <c r="BX7" s="36">
        <v>101.72</v>
      </c>
      <c r="BY7" s="36">
        <v>104.99</v>
      </c>
      <c r="BZ7" s="36">
        <v>96.57</v>
      </c>
      <c r="CA7" s="36">
        <v>99.77</v>
      </c>
      <c r="CB7" s="36">
        <v>102.7</v>
      </c>
      <c r="CC7" s="36">
        <v>115.75</v>
      </c>
      <c r="CD7" s="36">
        <v>99.01</v>
      </c>
      <c r="CE7" s="36">
        <v>173.56</v>
      </c>
      <c r="CF7" s="36">
        <v>172.26</v>
      </c>
      <c r="CG7" s="36">
        <v>177.14</v>
      </c>
      <c r="CH7" s="36">
        <v>169.82</v>
      </c>
      <c r="CI7" s="36">
        <v>168.2</v>
      </c>
      <c r="CJ7" s="36">
        <v>163.72</v>
      </c>
      <c r="CK7" s="36">
        <v>39.94</v>
      </c>
      <c r="CL7" s="36">
        <v>42.1</v>
      </c>
      <c r="CM7" s="36">
        <v>43.73</v>
      </c>
      <c r="CN7" s="36">
        <v>44.02</v>
      </c>
      <c r="CO7" s="36">
        <v>43.14</v>
      </c>
      <c r="CP7" s="36">
        <v>55.84</v>
      </c>
      <c r="CQ7" s="36">
        <v>55.68</v>
      </c>
      <c r="CR7" s="36">
        <v>55.64</v>
      </c>
      <c r="CS7" s="36">
        <v>55.13</v>
      </c>
      <c r="CT7" s="36">
        <v>54.77</v>
      </c>
      <c r="CU7" s="36">
        <v>59.76</v>
      </c>
      <c r="CV7" s="36">
        <v>89.63</v>
      </c>
      <c r="CW7" s="36">
        <v>83.84</v>
      </c>
      <c r="CX7" s="36">
        <v>80.430000000000007</v>
      </c>
      <c r="CY7" s="36">
        <v>78.52</v>
      </c>
      <c r="CZ7" s="36">
        <v>78.88</v>
      </c>
      <c r="DA7" s="36">
        <v>83.11</v>
      </c>
      <c r="DB7" s="36">
        <v>83.18</v>
      </c>
      <c r="DC7" s="36">
        <v>83.09</v>
      </c>
      <c r="DD7" s="36">
        <v>83</v>
      </c>
      <c r="DE7" s="36">
        <v>82.89</v>
      </c>
      <c r="DF7" s="36">
        <v>89.95</v>
      </c>
      <c r="DG7" s="36">
        <v>33.31</v>
      </c>
      <c r="DH7" s="36">
        <v>34.07</v>
      </c>
      <c r="DI7" s="36">
        <v>34.86</v>
      </c>
      <c r="DJ7" s="36">
        <v>38.380000000000003</v>
      </c>
      <c r="DK7" s="36">
        <v>39.61</v>
      </c>
      <c r="DL7" s="36">
        <v>37.090000000000003</v>
      </c>
      <c r="DM7" s="36">
        <v>38.07</v>
      </c>
      <c r="DN7" s="36">
        <v>39.06</v>
      </c>
      <c r="DO7" s="36">
        <v>46.66</v>
      </c>
      <c r="DP7" s="36">
        <v>47.46</v>
      </c>
      <c r="DQ7" s="36">
        <v>47.18</v>
      </c>
      <c r="DR7" s="36">
        <v>5.85</v>
      </c>
      <c r="DS7" s="36">
        <v>4.18</v>
      </c>
      <c r="DT7" s="36">
        <v>3.19</v>
      </c>
      <c r="DU7" s="36">
        <v>2.78</v>
      </c>
      <c r="DV7" s="36">
        <v>2.0099999999999998</v>
      </c>
      <c r="DW7" s="36">
        <v>6.63</v>
      </c>
      <c r="DX7" s="36">
        <v>7.73</v>
      </c>
      <c r="DY7" s="36">
        <v>8.8699999999999992</v>
      </c>
      <c r="DZ7" s="36">
        <v>9.85</v>
      </c>
      <c r="EA7" s="36">
        <v>9.7100000000000009</v>
      </c>
      <c r="EB7" s="36">
        <v>13.18</v>
      </c>
      <c r="EC7" s="36">
        <v>5.0599999999999996</v>
      </c>
      <c r="ED7" s="36">
        <v>2.97</v>
      </c>
      <c r="EE7" s="36">
        <v>1.53</v>
      </c>
      <c r="EF7" s="36">
        <v>1.35</v>
      </c>
      <c r="EG7" s="36">
        <v>2.35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2017-02-07T06:02:07Z</cp:lastPrinted>
  <dcterms:created xsi:type="dcterms:W3CDTF">2017-02-01T08:47:57Z</dcterms:created>
  <dcterms:modified xsi:type="dcterms:W3CDTF">2017-02-08T23:21:57Z</dcterms:modified>
</cp:coreProperties>
</file>