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a.takashi\Desktop\経営比較分析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<sst xmlns="http://schemas.openxmlformats.org/spreadsheetml/2006/main" count="217" uniqueCount="107">
  <si>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</si>
  <si>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</si>
  <si>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</si>
  <si>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</si>
  <si>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</si>
  <si>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</si>
  <si>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</si>
  <si>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</si>
  <si>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</si>
  <si>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</si>
  <si>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</si>
  <si>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</si>
  <si>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</si>
  <si>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</si>
  <si>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</si>
  <si>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</si>
  <si>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</si>
  <si>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</si>
  <si>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</si>
  <si>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</si>
  <si>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</si>
  <si>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</si>
  <si>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</si>
  <si>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</si>
  <si>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</si>
  <si>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</si>
  <si>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</si>
  <si>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</si>
  <si>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</si>
  <si>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</si>
  <si>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</si>
  <si>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</si>
  <si>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</si>
  <si>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</si>
  <si>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</si>
  <si>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</si>
  <si>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</si>
  <si>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</si>
  <si>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</si>
  <si>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</si>
  <si>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</si>
  <si>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</si>
  <si>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</si>
  <si>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</si>
  <si>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</si>
  <si>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</si>
  <si>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</si>
  <si>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</si>
  <si>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</si>
  <si>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</si>
  <si>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</si>
  <si>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</si>
  <si>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</si>
  <si>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</si>
  <si>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</si>
  <si>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</si>
  <si>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</si>
  <si>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</si>
  <si>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</si>
  <si>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</si>
  <si>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</si>
  <si>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</si>
  <si>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</si>
  <si>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</si>
  <si>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</si>
  <si>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</si>
  <si>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</si>
  <si>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</si>
  <si>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</si>
  <si>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</si>
  <si>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</si>
  <si>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</si>
  <si>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</si>
  <si>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</si>
  <si>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</si>
  <si>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</si>
  <si>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</si>
  <si>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</si>
  <si>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</si>
  <si>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</si>
  <si>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</si>
  <si>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</si>
  <si>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</si>
  <si>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</si>
  <si>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</si>
  <si>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</si>
  <si>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</si>
  <si>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</si>
  <si>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</si>
  <si>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</si>
  <si>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</si>
  <si>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</si>
  <si>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</si>
  <si>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美波町</t>
  </si>
  <si>
    <t>法適用</t>
  </si>
  <si>
    <t>水道事業</t>
  </si>
  <si>
    <t>末端給水事業</t>
  </si>
  <si>
    <t>A9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</si>
  <si>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</si>
  <si>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</si>
  <si>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</si>
  <si>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</si>
  <si>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</si>
  <si>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</si>
  <si>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類似団体に比べ有収率が高く、給水原価が低いことから、比較的効率的な運営ができていると考える。しかし、料金回収率が１００％を下回っており、適切な料金収入ができていないことと、１００％を上回ってはいるが、経常収支比率が類似団体に比べ低いことは、憂慮するところである。</t>
    <phoneticPr fontId="4"/>
  </si>
  <si>
    <t>　有形固定資産減価償却率は、類似団体と比べやや低く、法定耐用年数を超えた管路もない状況である。しかし、管路の多くは３０年以上経過しており、あと数年で法定耐用年数を迎えることとなる。</t>
    <phoneticPr fontId="4"/>
  </si>
  <si>
    <t>　類似団体との比較では、それぞれの指標で比較的良い数値ではあるが、過疎高齢化が進み、人口の減少が止まらない状況で、料金収入は減少傾向にある。管路の多くは３０年以上経過しており、あと数年で法定耐用年数を迎えることとなるため、管路更新のための財源確保からも、経営の抜本的改革が求められる状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</si>
</sst>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99784"/>
        <c:axId val="177979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0.62</c:v>
                </c:pt>
                <c:pt idx="2">
                  <c:v>0.23</c:v>
                </c:pt>
                <c:pt idx="3">
                  <c:v>0.34</c:v>
                </c:pt>
                <c:pt idx="4">
                  <c:v>0.28999999999999998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99784"/>
        <c:axId val="177979320"/>
      </c:lineChart>
      <c:dateAx>
        <c:axId val="110499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979320"/>
        <c:crosses val="autoZero"/>
        <c:auto val="1"/>
        <c:lblOffset val="100"/>
        <c:baseTimeUnit val="years"/>
      </c:dateAx>
      <c:valAx>
        <c:axId val="177979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499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32.06</c:v>
                </c:pt>
                <c:pt idx="1">
                  <c:v>31.1</c:v>
                </c:pt>
                <c:pt idx="2">
                  <c:v>30.99</c:v>
                </c:pt>
                <c:pt idx="3">
                  <c:v>31.2</c:v>
                </c:pt>
                <c:pt idx="4">
                  <c:v>30.46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75208"/>
        <c:axId val="17907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38.770000000000003</c:v>
                </c:pt>
                <c:pt idx="1">
                  <c:v>40.119999999999997</c:v>
                </c:pt>
                <c:pt idx="2">
                  <c:v>41.24</c:v>
                </c:pt>
                <c:pt idx="3">
                  <c:v>40.700000000000003</c:v>
                </c:pt>
                <c:pt idx="4">
                  <c:v>39.909999999999997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75208"/>
        <c:axId val="179075600"/>
      </c:lineChart>
      <c:dateAx>
        <c:axId val="179075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075600"/>
        <c:crosses val="autoZero"/>
        <c:auto val="1"/>
        <c:lblOffset val="100"/>
        <c:baseTimeUnit val="years"/>
      </c:dateAx>
      <c:valAx>
        <c:axId val="17907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075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85.53</c:v>
                </c:pt>
                <c:pt idx="1">
                  <c:v>85.87</c:v>
                </c:pt>
                <c:pt idx="2">
                  <c:v>84.67</c:v>
                </c:pt>
                <c:pt idx="3">
                  <c:v>85.09</c:v>
                </c:pt>
                <c:pt idx="4">
                  <c:v>86.28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86680"/>
        <c:axId val="17878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77.69</c:v>
                </c:pt>
                <c:pt idx="1">
                  <c:v>76.87</c:v>
                </c:pt>
                <c:pt idx="2">
                  <c:v>74.900000000000006</c:v>
                </c:pt>
                <c:pt idx="3">
                  <c:v>74.61</c:v>
                </c:pt>
                <c:pt idx="4">
                  <c:v>75.62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86680"/>
        <c:axId val="178787072"/>
      </c:lineChart>
      <c:dateAx>
        <c:axId val="178786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787072"/>
        <c:crosses val="autoZero"/>
        <c:auto val="1"/>
        <c:lblOffset val="100"/>
        <c:baseTimeUnit val="years"/>
      </c:dateAx>
      <c:valAx>
        <c:axId val="17878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786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113.6</c:v>
                </c:pt>
                <c:pt idx="1">
                  <c:v>112.94</c:v>
                </c:pt>
                <c:pt idx="2">
                  <c:v>103.87</c:v>
                </c:pt>
                <c:pt idx="3">
                  <c:v>112.34</c:v>
                </c:pt>
                <c:pt idx="4">
                  <c:v>103.07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47432"/>
        <c:axId val="17814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100.54</c:v>
                </c:pt>
                <c:pt idx="1">
                  <c:v>100.73</c:v>
                </c:pt>
                <c:pt idx="2">
                  <c:v>109.5</c:v>
                </c:pt>
                <c:pt idx="3">
                  <c:v>106.28</c:v>
                </c:pt>
                <c:pt idx="4">
                  <c:v>108.35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47432"/>
        <c:axId val="178147816"/>
      </c:lineChart>
      <c:dateAx>
        <c:axId val="178147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47816"/>
        <c:crosses val="autoZero"/>
        <c:auto val="1"/>
        <c:lblOffset val="100"/>
        <c:baseTimeUnit val="years"/>
      </c:dateAx>
      <c:valAx>
        <c:axId val="178147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47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52.13</c:v>
                </c:pt>
                <c:pt idx="1">
                  <c:v>53.87</c:v>
                </c:pt>
                <c:pt idx="2">
                  <c:v>54.95</c:v>
                </c:pt>
                <c:pt idx="3">
                  <c:v>51.02</c:v>
                </c:pt>
                <c:pt idx="4">
                  <c:v>47.76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02768"/>
        <c:axId val="178199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37.409999999999997</c:v>
                </c:pt>
                <c:pt idx="1">
                  <c:v>38.520000000000003</c:v>
                </c:pt>
                <c:pt idx="2">
                  <c:v>39.049999999999997</c:v>
                </c:pt>
                <c:pt idx="3">
                  <c:v>50.44</c:v>
                </c:pt>
                <c:pt idx="4">
                  <c:v>51.44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02768"/>
        <c:axId val="178199640"/>
      </c:lineChart>
      <c:dateAx>
        <c:axId val="17900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99640"/>
        <c:crosses val="autoZero"/>
        <c:auto val="1"/>
        <c:lblOffset val="100"/>
        <c:baseTimeUnit val="years"/>
      </c:dateAx>
      <c:valAx>
        <c:axId val="178199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00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61680"/>
        <c:axId val="17736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5.74</c:v>
                </c:pt>
                <c:pt idx="1">
                  <c:v>6.76</c:v>
                </c:pt>
                <c:pt idx="2">
                  <c:v>8.18</c:v>
                </c:pt>
                <c:pt idx="3">
                  <c:v>9.64</c:v>
                </c:pt>
                <c:pt idx="4">
                  <c:v>11.68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61680"/>
        <c:axId val="177362464"/>
      </c:lineChart>
      <c:dateAx>
        <c:axId val="17736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362464"/>
        <c:crosses val="autoZero"/>
        <c:auto val="1"/>
        <c:lblOffset val="100"/>
        <c:baseTimeUnit val="years"/>
      </c:dateAx>
      <c:valAx>
        <c:axId val="17736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36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65208"/>
        <c:axId val="17736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46.21</c:v>
                </c:pt>
                <c:pt idx="1">
                  <c:v>50.06</c:v>
                </c:pt>
                <c:pt idx="2">
                  <c:v>44.3</c:v>
                </c:pt>
                <c:pt idx="3">
                  <c:v>32.31</c:v>
                </c:pt>
                <c:pt idx="4">
                  <c:v>26.85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65208"/>
        <c:axId val="177365600"/>
      </c:lineChart>
      <c:dateAx>
        <c:axId val="177365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365600"/>
        <c:crosses val="autoZero"/>
        <c:auto val="1"/>
        <c:lblOffset val="100"/>
        <c:baseTimeUnit val="years"/>
      </c:dateAx>
      <c:valAx>
        <c:axId val="177365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365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762.67</c:v>
                </c:pt>
                <c:pt idx="1">
                  <c:v>3298.88</c:v>
                </c:pt>
                <c:pt idx="2">
                  <c:v>254.4</c:v>
                </c:pt>
                <c:pt idx="3">
                  <c:v>897.94</c:v>
                </c:pt>
                <c:pt idx="4">
                  <c:v>273.81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66776"/>
        <c:axId val="17736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2046.32</c:v>
                </c:pt>
                <c:pt idx="1">
                  <c:v>2322.9699999999998</c:v>
                </c:pt>
                <c:pt idx="2">
                  <c:v>2098.87</c:v>
                </c:pt>
                <c:pt idx="3">
                  <c:v>571.29999999999995</c:v>
                </c:pt>
                <c:pt idx="4">
                  <c:v>527.82000000000005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66776"/>
        <c:axId val="177367168"/>
      </c:lineChart>
      <c:dateAx>
        <c:axId val="177366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367168"/>
        <c:crosses val="autoZero"/>
        <c:auto val="1"/>
        <c:lblOffset val="100"/>
        <c:baseTimeUnit val="years"/>
      </c:dateAx>
      <c:valAx>
        <c:axId val="177367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366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133.16999999999999</c:v>
                </c:pt>
                <c:pt idx="1">
                  <c:v>137.62</c:v>
                </c:pt>
                <c:pt idx="2">
                  <c:v>175.09</c:v>
                </c:pt>
                <c:pt idx="3">
                  <c:v>164.68</c:v>
                </c:pt>
                <c:pt idx="4">
                  <c:v>234.65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64816"/>
        <c:axId val="177364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592.66999999999996</c:v>
                </c:pt>
                <c:pt idx="1">
                  <c:v>547.41999999999996</c:v>
                </c:pt>
                <c:pt idx="2">
                  <c:v>536.9</c:v>
                </c:pt>
                <c:pt idx="3">
                  <c:v>495.43</c:v>
                </c:pt>
                <c:pt idx="4">
                  <c:v>488.5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64816"/>
        <c:axId val="177364424"/>
      </c:lineChart>
      <c:dateAx>
        <c:axId val="17736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364424"/>
        <c:crosses val="autoZero"/>
        <c:auto val="1"/>
        <c:lblOffset val="100"/>
        <c:baseTimeUnit val="years"/>
      </c:dateAx>
      <c:valAx>
        <c:axId val="177364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36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101.61</c:v>
                </c:pt>
                <c:pt idx="1">
                  <c:v>108.68</c:v>
                </c:pt>
                <c:pt idx="2">
                  <c:v>99.35</c:v>
                </c:pt>
                <c:pt idx="3">
                  <c:v>108.72</c:v>
                </c:pt>
                <c:pt idx="4">
                  <c:v>93.58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68344"/>
        <c:axId val="17907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81.56</c:v>
                </c:pt>
                <c:pt idx="1">
                  <c:v>80.62</c:v>
                </c:pt>
                <c:pt idx="2">
                  <c:v>80.010000000000005</c:v>
                </c:pt>
                <c:pt idx="3">
                  <c:v>81.900000000000006</c:v>
                </c:pt>
                <c:pt idx="4">
                  <c:v>82.42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68344"/>
        <c:axId val="179072464"/>
      </c:lineChart>
      <c:dateAx>
        <c:axId val="177368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072464"/>
        <c:crosses val="autoZero"/>
        <c:auto val="1"/>
        <c:lblOffset val="100"/>
        <c:baseTimeUnit val="years"/>
      </c:dateAx>
      <c:valAx>
        <c:axId val="17907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368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153.56</c:v>
                </c:pt>
                <c:pt idx="1">
                  <c:v>143.81</c:v>
                </c:pt>
                <c:pt idx="2">
                  <c:v>157.44</c:v>
                </c:pt>
                <c:pt idx="3">
                  <c:v>144.37</c:v>
                </c:pt>
                <c:pt idx="4">
                  <c:v>164.59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73640"/>
        <c:axId val="17907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227.44</c:v>
                </c:pt>
                <c:pt idx="1">
                  <c:v>229.31</c:v>
                </c:pt>
                <c:pt idx="2">
                  <c:v>232.46</c:v>
                </c:pt>
                <c:pt idx="3">
                  <c:v>227.97</c:v>
                </c:pt>
                <c:pt idx="4">
                  <c:v>226.99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73640"/>
        <c:axId val="179074032"/>
      </c:lineChart>
      <c:dateAx>
        <c:axId val="179073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074032"/>
        <c:crosses val="autoZero"/>
        <c:auto val="1"/>
        <c:lblOffset val="100"/>
        <c:baseTimeUnit val="years"/>
      </c:dateAx>
      <c:valAx>
        <c:axId val="17907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073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徳島県　美波町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A9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7315</v>
      </c>
      <c r="AJ8" s="56"/>
      <c r="AK8" s="56"/>
      <c r="AL8" s="56"/>
      <c r="AM8" s="56"/>
      <c r="AN8" s="56"/>
      <c r="AO8" s="56"/>
      <c r="AP8" s="57"/>
      <c r="AQ8" s="47">
        <f>データ!R6</f>
        <v>140.80000000000001</v>
      </c>
      <c r="AR8" s="47"/>
      <c r="AS8" s="47"/>
      <c r="AT8" s="47"/>
      <c r="AU8" s="47"/>
      <c r="AV8" s="47"/>
      <c r="AW8" s="47"/>
      <c r="AX8" s="47"/>
      <c r="AY8" s="47">
        <f>データ!S6</f>
        <v>51.95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77.2</v>
      </c>
      <c r="K10" s="47"/>
      <c r="L10" s="47"/>
      <c r="M10" s="47"/>
      <c r="N10" s="47"/>
      <c r="O10" s="47"/>
      <c r="P10" s="47"/>
      <c r="Q10" s="47"/>
      <c r="R10" s="47">
        <f>データ!O6</f>
        <v>48.88</v>
      </c>
      <c r="S10" s="47"/>
      <c r="T10" s="47"/>
      <c r="U10" s="47"/>
      <c r="V10" s="47"/>
      <c r="W10" s="47"/>
      <c r="X10" s="47"/>
      <c r="Y10" s="47"/>
      <c r="Z10" s="78">
        <f>データ!P6</f>
        <v>2900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3533</v>
      </c>
      <c r="AJ10" s="78"/>
      <c r="AK10" s="78"/>
      <c r="AL10" s="78"/>
      <c r="AM10" s="78"/>
      <c r="AN10" s="78"/>
      <c r="AO10" s="78"/>
      <c r="AP10" s="78"/>
      <c r="AQ10" s="47">
        <f>データ!U6</f>
        <v>4.93</v>
      </c>
      <c r="AR10" s="47"/>
      <c r="AS10" s="47"/>
      <c r="AT10" s="47"/>
      <c r="AU10" s="47"/>
      <c r="AV10" s="47"/>
      <c r="AW10" s="47"/>
      <c r="AX10" s="47"/>
      <c r="AY10" s="47">
        <f>データ!V6</f>
        <v>716.63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363871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徳島県　美波町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A9</v>
      </c>
      <c r="M6" s="32" t="str">
        <f t="shared" si="3"/>
        <v>-</v>
      </c>
      <c r="N6" s="32">
        <f t="shared" si="3"/>
        <v>77.2</v>
      </c>
      <c r="O6" s="32">
        <f t="shared" si="3"/>
        <v>48.88</v>
      </c>
      <c r="P6" s="32">
        <f t="shared" si="3"/>
        <v>2900</v>
      </c>
      <c r="Q6" s="32">
        <f t="shared" si="3"/>
        <v>7315</v>
      </c>
      <c r="R6" s="32">
        <f t="shared" si="3"/>
        <v>140.80000000000001</v>
      </c>
      <c r="S6" s="32">
        <f t="shared" si="3"/>
        <v>51.95</v>
      </c>
      <c r="T6" s="32">
        <f t="shared" si="3"/>
        <v>3533</v>
      </c>
      <c r="U6" s="32">
        <f t="shared" si="3"/>
        <v>4.93</v>
      </c>
      <c r="V6" s="32">
        <f t="shared" si="3"/>
        <v>716.63</v>
      </c>
      <c r="W6" s="33">
        <f>IF(W7="",NA(),W7)</f>
        <v>113.6</v>
      </c>
      <c r="X6" s="33">
        <f t="shared" ref="X6:AF6" si="4">IF(X7="",NA(),X7)</f>
        <v>112.94</v>
      </c>
      <c r="Y6" s="33">
        <f t="shared" si="4"/>
        <v>103.87</v>
      </c>
      <c r="Z6" s="33">
        <f t="shared" si="4"/>
        <v>112.34</v>
      </c>
      <c r="AA6" s="33">
        <f t="shared" si="4"/>
        <v>103.07</v>
      </c>
      <c r="AB6" s="33">
        <f t="shared" si="4"/>
        <v>100.54</v>
      </c>
      <c r="AC6" s="33">
        <f t="shared" si="4"/>
        <v>100.73</v>
      </c>
      <c r="AD6" s="33">
        <f t="shared" si="4"/>
        <v>109.5</v>
      </c>
      <c r="AE6" s="33">
        <f t="shared" si="4"/>
        <v>106.28</v>
      </c>
      <c r="AF6" s="33">
        <f t="shared" si="4"/>
        <v>108.35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46.21</v>
      </c>
      <c r="AN6" s="33">
        <f t="shared" si="5"/>
        <v>50.06</v>
      </c>
      <c r="AO6" s="33">
        <f t="shared" si="5"/>
        <v>44.3</v>
      </c>
      <c r="AP6" s="33">
        <f t="shared" si="5"/>
        <v>32.31</v>
      </c>
      <c r="AQ6" s="33">
        <f t="shared" si="5"/>
        <v>26.85</v>
      </c>
      <c r="AR6" s="32" t="str">
        <f>IF(AR7="","",IF(AR7="-","【-】","【"&amp;SUBSTITUTE(TEXT(AR7,"#,##0.00"),"-","△")&amp;"】"))</f>
        <v>【0.87】</v>
      </c>
      <c r="AS6" s="33">
        <f>IF(AS7="",NA(),AS7)</f>
        <v>762.67</v>
      </c>
      <c r="AT6" s="33">
        <f t="shared" ref="AT6:BB6" si="6">IF(AT7="",NA(),AT7)</f>
        <v>3298.88</v>
      </c>
      <c r="AU6" s="33">
        <f t="shared" si="6"/>
        <v>254.4</v>
      </c>
      <c r="AV6" s="33">
        <f t="shared" si="6"/>
        <v>897.94</v>
      </c>
      <c r="AW6" s="33">
        <f t="shared" si="6"/>
        <v>273.81</v>
      </c>
      <c r="AX6" s="33">
        <f t="shared" si="6"/>
        <v>2046.32</v>
      </c>
      <c r="AY6" s="33">
        <f t="shared" si="6"/>
        <v>2322.9699999999998</v>
      </c>
      <c r="AZ6" s="33">
        <f t="shared" si="6"/>
        <v>2098.87</v>
      </c>
      <c r="BA6" s="33">
        <f t="shared" si="6"/>
        <v>571.29999999999995</v>
      </c>
      <c r="BB6" s="33">
        <f t="shared" si="6"/>
        <v>527.82000000000005</v>
      </c>
      <c r="BC6" s="32" t="str">
        <f>IF(BC7="","",IF(BC7="-","【-】","【"&amp;SUBSTITUTE(TEXT(BC7,"#,##0.00"),"-","△")&amp;"】"))</f>
        <v>【262.74】</v>
      </c>
      <c r="BD6" s="33">
        <f>IF(BD7="",NA(),BD7)</f>
        <v>133.16999999999999</v>
      </c>
      <c r="BE6" s="33">
        <f t="shared" ref="BE6:BM6" si="7">IF(BE7="",NA(),BE7)</f>
        <v>137.62</v>
      </c>
      <c r="BF6" s="33">
        <f t="shared" si="7"/>
        <v>175.09</v>
      </c>
      <c r="BG6" s="33">
        <f t="shared" si="7"/>
        <v>164.68</v>
      </c>
      <c r="BH6" s="33">
        <f t="shared" si="7"/>
        <v>234.65</v>
      </c>
      <c r="BI6" s="33">
        <f t="shared" si="7"/>
        <v>592.66999999999996</v>
      </c>
      <c r="BJ6" s="33">
        <f t="shared" si="7"/>
        <v>547.41999999999996</v>
      </c>
      <c r="BK6" s="33">
        <f t="shared" si="7"/>
        <v>536.9</v>
      </c>
      <c r="BL6" s="33">
        <f t="shared" si="7"/>
        <v>495.43</v>
      </c>
      <c r="BM6" s="33">
        <f t="shared" si="7"/>
        <v>488.5</v>
      </c>
      <c r="BN6" s="32" t="str">
        <f>IF(BN7="","",IF(BN7="-","【-】","【"&amp;SUBSTITUTE(TEXT(BN7,"#,##0.00"),"-","△")&amp;"】"))</f>
        <v>【276.38】</v>
      </c>
      <c r="BO6" s="33">
        <f>IF(BO7="",NA(),BO7)</f>
        <v>101.61</v>
      </c>
      <c r="BP6" s="33">
        <f t="shared" ref="BP6:BX6" si="8">IF(BP7="",NA(),BP7)</f>
        <v>108.68</v>
      </c>
      <c r="BQ6" s="33">
        <f t="shared" si="8"/>
        <v>99.35</v>
      </c>
      <c r="BR6" s="33">
        <f t="shared" si="8"/>
        <v>108.72</v>
      </c>
      <c r="BS6" s="33">
        <f t="shared" si="8"/>
        <v>93.58</v>
      </c>
      <c r="BT6" s="33">
        <f t="shared" si="8"/>
        <v>81.56</v>
      </c>
      <c r="BU6" s="33">
        <f t="shared" si="8"/>
        <v>80.62</v>
      </c>
      <c r="BV6" s="33">
        <f t="shared" si="8"/>
        <v>80.010000000000005</v>
      </c>
      <c r="BW6" s="33">
        <f t="shared" si="8"/>
        <v>81.900000000000006</v>
      </c>
      <c r="BX6" s="33">
        <f t="shared" si="8"/>
        <v>82.42</v>
      </c>
      <c r="BY6" s="32" t="str">
        <f>IF(BY7="","",IF(BY7="-","【-】","【"&amp;SUBSTITUTE(TEXT(BY7,"#,##0.00"),"-","△")&amp;"】"))</f>
        <v>【104.99】</v>
      </c>
      <c r="BZ6" s="33">
        <f>IF(BZ7="",NA(),BZ7)</f>
        <v>153.56</v>
      </c>
      <c r="CA6" s="33">
        <f t="shared" ref="CA6:CI6" si="9">IF(CA7="",NA(),CA7)</f>
        <v>143.81</v>
      </c>
      <c r="CB6" s="33">
        <f t="shared" si="9"/>
        <v>157.44</v>
      </c>
      <c r="CC6" s="33">
        <f t="shared" si="9"/>
        <v>144.37</v>
      </c>
      <c r="CD6" s="33">
        <f t="shared" si="9"/>
        <v>164.59</v>
      </c>
      <c r="CE6" s="33">
        <f t="shared" si="9"/>
        <v>227.44</v>
      </c>
      <c r="CF6" s="33">
        <f t="shared" si="9"/>
        <v>229.31</v>
      </c>
      <c r="CG6" s="33">
        <f t="shared" si="9"/>
        <v>232.46</v>
      </c>
      <c r="CH6" s="33">
        <f t="shared" si="9"/>
        <v>227.97</v>
      </c>
      <c r="CI6" s="33">
        <f t="shared" si="9"/>
        <v>226.99</v>
      </c>
      <c r="CJ6" s="32" t="str">
        <f>IF(CJ7="","",IF(CJ7="-","【-】","【"&amp;SUBSTITUTE(TEXT(CJ7,"#,##0.00"),"-","△")&amp;"】"))</f>
        <v>【163.72】</v>
      </c>
      <c r="CK6" s="33">
        <f>IF(CK7="",NA(),CK7)</f>
        <v>32.06</v>
      </c>
      <c r="CL6" s="33">
        <f t="shared" ref="CL6:CT6" si="10">IF(CL7="",NA(),CL7)</f>
        <v>31.1</v>
      </c>
      <c r="CM6" s="33">
        <f t="shared" si="10"/>
        <v>30.99</v>
      </c>
      <c r="CN6" s="33">
        <f t="shared" si="10"/>
        <v>31.2</v>
      </c>
      <c r="CO6" s="33">
        <f t="shared" si="10"/>
        <v>30.46</v>
      </c>
      <c r="CP6" s="33">
        <f t="shared" si="10"/>
        <v>38.770000000000003</v>
      </c>
      <c r="CQ6" s="33">
        <f t="shared" si="10"/>
        <v>40.119999999999997</v>
      </c>
      <c r="CR6" s="33">
        <f t="shared" si="10"/>
        <v>41.24</v>
      </c>
      <c r="CS6" s="33">
        <f t="shared" si="10"/>
        <v>40.700000000000003</v>
      </c>
      <c r="CT6" s="33">
        <f t="shared" si="10"/>
        <v>39.909999999999997</v>
      </c>
      <c r="CU6" s="32" t="str">
        <f>IF(CU7="","",IF(CU7="-","【-】","【"&amp;SUBSTITUTE(TEXT(CU7,"#,##0.00"),"-","△")&amp;"】"))</f>
        <v>【59.76】</v>
      </c>
      <c r="CV6" s="33">
        <f>IF(CV7="",NA(),CV7)</f>
        <v>85.53</v>
      </c>
      <c r="CW6" s="33">
        <f t="shared" ref="CW6:DE6" si="11">IF(CW7="",NA(),CW7)</f>
        <v>85.87</v>
      </c>
      <c r="CX6" s="33">
        <f t="shared" si="11"/>
        <v>84.67</v>
      </c>
      <c r="CY6" s="33">
        <f t="shared" si="11"/>
        <v>85.09</v>
      </c>
      <c r="CZ6" s="33">
        <f t="shared" si="11"/>
        <v>86.28</v>
      </c>
      <c r="DA6" s="33">
        <f t="shared" si="11"/>
        <v>77.69</v>
      </c>
      <c r="DB6" s="33">
        <f t="shared" si="11"/>
        <v>76.87</v>
      </c>
      <c r="DC6" s="33">
        <f t="shared" si="11"/>
        <v>74.900000000000006</v>
      </c>
      <c r="DD6" s="33">
        <f t="shared" si="11"/>
        <v>74.61</v>
      </c>
      <c r="DE6" s="33">
        <f t="shared" si="11"/>
        <v>75.62</v>
      </c>
      <c r="DF6" s="32" t="str">
        <f>IF(DF7="","",IF(DF7="-","【-】","【"&amp;SUBSTITUTE(TEXT(DF7,"#,##0.00"),"-","△")&amp;"】"))</f>
        <v>【89.95】</v>
      </c>
      <c r="DG6" s="33">
        <f>IF(DG7="",NA(),DG7)</f>
        <v>52.13</v>
      </c>
      <c r="DH6" s="33">
        <f t="shared" ref="DH6:DP6" si="12">IF(DH7="",NA(),DH7)</f>
        <v>53.87</v>
      </c>
      <c r="DI6" s="33">
        <f t="shared" si="12"/>
        <v>54.95</v>
      </c>
      <c r="DJ6" s="33">
        <f t="shared" si="12"/>
        <v>51.02</v>
      </c>
      <c r="DK6" s="33">
        <f t="shared" si="12"/>
        <v>47.76</v>
      </c>
      <c r="DL6" s="33">
        <f t="shared" si="12"/>
        <v>37.409999999999997</v>
      </c>
      <c r="DM6" s="33">
        <f t="shared" si="12"/>
        <v>38.520000000000003</v>
      </c>
      <c r="DN6" s="33">
        <f t="shared" si="12"/>
        <v>39.049999999999997</v>
      </c>
      <c r="DO6" s="33">
        <f t="shared" si="12"/>
        <v>50.44</v>
      </c>
      <c r="DP6" s="33">
        <f t="shared" si="12"/>
        <v>51.44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5.74</v>
      </c>
      <c r="DX6" s="33">
        <f t="shared" si="13"/>
        <v>6.76</v>
      </c>
      <c r="DY6" s="33">
        <f t="shared" si="13"/>
        <v>8.18</v>
      </c>
      <c r="DZ6" s="33">
        <f t="shared" si="13"/>
        <v>9.64</v>
      </c>
      <c r="EA6" s="33">
        <f t="shared" si="13"/>
        <v>11.68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3">
        <f t="shared" si="14"/>
        <v>0.14000000000000001</v>
      </c>
      <c r="EH6" s="33">
        <f t="shared" si="14"/>
        <v>0.5</v>
      </c>
      <c r="EI6" s="33">
        <f t="shared" si="14"/>
        <v>0.62</v>
      </c>
      <c r="EJ6" s="33">
        <f t="shared" si="14"/>
        <v>0.23</v>
      </c>
      <c r="EK6" s="33">
        <f t="shared" si="14"/>
        <v>0.34</v>
      </c>
      <c r="EL6" s="33">
        <f t="shared" si="14"/>
        <v>0.28999999999999998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363871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77.2</v>
      </c>
      <c r="O7" s="36">
        <v>48.88</v>
      </c>
      <c r="P7" s="36">
        <v>2900</v>
      </c>
      <c r="Q7" s="36">
        <v>7315</v>
      </c>
      <c r="R7" s="36">
        <v>140.80000000000001</v>
      </c>
      <c r="S7" s="36">
        <v>51.95</v>
      </c>
      <c r="T7" s="36">
        <v>3533</v>
      </c>
      <c r="U7" s="36">
        <v>4.93</v>
      </c>
      <c r="V7" s="36">
        <v>716.63</v>
      </c>
      <c r="W7" s="36">
        <v>113.6</v>
      </c>
      <c r="X7" s="36">
        <v>112.94</v>
      </c>
      <c r="Y7" s="36">
        <v>103.87</v>
      </c>
      <c r="Z7" s="36">
        <v>112.34</v>
      </c>
      <c r="AA7" s="36">
        <v>103.07</v>
      </c>
      <c r="AB7" s="36">
        <v>100.54</v>
      </c>
      <c r="AC7" s="36">
        <v>100.73</v>
      </c>
      <c r="AD7" s="36">
        <v>109.5</v>
      </c>
      <c r="AE7" s="36">
        <v>106.28</v>
      </c>
      <c r="AF7" s="36">
        <v>108.35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46.21</v>
      </c>
      <c r="AN7" s="36">
        <v>50.06</v>
      </c>
      <c r="AO7" s="36">
        <v>44.3</v>
      </c>
      <c r="AP7" s="36">
        <v>32.31</v>
      </c>
      <c r="AQ7" s="36">
        <v>26.85</v>
      </c>
      <c r="AR7" s="36">
        <v>0.87</v>
      </c>
      <c r="AS7" s="36">
        <v>762.67</v>
      </c>
      <c r="AT7" s="36">
        <v>3298.88</v>
      </c>
      <c r="AU7" s="36">
        <v>254.4</v>
      </c>
      <c r="AV7" s="36">
        <v>897.94</v>
      </c>
      <c r="AW7" s="36">
        <v>273.81</v>
      </c>
      <c r="AX7" s="36">
        <v>2046.32</v>
      </c>
      <c r="AY7" s="36">
        <v>2322.9699999999998</v>
      </c>
      <c r="AZ7" s="36">
        <v>2098.87</v>
      </c>
      <c r="BA7" s="36">
        <v>571.29999999999995</v>
      </c>
      <c r="BB7" s="36">
        <v>527.82000000000005</v>
      </c>
      <c r="BC7" s="36">
        <v>262.74</v>
      </c>
      <c r="BD7" s="36">
        <v>133.16999999999999</v>
      </c>
      <c r="BE7" s="36">
        <v>137.62</v>
      </c>
      <c r="BF7" s="36">
        <v>175.09</v>
      </c>
      <c r="BG7" s="36">
        <v>164.68</v>
      </c>
      <c r="BH7" s="36">
        <v>234.65</v>
      </c>
      <c r="BI7" s="36">
        <v>592.66999999999996</v>
      </c>
      <c r="BJ7" s="36">
        <v>547.41999999999996</v>
      </c>
      <c r="BK7" s="36">
        <v>536.9</v>
      </c>
      <c r="BL7" s="36">
        <v>495.43</v>
      </c>
      <c r="BM7" s="36">
        <v>488.5</v>
      </c>
      <c r="BN7" s="36">
        <v>276.38</v>
      </c>
      <c r="BO7" s="36">
        <v>101.61</v>
      </c>
      <c r="BP7" s="36">
        <v>108.68</v>
      </c>
      <c r="BQ7" s="36">
        <v>99.35</v>
      </c>
      <c r="BR7" s="36">
        <v>108.72</v>
      </c>
      <c r="BS7" s="36">
        <v>93.58</v>
      </c>
      <c r="BT7" s="36">
        <v>81.56</v>
      </c>
      <c r="BU7" s="36">
        <v>80.62</v>
      </c>
      <c r="BV7" s="36">
        <v>80.010000000000005</v>
      </c>
      <c r="BW7" s="36">
        <v>81.900000000000006</v>
      </c>
      <c r="BX7" s="36">
        <v>82.42</v>
      </c>
      <c r="BY7" s="36">
        <v>104.99</v>
      </c>
      <c r="BZ7" s="36">
        <v>153.56</v>
      </c>
      <c r="CA7" s="36">
        <v>143.81</v>
      </c>
      <c r="CB7" s="36">
        <v>157.44</v>
      </c>
      <c r="CC7" s="36">
        <v>144.37</v>
      </c>
      <c r="CD7" s="36">
        <v>164.59</v>
      </c>
      <c r="CE7" s="36">
        <v>227.44</v>
      </c>
      <c r="CF7" s="36">
        <v>229.31</v>
      </c>
      <c r="CG7" s="36">
        <v>232.46</v>
      </c>
      <c r="CH7" s="36">
        <v>227.97</v>
      </c>
      <c r="CI7" s="36">
        <v>226.99</v>
      </c>
      <c r="CJ7" s="36">
        <v>163.72</v>
      </c>
      <c r="CK7" s="36">
        <v>32.06</v>
      </c>
      <c r="CL7" s="36">
        <v>31.1</v>
      </c>
      <c r="CM7" s="36">
        <v>30.99</v>
      </c>
      <c r="CN7" s="36">
        <v>31.2</v>
      </c>
      <c r="CO7" s="36">
        <v>30.46</v>
      </c>
      <c r="CP7" s="36">
        <v>38.770000000000003</v>
      </c>
      <c r="CQ7" s="36">
        <v>40.119999999999997</v>
      </c>
      <c r="CR7" s="36">
        <v>41.24</v>
      </c>
      <c r="CS7" s="36">
        <v>40.700000000000003</v>
      </c>
      <c r="CT7" s="36">
        <v>39.909999999999997</v>
      </c>
      <c r="CU7" s="36">
        <v>59.76</v>
      </c>
      <c r="CV7" s="36">
        <v>85.53</v>
      </c>
      <c r="CW7" s="36">
        <v>85.87</v>
      </c>
      <c r="CX7" s="36">
        <v>84.67</v>
      </c>
      <c r="CY7" s="36">
        <v>85.09</v>
      </c>
      <c r="CZ7" s="36">
        <v>86.28</v>
      </c>
      <c r="DA7" s="36">
        <v>77.69</v>
      </c>
      <c r="DB7" s="36">
        <v>76.87</v>
      </c>
      <c r="DC7" s="36">
        <v>74.900000000000006</v>
      </c>
      <c r="DD7" s="36">
        <v>74.61</v>
      </c>
      <c r="DE7" s="36">
        <v>75.62</v>
      </c>
      <c r="DF7" s="36">
        <v>89.95</v>
      </c>
      <c r="DG7" s="36">
        <v>52.13</v>
      </c>
      <c r="DH7" s="36">
        <v>53.87</v>
      </c>
      <c r="DI7" s="36">
        <v>54.95</v>
      </c>
      <c r="DJ7" s="36">
        <v>51.02</v>
      </c>
      <c r="DK7" s="36">
        <v>47.76</v>
      </c>
      <c r="DL7" s="36">
        <v>37.409999999999997</v>
      </c>
      <c r="DM7" s="36">
        <v>38.520000000000003</v>
      </c>
      <c r="DN7" s="36">
        <v>39.049999999999997</v>
      </c>
      <c r="DO7" s="36">
        <v>50.44</v>
      </c>
      <c r="DP7" s="36">
        <v>51.44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5.74</v>
      </c>
      <c r="DX7" s="36">
        <v>6.76</v>
      </c>
      <c r="DY7" s="36">
        <v>8.18</v>
      </c>
      <c r="DZ7" s="36">
        <v>9.64</v>
      </c>
      <c r="EA7" s="36">
        <v>11.68</v>
      </c>
      <c r="EB7" s="36">
        <v>13.18</v>
      </c>
      <c r="EC7" s="36">
        <v>0</v>
      </c>
      <c r="ED7" s="36">
        <v>0</v>
      </c>
      <c r="EE7" s="36">
        <v>0</v>
      </c>
      <c r="EF7" s="36">
        <v>0</v>
      </c>
      <c r="EG7" s="36">
        <v>0.14000000000000001</v>
      </c>
      <c r="EH7" s="36">
        <v>0.5</v>
      </c>
      <c r="EI7" s="36">
        <v>0.62</v>
      </c>
      <c r="EJ7" s="36">
        <v>0.23</v>
      </c>
      <c r="EK7" s="36">
        <v>0.34</v>
      </c>
      <c r="EL7" s="36">
        <v>0.28999999999999998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hama.takashi</cp:lastModifiedBy>
  <dcterms:created xsi:type="dcterms:W3CDTF">2017-02-01T08:47:55Z</dcterms:created>
  <dcterms:modified xsi:type="dcterms:W3CDTF">2017-02-03T04:40:23Z</dcterms:modified>
  <cp:category/>
</cp:coreProperties>
</file>