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S6" i="5"/>
  <c r="AY8" i="4" s="1"/>
  <c r="R6" i="5"/>
  <c r="AQ8" i="4" s="1"/>
  <c r="Q6" i="5"/>
  <c r="AI8" i="4" s="1"/>
  <c r="P6" i="5"/>
  <c r="O6" i="5"/>
  <c r="R10" i="4" s="1"/>
  <c r="N6" i="5"/>
  <c r="J10" i="4" s="1"/>
  <c r="M6" i="5"/>
  <c r="L6" i="5"/>
  <c r="K6" i="5"/>
  <c r="J6" i="5"/>
  <c r="J8" i="4" s="1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I10" i="4"/>
  <c r="Z10" i="4"/>
  <c r="B10" i="4"/>
  <c r="Z8" i="4"/>
  <c r="R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<sst xmlns="http://schemas.openxmlformats.org/spreadsheetml/2006/main" count="217" uniqueCount="107">
  <si>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</si>
  <si>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</si>
  <si>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</si>
  <si>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</si>
  <si>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</si>
  <si>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</si>
  <si>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</si>
  <si>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</si>
  <si>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</si>
  <si>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</si>
  <si>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</si>
  <si>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</si>
  <si>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</si>
  <si>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</si>
  <si>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</si>
  <si>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</si>
  <si>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</si>
  <si>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</si>
  <si>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</si>
  <si>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</si>
  <si>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</si>
  <si>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</si>
  <si>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</si>
  <si>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</si>
  <si>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</si>
  <si>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</si>
  <si>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</si>
  <si>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</si>
  <si>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</si>
  <si>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</si>
  <si>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</si>
  <si>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</si>
  <si>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</si>
  <si>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</si>
  <si>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</si>
  <si>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</si>
  <si>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</si>
  <si>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</si>
  <si>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</si>
  <si>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</si>
  <si>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</si>
  <si>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</si>
  <si>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</si>
  <si>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</si>
  <si>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</si>
  <si>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</si>
  <si>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</si>
  <si>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</si>
  <si>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</si>
  <si>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</si>
  <si>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</si>
  <si>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</si>
  <si>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</si>
  <si>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</si>
  <si>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</si>
  <si>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</si>
  <si>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</si>
  <si>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</si>
  <si>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</si>
  <si>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</si>
  <si>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</si>
  <si>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</si>
  <si>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</si>
  <si>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</si>
  <si>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</si>
  <si>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</si>
  <si>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</si>
  <si>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</si>
  <si>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</si>
  <si>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</si>
  <si>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</si>
  <si>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</si>
  <si>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</si>
  <si>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</si>
  <si>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</si>
  <si>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</si>
  <si>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</si>
  <si>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</si>
  <si>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</si>
  <si>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</si>
  <si>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</si>
  <si>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</si>
  <si>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</si>
  <si>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</si>
  <si>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</si>
  <si>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</si>
  <si>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</si>
  <si>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</si>
  <si>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</si>
  <si>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</si>
  <si>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</si>
  <si>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</si>
  <si>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</si>
  <si>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牟岐町</t>
  </si>
  <si>
    <t>法適用</t>
  </si>
  <si>
    <t>水道事業</t>
  </si>
  <si>
    <t>末端給水事業</t>
  </si>
  <si>
    <t>A9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</si>
  <si>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</si>
  <si>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</si>
  <si>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</si>
  <si>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</si>
  <si>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</si>
  <si>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</si>
  <si>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・経常収支比率が100％を超えているため
　財政的に問題なく健全である。
　また、簡易水道へ統合する事によって
　より一層コストカットを行い、効率的に
　安定した健全な財政運営を行っていきたい。</t>
    <rPh sb="1" eb="3">
      <t>ケイジョウ</t>
    </rPh>
    <rPh sb="3" eb="5">
      <t>シュウシ</t>
    </rPh>
    <rPh sb="5" eb="7">
      <t>ヒリツ</t>
    </rPh>
    <rPh sb="13" eb="14">
      <t>コ</t>
    </rPh>
    <rPh sb="22" eb="25">
      <t>ザイセイテキ</t>
    </rPh>
    <rPh sb="26" eb="28">
      <t>モンダイ</t>
    </rPh>
    <rPh sb="30" eb="32">
      <t>ケンゼン</t>
    </rPh>
    <rPh sb="41" eb="43">
      <t>カンイ</t>
    </rPh>
    <rPh sb="43" eb="45">
      <t>スイドウ</t>
    </rPh>
    <rPh sb="46" eb="48">
      <t>トウゴウ</t>
    </rPh>
    <rPh sb="50" eb="51">
      <t>コト</t>
    </rPh>
    <rPh sb="59" eb="61">
      <t>イッソウ</t>
    </rPh>
    <rPh sb="68" eb="69">
      <t>オコナ</t>
    </rPh>
    <rPh sb="71" eb="74">
      <t>コウリツテキ</t>
    </rPh>
    <rPh sb="77" eb="79">
      <t>アンテイ</t>
    </rPh>
    <rPh sb="81" eb="83">
      <t>ケンゼン</t>
    </rPh>
    <rPh sb="84" eb="86">
      <t>ザイセイ</t>
    </rPh>
    <rPh sb="86" eb="88">
      <t>ウンエイ</t>
    </rPh>
    <rPh sb="89" eb="90">
      <t>オコナ</t>
    </rPh>
    <phoneticPr fontId="4"/>
  </si>
  <si>
    <t xml:space="preserve">・経常状況を精査吟味しながら、順次老朽化の
　改正を図っていく方針。
</t>
    <rPh sb="1" eb="3">
      <t>ケイジョウ</t>
    </rPh>
    <rPh sb="3" eb="5">
      <t>ジョウキョウ</t>
    </rPh>
    <rPh sb="6" eb="8">
      <t>セイサ</t>
    </rPh>
    <rPh sb="8" eb="10">
      <t>ギンミ</t>
    </rPh>
    <rPh sb="15" eb="17">
      <t>ジュンジ</t>
    </rPh>
    <rPh sb="17" eb="20">
      <t>ロウキュウカ</t>
    </rPh>
    <rPh sb="23" eb="25">
      <t>カイセイ</t>
    </rPh>
    <rPh sb="26" eb="27">
      <t>ハカ</t>
    </rPh>
    <rPh sb="31" eb="33">
      <t>ホウシン</t>
    </rPh>
    <phoneticPr fontId="4"/>
  </si>
  <si>
    <t>・人口減による料金収入の減少が見込まれるため
　有利な補助金・企業債を活用し施設の投資を
　行い、ライフラインを基盤強化し、経営基盤に
　ついてもさらなる強化を図っていきたい。</t>
    <rPh sb="1" eb="4">
      <t>ジンコウゲン</t>
    </rPh>
    <rPh sb="7" eb="9">
      <t>リョウキン</t>
    </rPh>
    <rPh sb="9" eb="11">
      <t>シュウニュウ</t>
    </rPh>
    <rPh sb="12" eb="14">
      <t>ゲンショウ</t>
    </rPh>
    <rPh sb="15" eb="17">
      <t>ミコ</t>
    </rPh>
    <rPh sb="24" eb="26">
      <t>ユウリ</t>
    </rPh>
    <rPh sb="27" eb="30">
      <t>ホジョキン</t>
    </rPh>
    <rPh sb="31" eb="34">
      <t>キギョウサイ</t>
    </rPh>
    <rPh sb="35" eb="37">
      <t>カツヨウ</t>
    </rPh>
    <rPh sb="38" eb="40">
      <t>シセツ</t>
    </rPh>
    <rPh sb="41" eb="43">
      <t>トウシ</t>
    </rPh>
    <rPh sb="46" eb="47">
      <t>オコナ</t>
    </rPh>
    <rPh sb="56" eb="58">
      <t>キバン</t>
    </rPh>
    <rPh sb="58" eb="60">
      <t>キョウカ</t>
    </rPh>
    <rPh sb="62" eb="64">
      <t>ケイエイ</t>
    </rPh>
    <rPh sb="64" eb="66">
      <t>キバン</t>
    </rPh>
    <rPh sb="77" eb="79">
      <t>キョウカ</t>
    </rPh>
    <rPh sb="80" eb="81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</si>
</sst>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3.43</c:v>
                </c:pt>
                <c:pt idx="1">
                  <c:v>0.54</c:v>
                </c:pt>
                <c:pt idx="2">
                  <c:v>0.09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70400"/>
        <c:axId val="3289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0.62</c:v>
                </c:pt>
                <c:pt idx="2">
                  <c:v>0.23</c:v>
                </c:pt>
                <c:pt idx="3">
                  <c:v>0.34</c:v>
                </c:pt>
                <c:pt idx="4">
                  <c:v>0.28999999999999998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0400"/>
        <c:axId val="32892416"/>
      </c:lineChart>
      <c:dateAx>
        <c:axId val="3287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92416"/>
        <c:crosses val="autoZero"/>
        <c:auto val="1"/>
        <c:lblOffset val="100"/>
        <c:baseTimeUnit val="years"/>
      </c:dateAx>
      <c:valAx>
        <c:axId val="3289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70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49.16</c:v>
                </c:pt>
                <c:pt idx="1">
                  <c:v>47.68</c:v>
                </c:pt>
                <c:pt idx="2">
                  <c:v>46.2</c:v>
                </c:pt>
                <c:pt idx="3">
                  <c:v>47.99</c:v>
                </c:pt>
                <c:pt idx="4">
                  <c:v>47.34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56800"/>
        <c:axId val="3855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38.770000000000003</c:v>
                </c:pt>
                <c:pt idx="1">
                  <c:v>40.119999999999997</c:v>
                </c:pt>
                <c:pt idx="2">
                  <c:v>41.24</c:v>
                </c:pt>
                <c:pt idx="3">
                  <c:v>40.700000000000003</c:v>
                </c:pt>
                <c:pt idx="4">
                  <c:v>39.909999999999997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56800"/>
        <c:axId val="38558720"/>
      </c:lineChart>
      <c:dateAx>
        <c:axId val="38556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558720"/>
        <c:crosses val="autoZero"/>
        <c:auto val="1"/>
        <c:lblOffset val="100"/>
        <c:baseTimeUnit val="years"/>
      </c:dateAx>
      <c:valAx>
        <c:axId val="38558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556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90.45</c:v>
                </c:pt>
                <c:pt idx="1">
                  <c:v>90.24</c:v>
                </c:pt>
                <c:pt idx="2">
                  <c:v>90.34</c:v>
                </c:pt>
                <c:pt idx="3">
                  <c:v>90.12</c:v>
                </c:pt>
                <c:pt idx="4">
                  <c:v>90.25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97376"/>
        <c:axId val="3859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77.69</c:v>
                </c:pt>
                <c:pt idx="1">
                  <c:v>76.87</c:v>
                </c:pt>
                <c:pt idx="2">
                  <c:v>74.900000000000006</c:v>
                </c:pt>
                <c:pt idx="3">
                  <c:v>74.61</c:v>
                </c:pt>
                <c:pt idx="4">
                  <c:v>75.62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97376"/>
        <c:axId val="38599296"/>
      </c:lineChart>
      <c:dateAx>
        <c:axId val="3859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599296"/>
        <c:crosses val="autoZero"/>
        <c:auto val="1"/>
        <c:lblOffset val="100"/>
        <c:baseTimeUnit val="years"/>
      </c:dateAx>
      <c:valAx>
        <c:axId val="3859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59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101.27</c:v>
                </c:pt>
                <c:pt idx="1">
                  <c:v>101.15</c:v>
                </c:pt>
                <c:pt idx="2">
                  <c:v>84.53</c:v>
                </c:pt>
                <c:pt idx="3">
                  <c:v>107.9</c:v>
                </c:pt>
                <c:pt idx="4">
                  <c:v>101.14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60448"/>
        <c:axId val="5149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100.54</c:v>
                </c:pt>
                <c:pt idx="1">
                  <c:v>100.73</c:v>
                </c:pt>
                <c:pt idx="2">
                  <c:v>109.5</c:v>
                </c:pt>
                <c:pt idx="3">
                  <c:v>106.28</c:v>
                </c:pt>
                <c:pt idx="4">
                  <c:v>108.35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60448"/>
        <c:axId val="51496832"/>
      </c:lineChart>
      <c:dateAx>
        <c:axId val="3356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496832"/>
        <c:crosses val="autoZero"/>
        <c:auto val="1"/>
        <c:lblOffset val="100"/>
        <c:baseTimeUnit val="years"/>
      </c:dateAx>
      <c:valAx>
        <c:axId val="51496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60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46.53</c:v>
                </c:pt>
                <c:pt idx="1">
                  <c:v>48.89</c:v>
                </c:pt>
                <c:pt idx="2">
                  <c:v>47.61</c:v>
                </c:pt>
                <c:pt idx="3">
                  <c:v>48.49</c:v>
                </c:pt>
                <c:pt idx="4">
                  <c:v>50.23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967680"/>
        <c:axId val="11496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37.409999999999997</c:v>
                </c:pt>
                <c:pt idx="1">
                  <c:v>38.520000000000003</c:v>
                </c:pt>
                <c:pt idx="2">
                  <c:v>39.049999999999997</c:v>
                </c:pt>
                <c:pt idx="3">
                  <c:v>50.44</c:v>
                </c:pt>
                <c:pt idx="4">
                  <c:v>51.44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967680"/>
        <c:axId val="114969600"/>
      </c:lineChart>
      <c:dateAx>
        <c:axId val="114967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969600"/>
        <c:crosses val="autoZero"/>
        <c:auto val="1"/>
        <c:lblOffset val="100"/>
        <c:baseTimeUnit val="years"/>
      </c:dateAx>
      <c:valAx>
        <c:axId val="11496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967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61792"/>
        <c:axId val="2856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5.74</c:v>
                </c:pt>
                <c:pt idx="1">
                  <c:v>6.76</c:v>
                </c:pt>
                <c:pt idx="2">
                  <c:v>8.18</c:v>
                </c:pt>
                <c:pt idx="3">
                  <c:v>9.64</c:v>
                </c:pt>
                <c:pt idx="4">
                  <c:v>11.68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61792"/>
        <c:axId val="28563328"/>
      </c:lineChart>
      <c:dateAx>
        <c:axId val="2856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563328"/>
        <c:crosses val="autoZero"/>
        <c:auto val="1"/>
        <c:lblOffset val="100"/>
        <c:baseTimeUnit val="years"/>
      </c:dateAx>
      <c:valAx>
        <c:axId val="2856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56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9.8800000000000008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25024"/>
        <c:axId val="3316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46.21</c:v>
                </c:pt>
                <c:pt idx="1">
                  <c:v>50.06</c:v>
                </c:pt>
                <c:pt idx="2">
                  <c:v>44.3</c:v>
                </c:pt>
                <c:pt idx="3">
                  <c:v>32.31</c:v>
                </c:pt>
                <c:pt idx="4">
                  <c:v>26.85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25024"/>
        <c:axId val="33166464"/>
      </c:lineChart>
      <c:dateAx>
        <c:axId val="3302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66464"/>
        <c:crosses val="autoZero"/>
        <c:auto val="1"/>
        <c:lblOffset val="100"/>
        <c:baseTimeUnit val="years"/>
      </c:dateAx>
      <c:valAx>
        <c:axId val="33166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02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4798.0200000000004</c:v>
                </c:pt>
                <c:pt idx="1">
                  <c:v>7880.45</c:v>
                </c:pt>
                <c:pt idx="2">
                  <c:v>20332.5</c:v>
                </c:pt>
                <c:pt idx="3">
                  <c:v>961.44</c:v>
                </c:pt>
                <c:pt idx="4">
                  <c:v>848.31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4832"/>
        <c:axId val="37683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2046.32</c:v>
                </c:pt>
                <c:pt idx="1">
                  <c:v>2322.9699999999998</c:v>
                </c:pt>
                <c:pt idx="2">
                  <c:v>2098.87</c:v>
                </c:pt>
                <c:pt idx="3">
                  <c:v>571.29999999999995</c:v>
                </c:pt>
                <c:pt idx="4">
                  <c:v>527.82000000000005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4832"/>
        <c:axId val="37683968"/>
      </c:lineChart>
      <c:dateAx>
        <c:axId val="33544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683968"/>
        <c:crosses val="autoZero"/>
        <c:auto val="1"/>
        <c:lblOffset val="100"/>
        <c:baseTimeUnit val="years"/>
      </c:dateAx>
      <c:valAx>
        <c:axId val="37683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44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380.71</c:v>
                </c:pt>
                <c:pt idx="1">
                  <c:v>361.89</c:v>
                </c:pt>
                <c:pt idx="2">
                  <c:v>426.54</c:v>
                </c:pt>
                <c:pt idx="3">
                  <c:v>461.84</c:v>
                </c:pt>
                <c:pt idx="4">
                  <c:v>441.32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14176"/>
        <c:axId val="3771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592.66999999999996</c:v>
                </c:pt>
                <c:pt idx="1">
                  <c:v>547.41999999999996</c:v>
                </c:pt>
                <c:pt idx="2">
                  <c:v>536.9</c:v>
                </c:pt>
                <c:pt idx="3">
                  <c:v>495.43</c:v>
                </c:pt>
                <c:pt idx="4">
                  <c:v>488.5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4176"/>
        <c:axId val="37716352"/>
      </c:lineChart>
      <c:dateAx>
        <c:axId val="3771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16352"/>
        <c:crosses val="autoZero"/>
        <c:auto val="1"/>
        <c:lblOffset val="100"/>
        <c:baseTimeUnit val="years"/>
      </c:dateAx>
      <c:valAx>
        <c:axId val="37716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714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99.69</c:v>
                </c:pt>
                <c:pt idx="1">
                  <c:v>98.87</c:v>
                </c:pt>
                <c:pt idx="2">
                  <c:v>82.08</c:v>
                </c:pt>
                <c:pt idx="3">
                  <c:v>108.14</c:v>
                </c:pt>
                <c:pt idx="4">
                  <c:v>100.57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26080"/>
        <c:axId val="37728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81.56</c:v>
                </c:pt>
                <c:pt idx="1">
                  <c:v>80.62</c:v>
                </c:pt>
                <c:pt idx="2">
                  <c:v>80.010000000000005</c:v>
                </c:pt>
                <c:pt idx="3">
                  <c:v>81.900000000000006</c:v>
                </c:pt>
                <c:pt idx="4">
                  <c:v>82.42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26080"/>
        <c:axId val="37728256"/>
      </c:lineChart>
      <c:dateAx>
        <c:axId val="3772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28256"/>
        <c:crosses val="autoZero"/>
        <c:auto val="1"/>
        <c:lblOffset val="100"/>
        <c:baseTimeUnit val="years"/>
      </c:dateAx>
      <c:valAx>
        <c:axId val="37728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72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170.27</c:v>
                </c:pt>
                <c:pt idx="1">
                  <c:v>172.16</c:v>
                </c:pt>
                <c:pt idx="2">
                  <c:v>207.17</c:v>
                </c:pt>
                <c:pt idx="3">
                  <c:v>158.22</c:v>
                </c:pt>
                <c:pt idx="4">
                  <c:v>170.9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40800"/>
        <c:axId val="3854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227.44</c:v>
                </c:pt>
                <c:pt idx="1">
                  <c:v>229.31</c:v>
                </c:pt>
                <c:pt idx="2">
                  <c:v>232.46</c:v>
                </c:pt>
                <c:pt idx="3">
                  <c:v>227.97</c:v>
                </c:pt>
                <c:pt idx="4">
                  <c:v>226.99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40800"/>
        <c:axId val="38542720"/>
      </c:lineChart>
      <c:dateAx>
        <c:axId val="3854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542720"/>
        <c:crosses val="autoZero"/>
        <c:auto val="1"/>
        <c:lblOffset val="100"/>
        <c:baseTimeUnit val="years"/>
      </c:dateAx>
      <c:valAx>
        <c:axId val="3854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540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58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徳島県　牟岐町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A9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4474</v>
      </c>
      <c r="AJ8" s="75"/>
      <c r="AK8" s="75"/>
      <c r="AL8" s="75"/>
      <c r="AM8" s="75"/>
      <c r="AN8" s="75"/>
      <c r="AO8" s="75"/>
      <c r="AP8" s="76"/>
      <c r="AQ8" s="57">
        <f>データ!R6</f>
        <v>56.62</v>
      </c>
      <c r="AR8" s="57"/>
      <c r="AS8" s="57"/>
      <c r="AT8" s="57"/>
      <c r="AU8" s="57"/>
      <c r="AV8" s="57"/>
      <c r="AW8" s="57"/>
      <c r="AX8" s="57"/>
      <c r="AY8" s="57">
        <f>データ!S6</f>
        <v>79.02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68.14</v>
      </c>
      <c r="K10" s="57"/>
      <c r="L10" s="57"/>
      <c r="M10" s="57"/>
      <c r="N10" s="57"/>
      <c r="O10" s="57"/>
      <c r="P10" s="57"/>
      <c r="Q10" s="57"/>
      <c r="R10" s="57">
        <f>データ!O6</f>
        <v>89.24</v>
      </c>
      <c r="S10" s="57"/>
      <c r="T10" s="57"/>
      <c r="U10" s="57"/>
      <c r="V10" s="57"/>
      <c r="W10" s="57"/>
      <c r="X10" s="57"/>
      <c r="Y10" s="57"/>
      <c r="Z10" s="65">
        <f>データ!P6</f>
        <v>2910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3955</v>
      </c>
      <c r="AJ10" s="65"/>
      <c r="AK10" s="65"/>
      <c r="AL10" s="65"/>
      <c r="AM10" s="65"/>
      <c r="AN10" s="65"/>
      <c r="AO10" s="65"/>
      <c r="AP10" s="65"/>
      <c r="AQ10" s="57">
        <f>データ!U6</f>
        <v>5.6</v>
      </c>
      <c r="AR10" s="57"/>
      <c r="AS10" s="57"/>
      <c r="AT10" s="57"/>
      <c r="AU10" s="57"/>
      <c r="AV10" s="57"/>
      <c r="AW10" s="57"/>
      <c r="AX10" s="57"/>
      <c r="AY10" s="57">
        <f>データ!V6</f>
        <v>706.25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363839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徳島県　牟岐町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A9</v>
      </c>
      <c r="M6" s="32" t="str">
        <f t="shared" si="3"/>
        <v>-</v>
      </c>
      <c r="N6" s="32">
        <f t="shared" si="3"/>
        <v>68.14</v>
      </c>
      <c r="O6" s="32">
        <f t="shared" si="3"/>
        <v>89.24</v>
      </c>
      <c r="P6" s="32">
        <f t="shared" si="3"/>
        <v>2910</v>
      </c>
      <c r="Q6" s="32">
        <f t="shared" si="3"/>
        <v>4474</v>
      </c>
      <c r="R6" s="32">
        <f t="shared" si="3"/>
        <v>56.62</v>
      </c>
      <c r="S6" s="32">
        <f t="shared" si="3"/>
        <v>79.02</v>
      </c>
      <c r="T6" s="32">
        <f t="shared" si="3"/>
        <v>3955</v>
      </c>
      <c r="U6" s="32">
        <f t="shared" si="3"/>
        <v>5.6</v>
      </c>
      <c r="V6" s="32">
        <f t="shared" si="3"/>
        <v>706.25</v>
      </c>
      <c r="W6" s="33">
        <f>IF(W7="",NA(),W7)</f>
        <v>101.27</v>
      </c>
      <c r="X6" s="33">
        <f t="shared" ref="X6:AF6" si="4">IF(X7="",NA(),X7)</f>
        <v>101.15</v>
      </c>
      <c r="Y6" s="33">
        <f t="shared" si="4"/>
        <v>84.53</v>
      </c>
      <c r="Z6" s="33">
        <f t="shared" si="4"/>
        <v>107.9</v>
      </c>
      <c r="AA6" s="33">
        <f t="shared" si="4"/>
        <v>101.14</v>
      </c>
      <c r="AB6" s="33">
        <f t="shared" si="4"/>
        <v>100.54</v>
      </c>
      <c r="AC6" s="33">
        <f t="shared" si="4"/>
        <v>100.73</v>
      </c>
      <c r="AD6" s="33">
        <f t="shared" si="4"/>
        <v>109.5</v>
      </c>
      <c r="AE6" s="33">
        <f t="shared" si="4"/>
        <v>106.28</v>
      </c>
      <c r="AF6" s="33">
        <f t="shared" si="4"/>
        <v>108.35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3">
        <f t="shared" si="5"/>
        <v>9.8800000000000008</v>
      </c>
      <c r="AK6" s="32">
        <f t="shared" si="5"/>
        <v>0</v>
      </c>
      <c r="AL6" s="32">
        <f t="shared" si="5"/>
        <v>0</v>
      </c>
      <c r="AM6" s="33">
        <f t="shared" si="5"/>
        <v>46.21</v>
      </c>
      <c r="AN6" s="33">
        <f t="shared" si="5"/>
        <v>50.06</v>
      </c>
      <c r="AO6" s="33">
        <f t="shared" si="5"/>
        <v>44.3</v>
      </c>
      <c r="AP6" s="33">
        <f t="shared" si="5"/>
        <v>32.31</v>
      </c>
      <c r="AQ6" s="33">
        <f t="shared" si="5"/>
        <v>26.85</v>
      </c>
      <c r="AR6" s="32" t="str">
        <f>IF(AR7="","",IF(AR7="-","【-】","【"&amp;SUBSTITUTE(TEXT(AR7,"#,##0.00"),"-","△")&amp;"】"))</f>
        <v>【0.87】</v>
      </c>
      <c r="AS6" s="33">
        <f>IF(AS7="",NA(),AS7)</f>
        <v>4798.0200000000004</v>
      </c>
      <c r="AT6" s="33">
        <f t="shared" ref="AT6:BB6" si="6">IF(AT7="",NA(),AT7)</f>
        <v>7880.45</v>
      </c>
      <c r="AU6" s="33">
        <f t="shared" si="6"/>
        <v>20332.5</v>
      </c>
      <c r="AV6" s="33">
        <f t="shared" si="6"/>
        <v>961.44</v>
      </c>
      <c r="AW6" s="33">
        <f t="shared" si="6"/>
        <v>848.31</v>
      </c>
      <c r="AX6" s="33">
        <f t="shared" si="6"/>
        <v>2046.32</v>
      </c>
      <c r="AY6" s="33">
        <f t="shared" si="6"/>
        <v>2322.9699999999998</v>
      </c>
      <c r="AZ6" s="33">
        <f t="shared" si="6"/>
        <v>2098.87</v>
      </c>
      <c r="BA6" s="33">
        <f t="shared" si="6"/>
        <v>571.29999999999995</v>
      </c>
      <c r="BB6" s="33">
        <f t="shared" si="6"/>
        <v>527.82000000000005</v>
      </c>
      <c r="BC6" s="32" t="str">
        <f>IF(BC7="","",IF(BC7="-","【-】","【"&amp;SUBSTITUTE(TEXT(BC7,"#,##0.00"),"-","△")&amp;"】"))</f>
        <v>【262.74】</v>
      </c>
      <c r="BD6" s="33">
        <f>IF(BD7="",NA(),BD7)</f>
        <v>380.71</v>
      </c>
      <c r="BE6" s="33">
        <f t="shared" ref="BE6:BM6" si="7">IF(BE7="",NA(),BE7)</f>
        <v>361.89</v>
      </c>
      <c r="BF6" s="33">
        <f t="shared" si="7"/>
        <v>426.54</v>
      </c>
      <c r="BG6" s="33">
        <f t="shared" si="7"/>
        <v>461.84</v>
      </c>
      <c r="BH6" s="33">
        <f t="shared" si="7"/>
        <v>441.32</v>
      </c>
      <c r="BI6" s="33">
        <f t="shared" si="7"/>
        <v>592.66999999999996</v>
      </c>
      <c r="BJ6" s="33">
        <f t="shared" si="7"/>
        <v>547.41999999999996</v>
      </c>
      <c r="BK6" s="33">
        <f t="shared" si="7"/>
        <v>536.9</v>
      </c>
      <c r="BL6" s="33">
        <f t="shared" si="7"/>
        <v>495.43</v>
      </c>
      <c r="BM6" s="33">
        <f t="shared" si="7"/>
        <v>488.5</v>
      </c>
      <c r="BN6" s="32" t="str">
        <f>IF(BN7="","",IF(BN7="-","【-】","【"&amp;SUBSTITUTE(TEXT(BN7,"#,##0.00"),"-","△")&amp;"】"))</f>
        <v>【276.38】</v>
      </c>
      <c r="BO6" s="33">
        <f>IF(BO7="",NA(),BO7)</f>
        <v>99.69</v>
      </c>
      <c r="BP6" s="33">
        <f t="shared" ref="BP6:BX6" si="8">IF(BP7="",NA(),BP7)</f>
        <v>98.87</v>
      </c>
      <c r="BQ6" s="33">
        <f t="shared" si="8"/>
        <v>82.08</v>
      </c>
      <c r="BR6" s="33">
        <f t="shared" si="8"/>
        <v>108.14</v>
      </c>
      <c r="BS6" s="33">
        <f t="shared" si="8"/>
        <v>100.57</v>
      </c>
      <c r="BT6" s="33">
        <f t="shared" si="8"/>
        <v>81.56</v>
      </c>
      <c r="BU6" s="33">
        <f t="shared" si="8"/>
        <v>80.62</v>
      </c>
      <c r="BV6" s="33">
        <f t="shared" si="8"/>
        <v>80.010000000000005</v>
      </c>
      <c r="BW6" s="33">
        <f t="shared" si="8"/>
        <v>81.900000000000006</v>
      </c>
      <c r="BX6" s="33">
        <f t="shared" si="8"/>
        <v>82.42</v>
      </c>
      <c r="BY6" s="32" t="str">
        <f>IF(BY7="","",IF(BY7="-","【-】","【"&amp;SUBSTITUTE(TEXT(BY7,"#,##0.00"),"-","△")&amp;"】"))</f>
        <v>【104.99】</v>
      </c>
      <c r="BZ6" s="33">
        <f>IF(BZ7="",NA(),BZ7)</f>
        <v>170.27</v>
      </c>
      <c r="CA6" s="33">
        <f t="shared" ref="CA6:CI6" si="9">IF(CA7="",NA(),CA7)</f>
        <v>172.16</v>
      </c>
      <c r="CB6" s="33">
        <f t="shared" si="9"/>
        <v>207.17</v>
      </c>
      <c r="CC6" s="33">
        <f t="shared" si="9"/>
        <v>158.22</v>
      </c>
      <c r="CD6" s="33">
        <f t="shared" si="9"/>
        <v>170.9</v>
      </c>
      <c r="CE6" s="33">
        <f t="shared" si="9"/>
        <v>227.44</v>
      </c>
      <c r="CF6" s="33">
        <f t="shared" si="9"/>
        <v>229.31</v>
      </c>
      <c r="CG6" s="33">
        <f t="shared" si="9"/>
        <v>232.46</v>
      </c>
      <c r="CH6" s="33">
        <f t="shared" si="9"/>
        <v>227.97</v>
      </c>
      <c r="CI6" s="33">
        <f t="shared" si="9"/>
        <v>226.99</v>
      </c>
      <c r="CJ6" s="32" t="str">
        <f>IF(CJ7="","",IF(CJ7="-","【-】","【"&amp;SUBSTITUTE(TEXT(CJ7,"#,##0.00"),"-","△")&amp;"】"))</f>
        <v>【163.72】</v>
      </c>
      <c r="CK6" s="33">
        <f>IF(CK7="",NA(),CK7)</f>
        <v>49.16</v>
      </c>
      <c r="CL6" s="33">
        <f t="shared" ref="CL6:CT6" si="10">IF(CL7="",NA(),CL7)</f>
        <v>47.68</v>
      </c>
      <c r="CM6" s="33">
        <f t="shared" si="10"/>
        <v>46.2</v>
      </c>
      <c r="CN6" s="33">
        <f t="shared" si="10"/>
        <v>47.99</v>
      </c>
      <c r="CO6" s="33">
        <f t="shared" si="10"/>
        <v>47.34</v>
      </c>
      <c r="CP6" s="33">
        <f t="shared" si="10"/>
        <v>38.770000000000003</v>
      </c>
      <c r="CQ6" s="33">
        <f t="shared" si="10"/>
        <v>40.119999999999997</v>
      </c>
      <c r="CR6" s="33">
        <f t="shared" si="10"/>
        <v>41.24</v>
      </c>
      <c r="CS6" s="33">
        <f t="shared" si="10"/>
        <v>40.700000000000003</v>
      </c>
      <c r="CT6" s="33">
        <f t="shared" si="10"/>
        <v>39.909999999999997</v>
      </c>
      <c r="CU6" s="32" t="str">
        <f>IF(CU7="","",IF(CU7="-","【-】","【"&amp;SUBSTITUTE(TEXT(CU7,"#,##0.00"),"-","△")&amp;"】"))</f>
        <v>【59.76】</v>
      </c>
      <c r="CV6" s="33">
        <f>IF(CV7="",NA(),CV7)</f>
        <v>90.45</v>
      </c>
      <c r="CW6" s="33">
        <f t="shared" ref="CW6:DE6" si="11">IF(CW7="",NA(),CW7)</f>
        <v>90.24</v>
      </c>
      <c r="CX6" s="33">
        <f t="shared" si="11"/>
        <v>90.34</v>
      </c>
      <c r="CY6" s="33">
        <f t="shared" si="11"/>
        <v>90.12</v>
      </c>
      <c r="CZ6" s="33">
        <f t="shared" si="11"/>
        <v>90.25</v>
      </c>
      <c r="DA6" s="33">
        <f t="shared" si="11"/>
        <v>77.69</v>
      </c>
      <c r="DB6" s="33">
        <f t="shared" si="11"/>
        <v>76.87</v>
      </c>
      <c r="DC6" s="33">
        <f t="shared" si="11"/>
        <v>74.900000000000006</v>
      </c>
      <c r="DD6" s="33">
        <f t="shared" si="11"/>
        <v>74.61</v>
      </c>
      <c r="DE6" s="33">
        <f t="shared" si="11"/>
        <v>75.62</v>
      </c>
      <c r="DF6" s="32" t="str">
        <f>IF(DF7="","",IF(DF7="-","【-】","【"&amp;SUBSTITUTE(TEXT(DF7,"#,##0.00"),"-","△")&amp;"】"))</f>
        <v>【89.95】</v>
      </c>
      <c r="DG6" s="33">
        <f>IF(DG7="",NA(),DG7)</f>
        <v>46.53</v>
      </c>
      <c r="DH6" s="33">
        <f t="shared" ref="DH6:DP6" si="12">IF(DH7="",NA(),DH7)</f>
        <v>48.89</v>
      </c>
      <c r="DI6" s="33">
        <f t="shared" si="12"/>
        <v>47.61</v>
      </c>
      <c r="DJ6" s="33">
        <f t="shared" si="12"/>
        <v>48.49</v>
      </c>
      <c r="DK6" s="33">
        <f t="shared" si="12"/>
        <v>50.23</v>
      </c>
      <c r="DL6" s="33">
        <f t="shared" si="12"/>
        <v>37.409999999999997</v>
      </c>
      <c r="DM6" s="33">
        <f t="shared" si="12"/>
        <v>38.520000000000003</v>
      </c>
      <c r="DN6" s="33">
        <f t="shared" si="12"/>
        <v>39.049999999999997</v>
      </c>
      <c r="DO6" s="33">
        <f t="shared" si="12"/>
        <v>50.44</v>
      </c>
      <c r="DP6" s="33">
        <f t="shared" si="12"/>
        <v>51.44</v>
      </c>
      <c r="DQ6" s="32" t="str">
        <f>IF(DQ7="","",IF(DQ7="-","【-】","【"&amp;SUBSTITUTE(TEXT(DQ7,"#,##0.00"),"-","△")&amp;"】"))</f>
        <v>【47.18】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5.74</v>
      </c>
      <c r="DX6" s="33">
        <f t="shared" si="13"/>
        <v>6.76</v>
      </c>
      <c r="DY6" s="33">
        <f t="shared" si="13"/>
        <v>8.18</v>
      </c>
      <c r="DZ6" s="33">
        <f t="shared" si="13"/>
        <v>9.64</v>
      </c>
      <c r="EA6" s="33">
        <f t="shared" si="13"/>
        <v>11.68</v>
      </c>
      <c r="EB6" s="32" t="str">
        <f>IF(EB7="","",IF(EB7="-","【-】","【"&amp;SUBSTITUTE(TEXT(EB7,"#,##0.00"),"-","△")&amp;"】"))</f>
        <v>【13.18】</v>
      </c>
      <c r="EC6" s="33">
        <f>IF(EC7="",NA(),EC7)</f>
        <v>3.43</v>
      </c>
      <c r="ED6" s="33">
        <f t="shared" ref="ED6:EL6" si="14">IF(ED7="",NA(),ED7)</f>
        <v>0.54</v>
      </c>
      <c r="EE6" s="33">
        <f t="shared" si="14"/>
        <v>0.09</v>
      </c>
      <c r="EF6" s="32">
        <f t="shared" si="14"/>
        <v>0</v>
      </c>
      <c r="EG6" s="32">
        <f t="shared" si="14"/>
        <v>0</v>
      </c>
      <c r="EH6" s="33">
        <f t="shared" si="14"/>
        <v>0.5</v>
      </c>
      <c r="EI6" s="33">
        <f t="shared" si="14"/>
        <v>0.62</v>
      </c>
      <c r="EJ6" s="33">
        <f t="shared" si="14"/>
        <v>0.23</v>
      </c>
      <c r="EK6" s="33">
        <f t="shared" si="14"/>
        <v>0.34</v>
      </c>
      <c r="EL6" s="33">
        <f t="shared" si="14"/>
        <v>0.28999999999999998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363839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68.14</v>
      </c>
      <c r="O7" s="36">
        <v>89.24</v>
      </c>
      <c r="P7" s="36">
        <v>2910</v>
      </c>
      <c r="Q7" s="36">
        <v>4474</v>
      </c>
      <c r="R7" s="36">
        <v>56.62</v>
      </c>
      <c r="S7" s="36">
        <v>79.02</v>
      </c>
      <c r="T7" s="36">
        <v>3955</v>
      </c>
      <c r="U7" s="36">
        <v>5.6</v>
      </c>
      <c r="V7" s="36">
        <v>706.25</v>
      </c>
      <c r="W7" s="36">
        <v>101.27</v>
      </c>
      <c r="X7" s="36">
        <v>101.15</v>
      </c>
      <c r="Y7" s="36">
        <v>84.53</v>
      </c>
      <c r="Z7" s="36">
        <v>107.9</v>
      </c>
      <c r="AA7" s="36">
        <v>101.14</v>
      </c>
      <c r="AB7" s="36">
        <v>100.54</v>
      </c>
      <c r="AC7" s="36">
        <v>100.73</v>
      </c>
      <c r="AD7" s="36">
        <v>109.5</v>
      </c>
      <c r="AE7" s="36">
        <v>106.28</v>
      </c>
      <c r="AF7" s="36">
        <v>108.35</v>
      </c>
      <c r="AG7" s="36">
        <v>113.56</v>
      </c>
      <c r="AH7" s="36">
        <v>0</v>
      </c>
      <c r="AI7" s="36">
        <v>0</v>
      </c>
      <c r="AJ7" s="36">
        <v>9.8800000000000008</v>
      </c>
      <c r="AK7" s="36">
        <v>0</v>
      </c>
      <c r="AL7" s="36">
        <v>0</v>
      </c>
      <c r="AM7" s="36">
        <v>46.21</v>
      </c>
      <c r="AN7" s="36">
        <v>50.06</v>
      </c>
      <c r="AO7" s="36">
        <v>44.3</v>
      </c>
      <c r="AP7" s="36">
        <v>32.31</v>
      </c>
      <c r="AQ7" s="36">
        <v>26.85</v>
      </c>
      <c r="AR7" s="36">
        <v>0.87</v>
      </c>
      <c r="AS7" s="36">
        <v>4798.0200000000004</v>
      </c>
      <c r="AT7" s="36">
        <v>7880.45</v>
      </c>
      <c r="AU7" s="36">
        <v>20332.5</v>
      </c>
      <c r="AV7" s="36">
        <v>961.44</v>
      </c>
      <c r="AW7" s="36">
        <v>848.31</v>
      </c>
      <c r="AX7" s="36">
        <v>2046.32</v>
      </c>
      <c r="AY7" s="36">
        <v>2322.9699999999998</v>
      </c>
      <c r="AZ7" s="36">
        <v>2098.87</v>
      </c>
      <c r="BA7" s="36">
        <v>571.29999999999995</v>
      </c>
      <c r="BB7" s="36">
        <v>527.82000000000005</v>
      </c>
      <c r="BC7" s="36">
        <v>262.74</v>
      </c>
      <c r="BD7" s="36">
        <v>380.71</v>
      </c>
      <c r="BE7" s="36">
        <v>361.89</v>
      </c>
      <c r="BF7" s="36">
        <v>426.54</v>
      </c>
      <c r="BG7" s="36">
        <v>461.84</v>
      </c>
      <c r="BH7" s="36">
        <v>441.32</v>
      </c>
      <c r="BI7" s="36">
        <v>592.66999999999996</v>
      </c>
      <c r="BJ7" s="36">
        <v>547.41999999999996</v>
      </c>
      <c r="BK7" s="36">
        <v>536.9</v>
      </c>
      <c r="BL7" s="36">
        <v>495.43</v>
      </c>
      <c r="BM7" s="36">
        <v>488.5</v>
      </c>
      <c r="BN7" s="36">
        <v>276.38</v>
      </c>
      <c r="BO7" s="36">
        <v>99.69</v>
      </c>
      <c r="BP7" s="36">
        <v>98.87</v>
      </c>
      <c r="BQ7" s="36">
        <v>82.08</v>
      </c>
      <c r="BR7" s="36">
        <v>108.14</v>
      </c>
      <c r="BS7" s="36">
        <v>100.57</v>
      </c>
      <c r="BT7" s="36">
        <v>81.56</v>
      </c>
      <c r="BU7" s="36">
        <v>80.62</v>
      </c>
      <c r="BV7" s="36">
        <v>80.010000000000005</v>
      </c>
      <c r="BW7" s="36">
        <v>81.900000000000006</v>
      </c>
      <c r="BX7" s="36">
        <v>82.42</v>
      </c>
      <c r="BY7" s="36">
        <v>104.99</v>
      </c>
      <c r="BZ7" s="36">
        <v>170.27</v>
      </c>
      <c r="CA7" s="36">
        <v>172.16</v>
      </c>
      <c r="CB7" s="36">
        <v>207.17</v>
      </c>
      <c r="CC7" s="36">
        <v>158.22</v>
      </c>
      <c r="CD7" s="36">
        <v>170.9</v>
      </c>
      <c r="CE7" s="36">
        <v>227.44</v>
      </c>
      <c r="CF7" s="36">
        <v>229.31</v>
      </c>
      <c r="CG7" s="36">
        <v>232.46</v>
      </c>
      <c r="CH7" s="36">
        <v>227.97</v>
      </c>
      <c r="CI7" s="36">
        <v>226.99</v>
      </c>
      <c r="CJ7" s="36">
        <v>163.72</v>
      </c>
      <c r="CK7" s="36">
        <v>49.16</v>
      </c>
      <c r="CL7" s="36">
        <v>47.68</v>
      </c>
      <c r="CM7" s="36">
        <v>46.2</v>
      </c>
      <c r="CN7" s="36">
        <v>47.99</v>
      </c>
      <c r="CO7" s="36">
        <v>47.34</v>
      </c>
      <c r="CP7" s="36">
        <v>38.770000000000003</v>
      </c>
      <c r="CQ7" s="36">
        <v>40.119999999999997</v>
      </c>
      <c r="CR7" s="36">
        <v>41.24</v>
      </c>
      <c r="CS7" s="36">
        <v>40.700000000000003</v>
      </c>
      <c r="CT7" s="36">
        <v>39.909999999999997</v>
      </c>
      <c r="CU7" s="36">
        <v>59.76</v>
      </c>
      <c r="CV7" s="36">
        <v>90.45</v>
      </c>
      <c r="CW7" s="36">
        <v>90.24</v>
      </c>
      <c r="CX7" s="36">
        <v>90.34</v>
      </c>
      <c r="CY7" s="36">
        <v>90.12</v>
      </c>
      <c r="CZ7" s="36">
        <v>90.25</v>
      </c>
      <c r="DA7" s="36">
        <v>77.69</v>
      </c>
      <c r="DB7" s="36">
        <v>76.87</v>
      </c>
      <c r="DC7" s="36">
        <v>74.900000000000006</v>
      </c>
      <c r="DD7" s="36">
        <v>74.61</v>
      </c>
      <c r="DE7" s="36">
        <v>75.62</v>
      </c>
      <c r="DF7" s="36">
        <v>89.95</v>
      </c>
      <c r="DG7" s="36">
        <v>46.53</v>
      </c>
      <c r="DH7" s="36">
        <v>48.89</v>
      </c>
      <c r="DI7" s="36">
        <v>47.61</v>
      </c>
      <c r="DJ7" s="36">
        <v>48.49</v>
      </c>
      <c r="DK7" s="36">
        <v>50.23</v>
      </c>
      <c r="DL7" s="36">
        <v>37.409999999999997</v>
      </c>
      <c r="DM7" s="36">
        <v>38.520000000000003</v>
      </c>
      <c r="DN7" s="36">
        <v>39.049999999999997</v>
      </c>
      <c r="DO7" s="36">
        <v>50.44</v>
      </c>
      <c r="DP7" s="36">
        <v>51.44</v>
      </c>
      <c r="DQ7" s="36">
        <v>47.18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5.74</v>
      </c>
      <c r="DX7" s="36">
        <v>6.76</v>
      </c>
      <c r="DY7" s="36">
        <v>8.18</v>
      </c>
      <c r="DZ7" s="36">
        <v>9.64</v>
      </c>
      <c r="EA7" s="36">
        <v>11.68</v>
      </c>
      <c r="EB7" s="36">
        <v>13.18</v>
      </c>
      <c r="EC7" s="36">
        <v>3.43</v>
      </c>
      <c r="ED7" s="36">
        <v>0.54</v>
      </c>
      <c r="EE7" s="36">
        <v>0.09</v>
      </c>
      <c r="EF7" s="36">
        <v>0</v>
      </c>
      <c r="EG7" s="36">
        <v>0</v>
      </c>
      <c r="EH7" s="36">
        <v>0.5</v>
      </c>
      <c r="EI7" s="36">
        <v>0.62</v>
      </c>
      <c r="EJ7" s="36">
        <v>0.23</v>
      </c>
      <c r="EK7" s="36">
        <v>0.34</v>
      </c>
      <c r="EL7" s="36">
        <v>0.28999999999999998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ootani</cp:lastModifiedBy>
  <dcterms:created xsi:type="dcterms:W3CDTF">2017-02-01T08:47:54Z</dcterms:created>
  <dcterms:modified xsi:type="dcterms:W3CDTF">2017-02-10T08:01:34Z</dcterms:modified>
</cp:coreProperties>
</file>