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<sst xmlns="http://schemas.openxmlformats.org/spreadsheetml/2006/main" count="217" uniqueCount="107">
  <si>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</si>
  <si>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</si>
  <si>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</si>
  <si>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</si>
  <si>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</si>
  <si>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</si>
  <si>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</si>
  <si>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</si>
  <si>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</si>
  <si>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</si>
  <si>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</si>
  <si>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</si>
  <si>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</si>
  <si>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</si>
  <si>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</si>
  <si>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</si>
  <si>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</si>
  <si>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</si>
  <si>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</si>
  <si>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</si>
  <si>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</si>
  <si>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</si>
  <si>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</si>
  <si>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</si>
  <si>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</si>
  <si>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</si>
  <si>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</si>
  <si>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</si>
  <si>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</si>
  <si>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</si>
  <si>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</si>
  <si>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</si>
  <si>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</si>
  <si>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</si>
  <si>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</si>
  <si>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</si>
  <si>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</si>
  <si>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</si>
  <si>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</si>
  <si>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</si>
  <si>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</si>
  <si>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</si>
  <si>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</si>
  <si>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</si>
  <si>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</si>
  <si>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</si>
  <si>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</si>
  <si>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</si>
  <si>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</si>
  <si>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</si>
  <si>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</si>
  <si>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</si>
  <si>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</si>
  <si>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</si>
  <si>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</si>
  <si>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</si>
  <si>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</si>
  <si>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</si>
  <si>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</si>
  <si>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</si>
  <si>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</si>
  <si>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</si>
  <si>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</si>
  <si>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</si>
  <si>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</si>
  <si>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</si>
  <si>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</si>
  <si>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</si>
  <si>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</si>
  <si>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</si>
  <si>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</si>
  <si>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</si>
  <si>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</si>
  <si>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</si>
  <si>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</si>
  <si>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</si>
  <si>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</si>
  <si>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</si>
  <si>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</si>
  <si>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</si>
  <si>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</si>
  <si>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</si>
  <si>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</si>
  <si>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</si>
  <si>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</si>
  <si>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</si>
  <si>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</si>
  <si>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</si>
  <si>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</si>
  <si>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</si>
  <si>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</si>
  <si>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</si>
  <si>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</si>
  <si>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三好市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</si>
  <si>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</si>
  <si>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</si>
  <si>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</si>
  <si>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</si>
  <si>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</si>
  <si>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</si>
  <si>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</si>
  <si>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</si>
  <si>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</si>
  <si>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</si>
  <si>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過疎化高齢化による給水人口の減少に伴う水需要の減少、給水収益の減少により経常収支比率は年々悪化しており、累積欠損金比率も増加している。　　　　　　　　　　　　　　　　　　　　　　　　　　流動比率は100%を超えているが、類似団体平均に比べ比率は低いので現金の確保を進める必要がある。企業債残高については、過去に行った統合事業、拡張事業に伴う起債額が影響しており、類似団体平均に比べ企業債残高対給水収益比率は、大きい差がある。　　　　　　　　　　　　　　　　　　　　　料金回収率も給水原価に比べ供給単価が低いため、欠損金の増加に影響しており、今後料金の値上げを検討する必要がある。　　　　　　　　　　　　　　　             施設利用率は類似団体平均並で、有収率についても前年に比べ改善されており、今後も引き続き漏水調査・修繕を進め、有収率の向上に努める必要がある。</t>
    <phoneticPr fontId="4"/>
  </si>
  <si>
    <t>　中心となる浄水施設については、統合・拡張事業により更新しており現在のところ問題はない。　　　         管路については平成19年度からの5カ年計画による布設替え事業により主となる配水管は更新できているが,それ以外は未整備であり管路延長も膨大で費用も掛かることから、今後は耐震化計画も考慮し更新順位を検討し、順次更新していく必要がある。</t>
    <phoneticPr fontId="4"/>
  </si>
  <si>
    <t>　給水人口の減少に伴い給水収益は伸びず、累積欠損金は年々増加している。一方、施設の耐震化や老朽化した配水管及びポンプ等の更新などインフラ整備に係る費用の増大といった問題もあり、今後も厳しい経営状況が続くものと予想される。平成29年度からの簡易水道統合に向け抜本的な経営の見直しも迫られている。しかしながら、水道事業は市民の安全安心な生活を守る上で必要不可欠なライフラインである。将来的にも安定して継続できるよう、利用者の理解を得、今後必要となってくるであろう費用も考慮の上、中長期的な視点に立ち、受益者負担の原則のもと水道料金の見直しについて検討し、収入の確保に努め、計画的な財政運営と経営の安定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</si>
</sst>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1.83</c:v>
                </c:pt>
                <c:pt idx="1">
                  <c:v>0</c:v>
                </c:pt>
                <c:pt idx="2">
                  <c:v>0</c:v>
                </c:pt>
                <c:pt idx="3" formatCode="#,##0.00;&quot;△&quot;#,##0.00;&quot;-&quot;">
                  <c:v>1.64</c:v>
                </c:pt>
                <c:pt idx="4">
                  <c:v>0</c:v>
                </c:pt>
              </c:numCache>
            </c:numRef>
          </c:val>
        </c:ser>
        <c:dLbls>
          <c:showLegendKey val="0"/>
          <c:showVal val="0"/>
          <c:showCatName val="0"/>
          <c:showSerName val="0"/>
          <c:showPercent val="0"/>
          <c:showBubbleSize val="0"/>
        </c:dLbls>
        <c:gapWidth val="150"/>
        <c:axId val="84116224"/>
        <c:axId val="841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84116224"/>
        <c:axId val="84118144"/>
      </c:lineChart>
      <c:dateAx>
        <c:axId val="84116224"/>
        <c:scaling>
          <c:orientation val="minMax"/>
        </c:scaling>
        <c:delete val="1"/>
        <c:axPos val="b"/>
        <c:numFmt formatCode="ge" sourceLinked="1"/>
        <c:majorTickMark val="none"/>
        <c:minorTickMark val="none"/>
        <c:tickLblPos val="none"/>
        <c:crossAx val="84118144"/>
        <c:crosses val="autoZero"/>
        <c:auto val="1"/>
        <c:lblOffset val="100"/>
        <c:baseTimeUnit val="years"/>
      </c:dateAx>
      <c:valAx>
        <c:axId val="841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64.290000000000006</c:v>
                </c:pt>
                <c:pt idx="1">
                  <c:v>59.8</c:v>
                </c:pt>
                <c:pt idx="2">
                  <c:v>59.03</c:v>
                </c:pt>
                <c:pt idx="3">
                  <c:v>63.14</c:v>
                </c:pt>
                <c:pt idx="4">
                  <c:v>54.14</c:v>
                </c:pt>
              </c:numCache>
            </c:numRef>
          </c:val>
        </c:ser>
        <c:dLbls>
          <c:showLegendKey val="0"/>
          <c:showVal val="0"/>
          <c:showCatName val="0"/>
          <c:showSerName val="0"/>
          <c:showPercent val="0"/>
          <c:showBubbleSize val="0"/>
        </c:dLbls>
        <c:gapWidth val="150"/>
        <c:axId val="36526336"/>
        <c:axId val="365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36526336"/>
        <c:axId val="36544896"/>
      </c:lineChart>
      <c:dateAx>
        <c:axId val="36526336"/>
        <c:scaling>
          <c:orientation val="minMax"/>
        </c:scaling>
        <c:delete val="1"/>
        <c:axPos val="b"/>
        <c:numFmt formatCode="ge" sourceLinked="1"/>
        <c:majorTickMark val="none"/>
        <c:minorTickMark val="none"/>
        <c:tickLblPos val="none"/>
        <c:crossAx val="36544896"/>
        <c:crosses val="autoZero"/>
        <c:auto val="1"/>
        <c:lblOffset val="100"/>
        <c:baseTimeUnit val="years"/>
      </c:dateAx>
      <c:valAx>
        <c:axId val="365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74.02</c:v>
                </c:pt>
                <c:pt idx="1">
                  <c:v>79.23</c:v>
                </c:pt>
                <c:pt idx="2">
                  <c:v>79.23</c:v>
                </c:pt>
                <c:pt idx="3">
                  <c:v>71.97</c:v>
                </c:pt>
                <c:pt idx="4">
                  <c:v>82.56</c:v>
                </c:pt>
              </c:numCache>
            </c:numRef>
          </c:val>
        </c:ser>
        <c:dLbls>
          <c:showLegendKey val="0"/>
          <c:showVal val="0"/>
          <c:showCatName val="0"/>
          <c:showSerName val="0"/>
          <c:showPercent val="0"/>
          <c:showBubbleSize val="0"/>
        </c:dLbls>
        <c:gapWidth val="150"/>
        <c:axId val="36562816"/>
        <c:axId val="840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36562816"/>
        <c:axId val="84086784"/>
      </c:lineChart>
      <c:dateAx>
        <c:axId val="36562816"/>
        <c:scaling>
          <c:orientation val="minMax"/>
        </c:scaling>
        <c:delete val="1"/>
        <c:axPos val="b"/>
        <c:numFmt formatCode="ge" sourceLinked="1"/>
        <c:majorTickMark val="none"/>
        <c:minorTickMark val="none"/>
        <c:tickLblPos val="none"/>
        <c:crossAx val="84086784"/>
        <c:crosses val="autoZero"/>
        <c:auto val="1"/>
        <c:lblOffset val="100"/>
        <c:baseTimeUnit val="years"/>
      </c:dateAx>
      <c:valAx>
        <c:axId val="840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94.96</c:v>
                </c:pt>
                <c:pt idx="1">
                  <c:v>88.22</c:v>
                </c:pt>
                <c:pt idx="2">
                  <c:v>87.43</c:v>
                </c:pt>
                <c:pt idx="3">
                  <c:v>81.48</c:v>
                </c:pt>
                <c:pt idx="4">
                  <c:v>85.11</c:v>
                </c:pt>
              </c:numCache>
            </c:numRef>
          </c:val>
        </c:ser>
        <c:dLbls>
          <c:showLegendKey val="0"/>
          <c:showVal val="0"/>
          <c:showCatName val="0"/>
          <c:showSerName val="0"/>
          <c:showPercent val="0"/>
          <c:showBubbleSize val="0"/>
        </c:dLbls>
        <c:gapWidth val="150"/>
        <c:axId val="144943360"/>
        <c:axId val="1460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44943360"/>
        <c:axId val="146020608"/>
      </c:lineChart>
      <c:dateAx>
        <c:axId val="144943360"/>
        <c:scaling>
          <c:orientation val="minMax"/>
        </c:scaling>
        <c:delete val="1"/>
        <c:axPos val="b"/>
        <c:numFmt formatCode="ge" sourceLinked="1"/>
        <c:majorTickMark val="none"/>
        <c:minorTickMark val="none"/>
        <c:tickLblPos val="none"/>
        <c:crossAx val="146020608"/>
        <c:crosses val="autoZero"/>
        <c:auto val="1"/>
        <c:lblOffset val="100"/>
        <c:baseTimeUnit val="years"/>
      </c:dateAx>
      <c:valAx>
        <c:axId val="14602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9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25.54</c:v>
                </c:pt>
                <c:pt idx="1">
                  <c:v>27.73</c:v>
                </c:pt>
                <c:pt idx="2">
                  <c:v>29.97</c:v>
                </c:pt>
                <c:pt idx="3">
                  <c:v>38.29</c:v>
                </c:pt>
                <c:pt idx="4">
                  <c:v>40.83</c:v>
                </c:pt>
              </c:numCache>
            </c:numRef>
          </c:val>
        </c:ser>
        <c:dLbls>
          <c:showLegendKey val="0"/>
          <c:showVal val="0"/>
          <c:showCatName val="0"/>
          <c:showSerName val="0"/>
          <c:showPercent val="0"/>
          <c:showBubbleSize val="0"/>
        </c:dLbls>
        <c:gapWidth val="150"/>
        <c:axId val="157580288"/>
        <c:axId val="1717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7580288"/>
        <c:axId val="171748352"/>
      </c:lineChart>
      <c:dateAx>
        <c:axId val="157580288"/>
        <c:scaling>
          <c:orientation val="minMax"/>
        </c:scaling>
        <c:delete val="1"/>
        <c:axPos val="b"/>
        <c:numFmt formatCode="ge" sourceLinked="1"/>
        <c:majorTickMark val="none"/>
        <c:minorTickMark val="none"/>
        <c:tickLblPos val="none"/>
        <c:crossAx val="171748352"/>
        <c:crosses val="autoZero"/>
        <c:auto val="1"/>
        <c:lblOffset val="100"/>
        <c:baseTimeUnit val="years"/>
      </c:dateAx>
      <c:valAx>
        <c:axId val="1717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11.9</c:v>
                </c:pt>
                <c:pt idx="1">
                  <c:v>11.9</c:v>
                </c:pt>
                <c:pt idx="2">
                  <c:v>11.89</c:v>
                </c:pt>
                <c:pt idx="3">
                  <c:v>9.9700000000000006</c:v>
                </c:pt>
                <c:pt idx="4" formatCode="#,##0.00;&quot;△&quot;#,##0.00">
                  <c:v>0</c:v>
                </c:pt>
              </c:numCache>
            </c:numRef>
          </c:val>
        </c:ser>
        <c:dLbls>
          <c:showLegendKey val="0"/>
          <c:showVal val="0"/>
          <c:showCatName val="0"/>
          <c:showSerName val="0"/>
          <c:showPercent val="0"/>
          <c:showBubbleSize val="0"/>
        </c:dLbls>
        <c:gapWidth val="150"/>
        <c:axId val="184981376"/>
        <c:axId val="1880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84981376"/>
        <c:axId val="188059648"/>
      </c:lineChart>
      <c:dateAx>
        <c:axId val="184981376"/>
        <c:scaling>
          <c:orientation val="minMax"/>
        </c:scaling>
        <c:delete val="1"/>
        <c:axPos val="b"/>
        <c:numFmt formatCode="ge" sourceLinked="1"/>
        <c:majorTickMark val="none"/>
        <c:minorTickMark val="none"/>
        <c:tickLblPos val="none"/>
        <c:crossAx val="188059648"/>
        <c:crosses val="autoZero"/>
        <c:auto val="1"/>
        <c:lblOffset val="100"/>
        <c:baseTimeUnit val="years"/>
      </c:dateAx>
      <c:valAx>
        <c:axId val="1880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63.61</c:v>
                </c:pt>
                <c:pt idx="1">
                  <c:v>74.400000000000006</c:v>
                </c:pt>
                <c:pt idx="2">
                  <c:v>90.04</c:v>
                </c:pt>
                <c:pt idx="3">
                  <c:v>109.31</c:v>
                </c:pt>
                <c:pt idx="4">
                  <c:v>129.88999999999999</c:v>
                </c:pt>
              </c:numCache>
            </c:numRef>
          </c:val>
        </c:ser>
        <c:dLbls>
          <c:showLegendKey val="0"/>
          <c:showVal val="0"/>
          <c:showCatName val="0"/>
          <c:showSerName val="0"/>
          <c:showPercent val="0"/>
          <c:showBubbleSize val="0"/>
        </c:dLbls>
        <c:gapWidth val="150"/>
        <c:axId val="190426112"/>
        <c:axId val="254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90426112"/>
        <c:axId val="254490112"/>
      </c:lineChart>
      <c:dateAx>
        <c:axId val="190426112"/>
        <c:scaling>
          <c:orientation val="minMax"/>
        </c:scaling>
        <c:delete val="1"/>
        <c:axPos val="b"/>
        <c:numFmt formatCode="ge" sourceLinked="1"/>
        <c:majorTickMark val="none"/>
        <c:minorTickMark val="none"/>
        <c:tickLblPos val="none"/>
        <c:crossAx val="254490112"/>
        <c:crosses val="autoZero"/>
        <c:auto val="1"/>
        <c:lblOffset val="100"/>
        <c:baseTimeUnit val="years"/>
      </c:dateAx>
      <c:valAx>
        <c:axId val="25449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4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2550.3000000000002</c:v>
                </c:pt>
                <c:pt idx="1">
                  <c:v>1216.47</c:v>
                </c:pt>
                <c:pt idx="2">
                  <c:v>1660.66</c:v>
                </c:pt>
                <c:pt idx="3">
                  <c:v>261.98</c:v>
                </c:pt>
                <c:pt idx="4">
                  <c:v>247.26</c:v>
                </c:pt>
              </c:numCache>
            </c:numRef>
          </c:val>
        </c:ser>
        <c:dLbls>
          <c:showLegendKey val="0"/>
          <c:showVal val="0"/>
          <c:showCatName val="0"/>
          <c:showSerName val="0"/>
          <c:showPercent val="0"/>
          <c:showBubbleSize val="0"/>
        </c:dLbls>
        <c:gapWidth val="150"/>
        <c:axId val="35127680"/>
        <c:axId val="351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35127680"/>
        <c:axId val="35129600"/>
      </c:lineChart>
      <c:dateAx>
        <c:axId val="35127680"/>
        <c:scaling>
          <c:orientation val="minMax"/>
        </c:scaling>
        <c:delete val="1"/>
        <c:axPos val="b"/>
        <c:numFmt formatCode="ge" sourceLinked="1"/>
        <c:majorTickMark val="none"/>
        <c:minorTickMark val="none"/>
        <c:tickLblPos val="none"/>
        <c:crossAx val="35129600"/>
        <c:crosses val="autoZero"/>
        <c:auto val="1"/>
        <c:lblOffset val="100"/>
        <c:baseTimeUnit val="years"/>
      </c:dateAx>
      <c:valAx>
        <c:axId val="3512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1104.55</c:v>
                </c:pt>
                <c:pt idx="1">
                  <c:v>1014.61</c:v>
                </c:pt>
                <c:pt idx="2">
                  <c:v>989</c:v>
                </c:pt>
                <c:pt idx="3">
                  <c:v>966.46</c:v>
                </c:pt>
                <c:pt idx="4">
                  <c:v>945.82</c:v>
                </c:pt>
              </c:numCache>
            </c:numRef>
          </c:val>
        </c:ser>
        <c:dLbls>
          <c:showLegendKey val="0"/>
          <c:showVal val="0"/>
          <c:showCatName val="0"/>
          <c:showSerName val="0"/>
          <c:showPercent val="0"/>
          <c:showBubbleSize val="0"/>
        </c:dLbls>
        <c:gapWidth val="150"/>
        <c:axId val="35159424"/>
        <c:axId val="351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35159424"/>
        <c:axId val="35177984"/>
      </c:lineChart>
      <c:dateAx>
        <c:axId val="35159424"/>
        <c:scaling>
          <c:orientation val="minMax"/>
        </c:scaling>
        <c:delete val="1"/>
        <c:axPos val="b"/>
        <c:numFmt formatCode="ge" sourceLinked="1"/>
        <c:majorTickMark val="none"/>
        <c:minorTickMark val="none"/>
        <c:tickLblPos val="none"/>
        <c:crossAx val="35177984"/>
        <c:crosses val="autoZero"/>
        <c:auto val="1"/>
        <c:lblOffset val="100"/>
        <c:baseTimeUnit val="years"/>
      </c:dateAx>
      <c:valAx>
        <c:axId val="3517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80.12</c:v>
                </c:pt>
                <c:pt idx="1">
                  <c:v>86.47</c:v>
                </c:pt>
                <c:pt idx="2">
                  <c:v>85.46</c:v>
                </c:pt>
                <c:pt idx="3">
                  <c:v>78.599999999999994</c:v>
                </c:pt>
                <c:pt idx="4">
                  <c:v>81.73</c:v>
                </c:pt>
              </c:numCache>
            </c:numRef>
          </c:val>
        </c:ser>
        <c:dLbls>
          <c:showLegendKey val="0"/>
          <c:showVal val="0"/>
          <c:showCatName val="0"/>
          <c:showSerName val="0"/>
          <c:showPercent val="0"/>
          <c:showBubbleSize val="0"/>
        </c:dLbls>
        <c:gapWidth val="150"/>
        <c:axId val="36047872"/>
        <c:axId val="360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36047872"/>
        <c:axId val="36070528"/>
      </c:lineChart>
      <c:dateAx>
        <c:axId val="36047872"/>
        <c:scaling>
          <c:orientation val="minMax"/>
        </c:scaling>
        <c:delete val="1"/>
        <c:axPos val="b"/>
        <c:numFmt formatCode="ge" sourceLinked="1"/>
        <c:majorTickMark val="none"/>
        <c:minorTickMark val="none"/>
        <c:tickLblPos val="none"/>
        <c:crossAx val="36070528"/>
        <c:crosses val="autoZero"/>
        <c:auto val="1"/>
        <c:lblOffset val="100"/>
        <c:baseTimeUnit val="years"/>
      </c:dateAx>
      <c:valAx>
        <c:axId val="360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231.88</c:v>
                </c:pt>
                <c:pt idx="1">
                  <c:v>226.11</c:v>
                </c:pt>
                <c:pt idx="2">
                  <c:v>227.85</c:v>
                </c:pt>
                <c:pt idx="3">
                  <c:v>250.43</c:v>
                </c:pt>
                <c:pt idx="4">
                  <c:v>240.84</c:v>
                </c:pt>
              </c:numCache>
            </c:numRef>
          </c:val>
        </c:ser>
        <c:dLbls>
          <c:showLegendKey val="0"/>
          <c:showVal val="0"/>
          <c:showCatName val="0"/>
          <c:showSerName val="0"/>
          <c:showPercent val="0"/>
          <c:showBubbleSize val="0"/>
        </c:dLbls>
        <c:gapWidth val="150"/>
        <c:axId val="36088448"/>
        <c:axId val="360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36088448"/>
        <c:axId val="36094720"/>
      </c:lineChart>
      <c:dateAx>
        <c:axId val="36088448"/>
        <c:scaling>
          <c:orientation val="minMax"/>
        </c:scaling>
        <c:delete val="1"/>
        <c:axPos val="b"/>
        <c:numFmt formatCode="ge" sourceLinked="1"/>
        <c:majorTickMark val="none"/>
        <c:minorTickMark val="none"/>
        <c:tickLblPos val="none"/>
        <c:crossAx val="36094720"/>
        <c:crosses val="autoZero"/>
        <c:auto val="1"/>
        <c:lblOffset val="100"/>
        <c:baseTimeUnit val="years"/>
      </c:dateAx>
      <c:valAx>
        <c:axId val="36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徳島県　三好市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28242</v>
      </c>
      <c r="AJ8" s="56"/>
      <c r="AK8" s="56"/>
      <c r="AL8" s="56"/>
      <c r="AM8" s="56"/>
      <c r="AN8" s="56"/>
      <c r="AO8" s="56"/>
      <c r="AP8" s="57"/>
      <c r="AQ8" s="47">
        <f>データ!R6</f>
        <v>721.42</v>
      </c>
      <c r="AR8" s="47"/>
      <c r="AS8" s="47"/>
      <c r="AT8" s="47"/>
      <c r="AU8" s="47"/>
      <c r="AV8" s="47"/>
      <c r="AW8" s="47"/>
      <c r="AX8" s="47"/>
      <c r="AY8" s="47">
        <f>データ!S6</f>
        <v>39.15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32.32</v>
      </c>
      <c r="K10" s="47"/>
      <c r="L10" s="47"/>
      <c r="M10" s="47"/>
      <c r="N10" s="47"/>
      <c r="O10" s="47"/>
      <c r="P10" s="47"/>
      <c r="Q10" s="47"/>
      <c r="R10" s="47">
        <f>データ!O6</f>
        <v>36.65</v>
      </c>
      <c r="S10" s="47"/>
      <c r="T10" s="47"/>
      <c r="U10" s="47"/>
      <c r="V10" s="47"/>
      <c r="W10" s="47"/>
      <c r="X10" s="47"/>
      <c r="Y10" s="47"/>
      <c r="Z10" s="78">
        <f>データ!P6</f>
        <v>3564</v>
      </c>
      <c r="AA10" s="78"/>
      <c r="AB10" s="78"/>
      <c r="AC10" s="78"/>
      <c r="AD10" s="78"/>
      <c r="AE10" s="78"/>
      <c r="AF10" s="78"/>
      <c r="AG10" s="78"/>
      <c r="AH10" s="2"/>
      <c r="AI10" s="78">
        <f>データ!T6</f>
        <v>10273</v>
      </c>
      <c r="AJ10" s="78"/>
      <c r="AK10" s="78"/>
      <c r="AL10" s="78"/>
      <c r="AM10" s="78"/>
      <c r="AN10" s="78"/>
      <c r="AO10" s="78"/>
      <c r="AP10" s="78"/>
      <c r="AQ10" s="47">
        <f>データ!U6</f>
        <v>6.8</v>
      </c>
      <c r="AR10" s="47"/>
      <c r="AS10" s="47"/>
      <c r="AT10" s="47"/>
      <c r="AU10" s="47"/>
      <c r="AV10" s="47"/>
      <c r="AW10" s="47"/>
      <c r="AX10" s="47"/>
      <c r="AY10" s="47">
        <f>データ!V6</f>
        <v>1510.74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362085</v>
      </c>
      <c r="D6" s="31">
        <f t="shared" si="3"/>
        <v>46</v>
      </c>
      <c r="E6" s="31">
        <f t="shared" si="3"/>
        <v>1</v>
      </c>
      <c r="F6" s="31">
        <f t="shared" si="3"/>
        <v>0</v>
      </c>
      <c r="G6" s="31">
        <f t="shared" si="3"/>
        <v>1</v>
      </c>
      <c r="H6" s="31" t="str">
        <f t="shared" si="3"/>
        <v>徳島県　三好市</v>
      </c>
      <c r="I6" s="31" t="str">
        <f t="shared" si="3"/>
        <v>法適用</v>
      </c>
      <c r="J6" s="31" t="str">
        <f t="shared" si="3"/>
        <v>水道事業</v>
      </c>
      <c r="K6" s="31" t="str">
        <f t="shared" si="3"/>
        <v>末端給水事業</v>
      </c>
      <c r="L6" s="31" t="str">
        <f t="shared" si="3"/>
        <v>A7</v>
      </c>
      <c r="M6" s="32" t="str">
        <f t="shared" si="3"/>
        <v>-</v>
      </c>
      <c r="N6" s="32">
        <f t="shared" si="3"/>
        <v>32.32</v>
      </c>
      <c r="O6" s="32">
        <f t="shared" si="3"/>
        <v>36.65</v>
      </c>
      <c r="P6" s="32">
        <f t="shared" si="3"/>
        <v>3564</v>
      </c>
      <c r="Q6" s="32">
        <f t="shared" si="3"/>
        <v>28242</v>
      </c>
      <c r="R6" s="32">
        <f t="shared" si="3"/>
        <v>721.42</v>
      </c>
      <c r="S6" s="32">
        <f t="shared" si="3"/>
        <v>39.15</v>
      </c>
      <c r="T6" s="32">
        <f t="shared" si="3"/>
        <v>10273</v>
      </c>
      <c r="U6" s="32">
        <f t="shared" si="3"/>
        <v>6.8</v>
      </c>
      <c r="V6" s="32">
        <f t="shared" si="3"/>
        <v>1510.74</v>
      </c>
      <c r="W6" s="33">
        <f>IF(W7="",NA(),W7)</f>
        <v>94.96</v>
      </c>
      <c r="X6" s="33">
        <f t="shared" ref="X6:AF6" si="4">IF(X7="",NA(),X7)</f>
        <v>88.22</v>
      </c>
      <c r="Y6" s="33">
        <f t="shared" si="4"/>
        <v>87.43</v>
      </c>
      <c r="Z6" s="33">
        <f t="shared" si="4"/>
        <v>81.48</v>
      </c>
      <c r="AA6" s="33">
        <f t="shared" si="4"/>
        <v>85.11</v>
      </c>
      <c r="AB6" s="33">
        <f t="shared" si="4"/>
        <v>109.08</v>
      </c>
      <c r="AC6" s="33">
        <f t="shared" si="4"/>
        <v>108.33</v>
      </c>
      <c r="AD6" s="33">
        <f t="shared" si="4"/>
        <v>107.95</v>
      </c>
      <c r="AE6" s="33">
        <f t="shared" si="4"/>
        <v>109.49</v>
      </c>
      <c r="AF6" s="33">
        <f t="shared" si="4"/>
        <v>111.06</v>
      </c>
      <c r="AG6" s="32" t="str">
        <f>IF(AG7="","",IF(AG7="-","【-】","【"&amp;SUBSTITUTE(TEXT(AG7,"#,##0.00"),"-","△")&amp;"】"))</f>
        <v>【113.56】</v>
      </c>
      <c r="AH6" s="33">
        <f>IF(AH7="",NA(),AH7)</f>
        <v>63.61</v>
      </c>
      <c r="AI6" s="33">
        <f t="shared" ref="AI6:AQ6" si="5">IF(AI7="",NA(),AI7)</f>
        <v>74.400000000000006</v>
      </c>
      <c r="AJ6" s="33">
        <f t="shared" si="5"/>
        <v>90.04</v>
      </c>
      <c r="AK6" s="33">
        <f t="shared" si="5"/>
        <v>109.31</v>
      </c>
      <c r="AL6" s="33">
        <f t="shared" si="5"/>
        <v>129.88999999999999</v>
      </c>
      <c r="AM6" s="33">
        <f t="shared" si="5"/>
        <v>16.09</v>
      </c>
      <c r="AN6" s="33">
        <f t="shared" si="5"/>
        <v>15.69</v>
      </c>
      <c r="AO6" s="33">
        <f t="shared" si="5"/>
        <v>13.47</v>
      </c>
      <c r="AP6" s="33">
        <f t="shared" si="5"/>
        <v>9.49</v>
      </c>
      <c r="AQ6" s="33">
        <f t="shared" si="5"/>
        <v>9.35</v>
      </c>
      <c r="AR6" s="32" t="str">
        <f>IF(AR7="","",IF(AR7="-","【-】","【"&amp;SUBSTITUTE(TEXT(AR7,"#,##0.00"),"-","△")&amp;"】"))</f>
        <v>【0.87】</v>
      </c>
      <c r="AS6" s="33">
        <f>IF(AS7="",NA(),AS7)</f>
        <v>2550.3000000000002</v>
      </c>
      <c r="AT6" s="33">
        <f t="shared" ref="AT6:BB6" si="6">IF(AT7="",NA(),AT7)</f>
        <v>1216.47</v>
      </c>
      <c r="AU6" s="33">
        <f t="shared" si="6"/>
        <v>1660.66</v>
      </c>
      <c r="AV6" s="33">
        <f t="shared" si="6"/>
        <v>261.98</v>
      </c>
      <c r="AW6" s="33">
        <f t="shared" si="6"/>
        <v>247.26</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1104.55</v>
      </c>
      <c r="BE6" s="33">
        <f t="shared" ref="BE6:BM6" si="7">IF(BE7="",NA(),BE7)</f>
        <v>1014.61</v>
      </c>
      <c r="BF6" s="33">
        <f t="shared" si="7"/>
        <v>989</v>
      </c>
      <c r="BG6" s="33">
        <f t="shared" si="7"/>
        <v>966.46</v>
      </c>
      <c r="BH6" s="33">
        <f t="shared" si="7"/>
        <v>945.82</v>
      </c>
      <c r="BI6" s="33">
        <f t="shared" si="7"/>
        <v>474.06</v>
      </c>
      <c r="BJ6" s="33">
        <f t="shared" si="7"/>
        <v>458</v>
      </c>
      <c r="BK6" s="33">
        <f t="shared" si="7"/>
        <v>443.13</v>
      </c>
      <c r="BL6" s="33">
        <f t="shared" si="7"/>
        <v>442.54</v>
      </c>
      <c r="BM6" s="33">
        <f t="shared" si="7"/>
        <v>431</v>
      </c>
      <c r="BN6" s="32" t="str">
        <f>IF(BN7="","",IF(BN7="-","【-】","【"&amp;SUBSTITUTE(TEXT(BN7,"#,##0.00"),"-","△")&amp;"】"))</f>
        <v>【276.38】</v>
      </c>
      <c r="BO6" s="33">
        <f>IF(BO7="",NA(),BO7)</f>
        <v>80.12</v>
      </c>
      <c r="BP6" s="33">
        <f t="shared" ref="BP6:BX6" si="8">IF(BP7="",NA(),BP7)</f>
        <v>86.47</v>
      </c>
      <c r="BQ6" s="33">
        <f t="shared" si="8"/>
        <v>85.46</v>
      </c>
      <c r="BR6" s="33">
        <f t="shared" si="8"/>
        <v>78.599999999999994</v>
      </c>
      <c r="BS6" s="33">
        <f t="shared" si="8"/>
        <v>81.73</v>
      </c>
      <c r="BT6" s="33">
        <f t="shared" si="8"/>
        <v>96.62</v>
      </c>
      <c r="BU6" s="33">
        <f t="shared" si="8"/>
        <v>96.27</v>
      </c>
      <c r="BV6" s="33">
        <f t="shared" si="8"/>
        <v>95.4</v>
      </c>
      <c r="BW6" s="33">
        <f t="shared" si="8"/>
        <v>98.6</v>
      </c>
      <c r="BX6" s="33">
        <f t="shared" si="8"/>
        <v>100.82</v>
      </c>
      <c r="BY6" s="32" t="str">
        <f>IF(BY7="","",IF(BY7="-","【-】","【"&amp;SUBSTITUTE(TEXT(BY7,"#,##0.00"),"-","△")&amp;"】"))</f>
        <v>【104.99】</v>
      </c>
      <c r="BZ6" s="33">
        <f>IF(BZ7="",NA(),BZ7)</f>
        <v>231.88</v>
      </c>
      <c r="CA6" s="33">
        <f t="shared" ref="CA6:CI6" si="9">IF(CA7="",NA(),CA7)</f>
        <v>226.11</v>
      </c>
      <c r="CB6" s="33">
        <f t="shared" si="9"/>
        <v>227.85</v>
      </c>
      <c r="CC6" s="33">
        <f t="shared" si="9"/>
        <v>250.43</v>
      </c>
      <c r="CD6" s="33">
        <f t="shared" si="9"/>
        <v>240.84</v>
      </c>
      <c r="CE6" s="33">
        <f t="shared" si="9"/>
        <v>184.53</v>
      </c>
      <c r="CF6" s="33">
        <f t="shared" si="9"/>
        <v>186.94</v>
      </c>
      <c r="CG6" s="33">
        <f t="shared" si="9"/>
        <v>186.15</v>
      </c>
      <c r="CH6" s="33">
        <f t="shared" si="9"/>
        <v>181.67</v>
      </c>
      <c r="CI6" s="33">
        <f t="shared" si="9"/>
        <v>179.55</v>
      </c>
      <c r="CJ6" s="32" t="str">
        <f>IF(CJ7="","",IF(CJ7="-","【-】","【"&amp;SUBSTITUTE(TEXT(CJ7,"#,##0.00"),"-","△")&amp;"】"))</f>
        <v>【163.72】</v>
      </c>
      <c r="CK6" s="33">
        <f>IF(CK7="",NA(),CK7)</f>
        <v>64.290000000000006</v>
      </c>
      <c r="CL6" s="33">
        <f t="shared" ref="CL6:CT6" si="10">IF(CL7="",NA(),CL7)</f>
        <v>59.8</v>
      </c>
      <c r="CM6" s="33">
        <f t="shared" si="10"/>
        <v>59.03</v>
      </c>
      <c r="CN6" s="33">
        <f t="shared" si="10"/>
        <v>63.14</v>
      </c>
      <c r="CO6" s="33">
        <f t="shared" si="10"/>
        <v>54.14</v>
      </c>
      <c r="CP6" s="33">
        <f t="shared" si="10"/>
        <v>52.9</v>
      </c>
      <c r="CQ6" s="33">
        <f t="shared" si="10"/>
        <v>54.51</v>
      </c>
      <c r="CR6" s="33">
        <f t="shared" si="10"/>
        <v>54.47</v>
      </c>
      <c r="CS6" s="33">
        <f t="shared" si="10"/>
        <v>53.61</v>
      </c>
      <c r="CT6" s="33">
        <f t="shared" si="10"/>
        <v>53.52</v>
      </c>
      <c r="CU6" s="32" t="str">
        <f>IF(CU7="","",IF(CU7="-","【-】","【"&amp;SUBSTITUTE(TEXT(CU7,"#,##0.00"),"-","△")&amp;"】"))</f>
        <v>【59.76】</v>
      </c>
      <c r="CV6" s="33">
        <f>IF(CV7="",NA(),CV7)</f>
        <v>74.02</v>
      </c>
      <c r="CW6" s="33">
        <f t="shared" ref="CW6:DE6" si="11">IF(CW7="",NA(),CW7)</f>
        <v>79.23</v>
      </c>
      <c r="CX6" s="33">
        <f t="shared" si="11"/>
        <v>79.23</v>
      </c>
      <c r="CY6" s="33">
        <f t="shared" si="11"/>
        <v>71.97</v>
      </c>
      <c r="CZ6" s="33">
        <f t="shared" si="11"/>
        <v>82.56</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25.54</v>
      </c>
      <c r="DH6" s="33">
        <f t="shared" ref="DH6:DP6" si="12">IF(DH7="",NA(),DH7)</f>
        <v>27.73</v>
      </c>
      <c r="DI6" s="33">
        <f t="shared" si="12"/>
        <v>29.97</v>
      </c>
      <c r="DJ6" s="33">
        <f t="shared" si="12"/>
        <v>38.29</v>
      </c>
      <c r="DK6" s="33">
        <f t="shared" si="12"/>
        <v>40.83</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11.9</v>
      </c>
      <c r="DS6" s="33">
        <f t="shared" ref="DS6:EA6" si="13">IF(DS7="",NA(),DS7)</f>
        <v>11.9</v>
      </c>
      <c r="DT6" s="33">
        <f t="shared" si="13"/>
        <v>11.89</v>
      </c>
      <c r="DU6" s="33">
        <f t="shared" si="13"/>
        <v>9.9700000000000006</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1.83</v>
      </c>
      <c r="ED6" s="32">
        <f t="shared" ref="ED6:EL6" si="14">IF(ED7="",NA(),ED7)</f>
        <v>0</v>
      </c>
      <c r="EE6" s="32">
        <f t="shared" si="14"/>
        <v>0</v>
      </c>
      <c r="EF6" s="33">
        <f t="shared" si="14"/>
        <v>1.64</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x14ac:dyDescent="0.15">
      <c r="A7" s="26"/>
      <c r="B7" s="35">
        <v>2015</v>
      </c>
      <c r="C7" s="35">
        <v>362085</v>
      </c>
      <c r="D7" s="35">
        <v>46</v>
      </c>
      <c r="E7" s="35">
        <v>1</v>
      </c>
      <c r="F7" s="35">
        <v>0</v>
      </c>
      <c r="G7" s="35">
        <v>1</v>
      </c>
      <c r="H7" s="35" t="s">
        <v>93</v>
      </c>
      <c r="I7" s="35" t="s">
        <v>94</v>
      </c>
      <c r="J7" s="35" t="s">
        <v>95</v>
      </c>
      <c r="K7" s="35" t="s">
        <v>96</v>
      </c>
      <c r="L7" s="35" t="s">
        <v>97</v>
      </c>
      <c r="M7" s="36" t="s">
        <v>98</v>
      </c>
      <c r="N7" s="36">
        <v>32.32</v>
      </c>
      <c r="O7" s="36">
        <v>36.65</v>
      </c>
      <c r="P7" s="36">
        <v>3564</v>
      </c>
      <c r="Q7" s="36">
        <v>28242</v>
      </c>
      <c r="R7" s="36">
        <v>721.42</v>
      </c>
      <c r="S7" s="36">
        <v>39.15</v>
      </c>
      <c r="T7" s="36">
        <v>10273</v>
      </c>
      <c r="U7" s="36">
        <v>6.8</v>
      </c>
      <c r="V7" s="36">
        <v>1510.74</v>
      </c>
      <c r="W7" s="36">
        <v>94.96</v>
      </c>
      <c r="X7" s="36">
        <v>88.22</v>
      </c>
      <c r="Y7" s="36">
        <v>87.43</v>
      </c>
      <c r="Z7" s="36">
        <v>81.48</v>
      </c>
      <c r="AA7" s="36">
        <v>85.11</v>
      </c>
      <c r="AB7" s="36">
        <v>109.08</v>
      </c>
      <c r="AC7" s="36">
        <v>108.33</v>
      </c>
      <c r="AD7" s="36">
        <v>107.95</v>
      </c>
      <c r="AE7" s="36">
        <v>109.49</v>
      </c>
      <c r="AF7" s="36">
        <v>111.06</v>
      </c>
      <c r="AG7" s="36">
        <v>113.56</v>
      </c>
      <c r="AH7" s="36">
        <v>63.61</v>
      </c>
      <c r="AI7" s="36">
        <v>74.400000000000006</v>
      </c>
      <c r="AJ7" s="36">
        <v>90.04</v>
      </c>
      <c r="AK7" s="36">
        <v>109.31</v>
      </c>
      <c r="AL7" s="36">
        <v>129.88999999999999</v>
      </c>
      <c r="AM7" s="36">
        <v>16.09</v>
      </c>
      <c r="AN7" s="36">
        <v>15.69</v>
      </c>
      <c r="AO7" s="36">
        <v>13.47</v>
      </c>
      <c r="AP7" s="36">
        <v>9.49</v>
      </c>
      <c r="AQ7" s="36">
        <v>9.35</v>
      </c>
      <c r="AR7" s="36">
        <v>0.87</v>
      </c>
      <c r="AS7" s="36">
        <v>2550.3000000000002</v>
      </c>
      <c r="AT7" s="36">
        <v>1216.47</v>
      </c>
      <c r="AU7" s="36">
        <v>1660.66</v>
      </c>
      <c r="AV7" s="36">
        <v>261.98</v>
      </c>
      <c r="AW7" s="36">
        <v>247.26</v>
      </c>
      <c r="AX7" s="36">
        <v>1128.25</v>
      </c>
      <c r="AY7" s="36">
        <v>1159.4100000000001</v>
      </c>
      <c r="AZ7" s="36">
        <v>1081.23</v>
      </c>
      <c r="BA7" s="36">
        <v>406.37</v>
      </c>
      <c r="BB7" s="36">
        <v>398.29</v>
      </c>
      <c r="BC7" s="36">
        <v>262.74</v>
      </c>
      <c r="BD7" s="36">
        <v>1104.55</v>
      </c>
      <c r="BE7" s="36">
        <v>1014.61</v>
      </c>
      <c r="BF7" s="36">
        <v>989</v>
      </c>
      <c r="BG7" s="36">
        <v>966.46</v>
      </c>
      <c r="BH7" s="36">
        <v>945.82</v>
      </c>
      <c r="BI7" s="36">
        <v>474.06</v>
      </c>
      <c r="BJ7" s="36">
        <v>458</v>
      </c>
      <c r="BK7" s="36">
        <v>443.13</v>
      </c>
      <c r="BL7" s="36">
        <v>442.54</v>
      </c>
      <c r="BM7" s="36">
        <v>431</v>
      </c>
      <c r="BN7" s="36">
        <v>276.38</v>
      </c>
      <c r="BO7" s="36">
        <v>80.12</v>
      </c>
      <c r="BP7" s="36">
        <v>86.47</v>
      </c>
      <c r="BQ7" s="36">
        <v>85.46</v>
      </c>
      <c r="BR7" s="36">
        <v>78.599999999999994</v>
      </c>
      <c r="BS7" s="36">
        <v>81.73</v>
      </c>
      <c r="BT7" s="36">
        <v>96.62</v>
      </c>
      <c r="BU7" s="36">
        <v>96.27</v>
      </c>
      <c r="BV7" s="36">
        <v>95.4</v>
      </c>
      <c r="BW7" s="36">
        <v>98.6</v>
      </c>
      <c r="BX7" s="36">
        <v>100.82</v>
      </c>
      <c r="BY7" s="36">
        <v>104.99</v>
      </c>
      <c r="BZ7" s="36">
        <v>231.88</v>
      </c>
      <c r="CA7" s="36">
        <v>226.11</v>
      </c>
      <c r="CB7" s="36">
        <v>227.85</v>
      </c>
      <c r="CC7" s="36">
        <v>250.43</v>
      </c>
      <c r="CD7" s="36">
        <v>240.84</v>
      </c>
      <c r="CE7" s="36">
        <v>184.53</v>
      </c>
      <c r="CF7" s="36">
        <v>186.94</v>
      </c>
      <c r="CG7" s="36">
        <v>186.15</v>
      </c>
      <c r="CH7" s="36">
        <v>181.67</v>
      </c>
      <c r="CI7" s="36">
        <v>179.55</v>
      </c>
      <c r="CJ7" s="36">
        <v>163.72</v>
      </c>
      <c r="CK7" s="36">
        <v>64.290000000000006</v>
      </c>
      <c r="CL7" s="36">
        <v>59.8</v>
      </c>
      <c r="CM7" s="36">
        <v>59.03</v>
      </c>
      <c r="CN7" s="36">
        <v>63.14</v>
      </c>
      <c r="CO7" s="36">
        <v>54.14</v>
      </c>
      <c r="CP7" s="36">
        <v>52.9</v>
      </c>
      <c r="CQ7" s="36">
        <v>54.51</v>
      </c>
      <c r="CR7" s="36">
        <v>54.47</v>
      </c>
      <c r="CS7" s="36">
        <v>53.61</v>
      </c>
      <c r="CT7" s="36">
        <v>53.52</v>
      </c>
      <c r="CU7" s="36">
        <v>59.76</v>
      </c>
      <c r="CV7" s="36">
        <v>74.02</v>
      </c>
      <c r="CW7" s="36">
        <v>79.23</v>
      </c>
      <c r="CX7" s="36">
        <v>79.23</v>
      </c>
      <c r="CY7" s="36">
        <v>71.97</v>
      </c>
      <c r="CZ7" s="36">
        <v>82.56</v>
      </c>
      <c r="DA7" s="36">
        <v>81.63</v>
      </c>
      <c r="DB7" s="36">
        <v>81.790000000000006</v>
      </c>
      <c r="DC7" s="36">
        <v>81.459999999999994</v>
      </c>
      <c r="DD7" s="36">
        <v>81.31</v>
      </c>
      <c r="DE7" s="36">
        <v>81.459999999999994</v>
      </c>
      <c r="DF7" s="36">
        <v>89.95</v>
      </c>
      <c r="DG7" s="36">
        <v>25.54</v>
      </c>
      <c r="DH7" s="36">
        <v>27.73</v>
      </c>
      <c r="DI7" s="36">
        <v>29.97</v>
      </c>
      <c r="DJ7" s="36">
        <v>38.29</v>
      </c>
      <c r="DK7" s="36">
        <v>40.83</v>
      </c>
      <c r="DL7" s="36">
        <v>37.25</v>
      </c>
      <c r="DM7" s="36">
        <v>37.799999999999997</v>
      </c>
      <c r="DN7" s="36">
        <v>38.520000000000003</v>
      </c>
      <c r="DO7" s="36">
        <v>46.67</v>
      </c>
      <c r="DP7" s="36">
        <v>47.7</v>
      </c>
      <c r="DQ7" s="36">
        <v>47.18</v>
      </c>
      <c r="DR7" s="36">
        <v>11.9</v>
      </c>
      <c r="DS7" s="36">
        <v>11.9</v>
      </c>
      <c r="DT7" s="36">
        <v>11.89</v>
      </c>
      <c r="DU7" s="36">
        <v>9.9700000000000006</v>
      </c>
      <c r="DV7" s="36">
        <v>0</v>
      </c>
      <c r="DW7" s="36">
        <v>7.9</v>
      </c>
      <c r="DX7" s="36">
        <v>8.2200000000000006</v>
      </c>
      <c r="DY7" s="36">
        <v>9.43</v>
      </c>
      <c r="DZ7" s="36">
        <v>10.029999999999999</v>
      </c>
      <c r="EA7" s="36">
        <v>7.26</v>
      </c>
      <c r="EB7" s="36">
        <v>13.18</v>
      </c>
      <c r="EC7" s="36">
        <v>1.83</v>
      </c>
      <c r="ED7" s="36">
        <v>0</v>
      </c>
      <c r="EE7" s="36">
        <v>0</v>
      </c>
      <c r="EF7" s="36">
        <v>1.64</v>
      </c>
      <c r="EG7" s="36">
        <v>0</v>
      </c>
      <c r="EH7" s="36">
        <v>0.5</v>
      </c>
      <c r="EI7" s="36">
        <v>0.6</v>
      </c>
      <c r="EJ7" s="36">
        <v>0.71</v>
      </c>
      <c r="EK7" s="36">
        <v>0.68</v>
      </c>
      <c r="EL7" s="36">
        <v>1.65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2017-02-14T07:40:19Z</cp:lastPrinted>
  <dcterms:created xsi:type="dcterms:W3CDTF">2017-02-01T08:47:52Z</dcterms:created>
  <dcterms:modified xsi:type="dcterms:W3CDTF">2017-02-14T07:42:40Z</dcterms:modified>
  <cp:category/>
</cp:coreProperties>
</file>