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31B092\zaisei\財政担当フォルダ（共有ＮＷ）\○財政課\公営企業関係調査・通知\28\290124（照会）公営企業に係る「経営比較分析表」の分析等について\290203（照会）公営企業に係る「経営比較分析表」の再配付について（法適用水道事業）\"/>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<sst xmlns="http://schemas.openxmlformats.org/spreadsheetml/2006/main" count="217" uniqueCount="107">
  <si>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</si>
  <si>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</si>
  <si>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</si>
  <si>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</si>
  <si>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</si>
  <si>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</si>
  <si>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</si>
  <si>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</si>
  <si>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</si>
  <si>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</si>
  <si>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</si>
  <si>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</si>
  <si>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</si>
  <si>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</si>
  <si>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</si>
  <si>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</si>
  <si>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</si>
  <si>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</si>
  <si>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</si>
  <si>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</si>
  <si>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</si>
  <si>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</si>
  <si>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</si>
  <si>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</si>
  <si>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</si>
  <si>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</si>
  <si>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</si>
  <si>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</si>
  <si>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</si>
  <si>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</si>
  <si>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</si>
  <si>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</si>
  <si>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</si>
  <si>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</si>
  <si>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</si>
  <si>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</si>
  <si>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</si>
  <si>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</si>
  <si>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</si>
  <si>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</si>
  <si>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</si>
  <si>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</si>
  <si>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</si>
  <si>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</si>
  <si>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</si>
  <si>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</si>
  <si>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</si>
  <si>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</si>
  <si>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</si>
  <si>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</si>
  <si>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</si>
  <si>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</si>
  <si>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</si>
  <si>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</si>
  <si>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</si>
  <si>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</si>
  <si>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</si>
  <si>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</si>
  <si>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</si>
  <si>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</si>
  <si>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</si>
  <si>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</si>
  <si>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</si>
  <si>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</si>
  <si>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</si>
  <si>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</si>
  <si>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</si>
  <si>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</si>
  <si>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</si>
  <si>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</si>
  <si>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</si>
  <si>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</si>
  <si>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</si>
  <si>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</si>
  <si>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</si>
  <si>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</si>
  <si>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</si>
  <si>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</si>
  <si>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</si>
  <si>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</si>
  <si>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</si>
  <si>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</si>
  <si>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</si>
  <si>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</si>
  <si>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</si>
  <si>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</si>
  <si>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</si>
  <si>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</si>
  <si>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</si>
  <si>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</si>
  <si>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</si>
  <si>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</si>
  <si>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</si>
  <si>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美馬市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</si>
  <si>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</si>
  <si>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</si>
  <si>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</si>
  <si>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</si>
  <si>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</si>
  <si>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</si>
  <si>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</si>
  <si>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</si>
  <si>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</si>
  <si>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</si>
  <si>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・経常収支（企業が平常の活動時に計上した利益）は黒字（１００％以上）を持続し順調な経営となっている。
・流動比率は短期的には１００％を大きく上回っており資金の流動性は健全である。過去に比率が大きく減少している理由は会計制度変更による影響である。
・自己資本構成比率は４０％あり健全といえるが、企業債の割合が全国平均よりも高い。
・料金回収率とは水道収益に対する収益・費用の割合であり、水道収益の中で水道費用をまかなえている。
・施設利用率、有収率は全国平均と共に減少傾向にあるが、施設利用率は少子高齢化による給水人口の減少、有収率については管路の老朽化が要因と考えられ、老朽管更新等による漏水防止対策が必要である。</t>
    <phoneticPr fontId="4"/>
  </si>
  <si>
    <t>・固定資産の減価償却率は全国平均と同程度である。
・管路経年化率は耐用年数を経過した管路延長の割合であるが、概ね問題はない。
・管路更新率は当該年度に更新した管路延長の割合で全国平均より低いが、収益の中から計画的に耐震管への布設替等を行っていく。
　今後は施設の老朽化の現状を踏まえ災害対策も含めて耐震管への布設替えを行っていく必要がある。</t>
    <phoneticPr fontId="4"/>
  </si>
  <si>
    <t>　平成27年度時点の水道事業経営は健全性・効率性共に良好である。ただし、平成29年度より簡易水道が統合されることにより、経営状況は変化することが予想される。
　今後は、経営戦略の策定等も踏まえながら健全経営に努め、効率的な設備投資を行っていく。設備投資については老朽化が進んでいるので、随時耐震化を進めていく必要がある。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</si>
</sst>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0.09</c:v>
                </c:pt>
                <c:pt idx="1">
                  <c:v>0.59</c:v>
                </c:pt>
                <c:pt idx="2">
                  <c:v>0.28999999999999998</c:v>
                </c:pt>
                <c:pt idx="3">
                  <c:v>0.5</c:v>
                </c:pt>
                <c:pt idx="4">
                  <c:v>0.52</c:v>
                </c:pt>
              </c:numCache>
            </c:numRef>
          </c:val>
        </c:ser>
        <c:dLbls>
          <c:showLegendKey val="0"/>
          <c:showVal val="0"/>
          <c:showCatName val="0"/>
          <c:showSerName val="0"/>
          <c:showPercent val="0"/>
          <c:showBubbleSize val="0"/>
        </c:dLbls>
        <c:gapWidth val="150"/>
        <c:axId val="344341936"/>
        <c:axId val="34434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344341936"/>
        <c:axId val="344342328"/>
      </c:lineChart>
      <c:dateAx>
        <c:axId val="344341936"/>
        <c:scaling>
          <c:orientation val="minMax"/>
        </c:scaling>
        <c:delete val="1"/>
        <c:axPos val="b"/>
        <c:numFmt formatCode="ge" sourceLinked="1"/>
        <c:majorTickMark val="none"/>
        <c:minorTickMark val="none"/>
        <c:tickLblPos val="none"/>
        <c:crossAx val="344342328"/>
        <c:crosses val="autoZero"/>
        <c:auto val="1"/>
        <c:lblOffset val="100"/>
        <c:baseTimeUnit val="years"/>
      </c:dateAx>
      <c:valAx>
        <c:axId val="34434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4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54.66</c:v>
                </c:pt>
                <c:pt idx="1">
                  <c:v>54.53</c:v>
                </c:pt>
                <c:pt idx="2">
                  <c:v>54.03</c:v>
                </c:pt>
                <c:pt idx="3">
                  <c:v>53.44</c:v>
                </c:pt>
                <c:pt idx="4">
                  <c:v>54.05</c:v>
                </c:pt>
              </c:numCache>
            </c:numRef>
          </c:val>
        </c:ser>
        <c:dLbls>
          <c:showLegendKey val="0"/>
          <c:showVal val="0"/>
          <c:showCatName val="0"/>
          <c:showSerName val="0"/>
          <c:showPercent val="0"/>
          <c:showBubbleSize val="0"/>
        </c:dLbls>
        <c:gapWidth val="150"/>
        <c:axId val="345900328"/>
        <c:axId val="34590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345900328"/>
        <c:axId val="345900720"/>
      </c:lineChart>
      <c:dateAx>
        <c:axId val="345900328"/>
        <c:scaling>
          <c:orientation val="minMax"/>
        </c:scaling>
        <c:delete val="1"/>
        <c:axPos val="b"/>
        <c:numFmt formatCode="ge" sourceLinked="1"/>
        <c:majorTickMark val="none"/>
        <c:minorTickMark val="none"/>
        <c:tickLblPos val="none"/>
        <c:crossAx val="345900720"/>
        <c:crosses val="autoZero"/>
        <c:auto val="1"/>
        <c:lblOffset val="100"/>
        <c:baseTimeUnit val="years"/>
      </c:dateAx>
      <c:valAx>
        <c:axId val="34590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0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73.16</c:v>
                </c:pt>
                <c:pt idx="1">
                  <c:v>73.03</c:v>
                </c:pt>
                <c:pt idx="2">
                  <c:v>72.58</c:v>
                </c:pt>
                <c:pt idx="3">
                  <c:v>71.489999999999995</c:v>
                </c:pt>
                <c:pt idx="4">
                  <c:v>70.84</c:v>
                </c:pt>
              </c:numCache>
            </c:numRef>
          </c:val>
        </c:ser>
        <c:dLbls>
          <c:showLegendKey val="0"/>
          <c:showVal val="0"/>
          <c:showCatName val="0"/>
          <c:showSerName val="0"/>
          <c:showPercent val="0"/>
          <c:showBubbleSize val="0"/>
        </c:dLbls>
        <c:gapWidth val="150"/>
        <c:axId val="345901896"/>
        <c:axId val="34590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345901896"/>
        <c:axId val="345902288"/>
      </c:lineChart>
      <c:dateAx>
        <c:axId val="345901896"/>
        <c:scaling>
          <c:orientation val="minMax"/>
        </c:scaling>
        <c:delete val="1"/>
        <c:axPos val="b"/>
        <c:numFmt formatCode="ge" sourceLinked="1"/>
        <c:majorTickMark val="none"/>
        <c:minorTickMark val="none"/>
        <c:tickLblPos val="none"/>
        <c:crossAx val="345902288"/>
        <c:crosses val="autoZero"/>
        <c:auto val="1"/>
        <c:lblOffset val="100"/>
        <c:baseTimeUnit val="years"/>
      </c:dateAx>
      <c:valAx>
        <c:axId val="34590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0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110.27</c:v>
                </c:pt>
                <c:pt idx="1">
                  <c:v>115.11</c:v>
                </c:pt>
                <c:pt idx="2">
                  <c:v>113.27</c:v>
                </c:pt>
                <c:pt idx="3">
                  <c:v>116.68</c:v>
                </c:pt>
                <c:pt idx="4">
                  <c:v>116.43</c:v>
                </c:pt>
              </c:numCache>
            </c:numRef>
          </c:val>
        </c:ser>
        <c:dLbls>
          <c:showLegendKey val="0"/>
          <c:showVal val="0"/>
          <c:showCatName val="0"/>
          <c:showSerName val="0"/>
          <c:showPercent val="0"/>
          <c:showBubbleSize val="0"/>
        </c:dLbls>
        <c:gapWidth val="150"/>
        <c:axId val="345434368"/>
        <c:axId val="34543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345434368"/>
        <c:axId val="345434760"/>
      </c:lineChart>
      <c:dateAx>
        <c:axId val="345434368"/>
        <c:scaling>
          <c:orientation val="minMax"/>
        </c:scaling>
        <c:delete val="1"/>
        <c:axPos val="b"/>
        <c:numFmt formatCode="ge" sourceLinked="1"/>
        <c:majorTickMark val="none"/>
        <c:minorTickMark val="none"/>
        <c:tickLblPos val="none"/>
        <c:crossAx val="345434760"/>
        <c:crosses val="autoZero"/>
        <c:auto val="1"/>
        <c:lblOffset val="100"/>
        <c:baseTimeUnit val="years"/>
      </c:dateAx>
      <c:valAx>
        <c:axId val="345434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4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39.799999999999997</c:v>
                </c:pt>
                <c:pt idx="1">
                  <c:v>39.07</c:v>
                </c:pt>
                <c:pt idx="2">
                  <c:v>38.76</c:v>
                </c:pt>
                <c:pt idx="3">
                  <c:v>44.61</c:v>
                </c:pt>
                <c:pt idx="4">
                  <c:v>46.33</c:v>
                </c:pt>
              </c:numCache>
            </c:numRef>
          </c:val>
        </c:ser>
        <c:dLbls>
          <c:showLegendKey val="0"/>
          <c:showVal val="0"/>
          <c:showCatName val="0"/>
          <c:showSerName val="0"/>
          <c:showPercent val="0"/>
          <c:showBubbleSize val="0"/>
        </c:dLbls>
        <c:gapWidth val="150"/>
        <c:axId val="345435936"/>
        <c:axId val="34543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45435936"/>
        <c:axId val="345436328"/>
      </c:lineChart>
      <c:dateAx>
        <c:axId val="345435936"/>
        <c:scaling>
          <c:orientation val="minMax"/>
        </c:scaling>
        <c:delete val="1"/>
        <c:axPos val="b"/>
        <c:numFmt formatCode="ge" sourceLinked="1"/>
        <c:majorTickMark val="none"/>
        <c:minorTickMark val="none"/>
        <c:tickLblPos val="none"/>
        <c:crossAx val="345436328"/>
        <c:crosses val="autoZero"/>
        <c:auto val="1"/>
        <c:lblOffset val="100"/>
        <c:baseTimeUnit val="years"/>
      </c:dateAx>
      <c:valAx>
        <c:axId val="34543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1.19</c:v>
                </c:pt>
                <c:pt idx="4" formatCode="#,##0.00;&quot;△&quot;#,##0.00;&quot;-&quot;">
                  <c:v>1.18</c:v>
                </c:pt>
              </c:numCache>
            </c:numRef>
          </c:val>
        </c:ser>
        <c:dLbls>
          <c:showLegendKey val="0"/>
          <c:showVal val="0"/>
          <c:showCatName val="0"/>
          <c:showSerName val="0"/>
          <c:showPercent val="0"/>
          <c:showBubbleSize val="0"/>
        </c:dLbls>
        <c:gapWidth val="150"/>
        <c:axId val="345437504"/>
        <c:axId val="34543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345437504"/>
        <c:axId val="345437896"/>
      </c:lineChart>
      <c:dateAx>
        <c:axId val="345437504"/>
        <c:scaling>
          <c:orientation val="minMax"/>
        </c:scaling>
        <c:delete val="1"/>
        <c:axPos val="b"/>
        <c:numFmt formatCode="ge" sourceLinked="1"/>
        <c:majorTickMark val="none"/>
        <c:minorTickMark val="none"/>
        <c:tickLblPos val="none"/>
        <c:crossAx val="345437896"/>
        <c:crosses val="autoZero"/>
        <c:auto val="1"/>
        <c:lblOffset val="100"/>
        <c:baseTimeUnit val="years"/>
      </c:dateAx>
      <c:valAx>
        <c:axId val="34543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5558080"/>
        <c:axId val="34555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345558080"/>
        <c:axId val="345558472"/>
      </c:lineChart>
      <c:dateAx>
        <c:axId val="345558080"/>
        <c:scaling>
          <c:orientation val="minMax"/>
        </c:scaling>
        <c:delete val="1"/>
        <c:axPos val="b"/>
        <c:numFmt formatCode="ge" sourceLinked="1"/>
        <c:majorTickMark val="none"/>
        <c:minorTickMark val="none"/>
        <c:tickLblPos val="none"/>
        <c:crossAx val="345558472"/>
        <c:crosses val="autoZero"/>
        <c:auto val="1"/>
        <c:lblOffset val="100"/>
        <c:baseTimeUnit val="years"/>
      </c:dateAx>
      <c:valAx>
        <c:axId val="345558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5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1092.47</c:v>
                </c:pt>
                <c:pt idx="1">
                  <c:v>841.15</c:v>
                </c:pt>
                <c:pt idx="2">
                  <c:v>1071.51</c:v>
                </c:pt>
                <c:pt idx="3">
                  <c:v>297.12</c:v>
                </c:pt>
                <c:pt idx="4">
                  <c:v>318.91000000000003</c:v>
                </c:pt>
              </c:numCache>
            </c:numRef>
          </c:val>
        </c:ser>
        <c:dLbls>
          <c:showLegendKey val="0"/>
          <c:showVal val="0"/>
          <c:showCatName val="0"/>
          <c:showSerName val="0"/>
          <c:showPercent val="0"/>
          <c:showBubbleSize val="0"/>
        </c:dLbls>
        <c:gapWidth val="150"/>
        <c:axId val="345560040"/>
        <c:axId val="34556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345560040"/>
        <c:axId val="345560432"/>
      </c:lineChart>
      <c:dateAx>
        <c:axId val="345560040"/>
        <c:scaling>
          <c:orientation val="minMax"/>
        </c:scaling>
        <c:delete val="1"/>
        <c:axPos val="b"/>
        <c:numFmt formatCode="ge" sourceLinked="1"/>
        <c:majorTickMark val="none"/>
        <c:minorTickMark val="none"/>
        <c:tickLblPos val="none"/>
        <c:crossAx val="345560432"/>
        <c:crosses val="autoZero"/>
        <c:auto val="1"/>
        <c:lblOffset val="100"/>
        <c:baseTimeUnit val="years"/>
      </c:dateAx>
      <c:valAx>
        <c:axId val="34556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5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580.97</c:v>
                </c:pt>
                <c:pt idx="1">
                  <c:v>578.23</c:v>
                </c:pt>
                <c:pt idx="2">
                  <c:v>587.71</c:v>
                </c:pt>
                <c:pt idx="3">
                  <c:v>577.67999999999995</c:v>
                </c:pt>
                <c:pt idx="4">
                  <c:v>554.86</c:v>
                </c:pt>
              </c:numCache>
            </c:numRef>
          </c:val>
        </c:ser>
        <c:dLbls>
          <c:showLegendKey val="0"/>
          <c:showVal val="0"/>
          <c:showCatName val="0"/>
          <c:showSerName val="0"/>
          <c:showPercent val="0"/>
          <c:showBubbleSize val="0"/>
        </c:dLbls>
        <c:gapWidth val="150"/>
        <c:axId val="345680616"/>
        <c:axId val="34568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345680616"/>
        <c:axId val="345681008"/>
      </c:lineChart>
      <c:dateAx>
        <c:axId val="345680616"/>
        <c:scaling>
          <c:orientation val="minMax"/>
        </c:scaling>
        <c:delete val="1"/>
        <c:axPos val="b"/>
        <c:numFmt formatCode="ge" sourceLinked="1"/>
        <c:majorTickMark val="none"/>
        <c:minorTickMark val="none"/>
        <c:tickLblPos val="none"/>
        <c:crossAx val="345681008"/>
        <c:crosses val="autoZero"/>
        <c:auto val="1"/>
        <c:lblOffset val="100"/>
        <c:baseTimeUnit val="years"/>
      </c:dateAx>
      <c:valAx>
        <c:axId val="34568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6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108.55</c:v>
                </c:pt>
                <c:pt idx="1">
                  <c:v>113.82</c:v>
                </c:pt>
                <c:pt idx="2">
                  <c:v>111.97</c:v>
                </c:pt>
                <c:pt idx="3">
                  <c:v>116.04</c:v>
                </c:pt>
                <c:pt idx="4">
                  <c:v>115.93</c:v>
                </c:pt>
              </c:numCache>
            </c:numRef>
          </c:val>
        </c:ser>
        <c:dLbls>
          <c:showLegendKey val="0"/>
          <c:showVal val="0"/>
          <c:showCatName val="0"/>
          <c:showSerName val="0"/>
          <c:showPercent val="0"/>
          <c:showBubbleSize val="0"/>
        </c:dLbls>
        <c:gapWidth val="150"/>
        <c:axId val="345682184"/>
        <c:axId val="34568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345682184"/>
        <c:axId val="345682576"/>
      </c:lineChart>
      <c:dateAx>
        <c:axId val="345682184"/>
        <c:scaling>
          <c:orientation val="minMax"/>
        </c:scaling>
        <c:delete val="1"/>
        <c:axPos val="b"/>
        <c:numFmt formatCode="ge" sourceLinked="1"/>
        <c:majorTickMark val="none"/>
        <c:minorTickMark val="none"/>
        <c:tickLblPos val="none"/>
        <c:crossAx val="345682576"/>
        <c:crosses val="autoZero"/>
        <c:auto val="1"/>
        <c:lblOffset val="100"/>
        <c:baseTimeUnit val="years"/>
      </c:dateAx>
      <c:valAx>
        <c:axId val="34568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8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162.07</c:v>
                </c:pt>
                <c:pt idx="1">
                  <c:v>155.12</c:v>
                </c:pt>
                <c:pt idx="2">
                  <c:v>158.01</c:v>
                </c:pt>
                <c:pt idx="3">
                  <c:v>152.94</c:v>
                </c:pt>
                <c:pt idx="4">
                  <c:v>153.08000000000001</c:v>
                </c:pt>
              </c:numCache>
            </c:numRef>
          </c:val>
        </c:ser>
        <c:dLbls>
          <c:showLegendKey val="0"/>
          <c:showVal val="0"/>
          <c:showCatName val="0"/>
          <c:showSerName val="0"/>
          <c:showPercent val="0"/>
          <c:showBubbleSize val="0"/>
        </c:dLbls>
        <c:gapWidth val="150"/>
        <c:axId val="345559648"/>
        <c:axId val="34568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345559648"/>
        <c:axId val="345683752"/>
      </c:lineChart>
      <c:dateAx>
        <c:axId val="345559648"/>
        <c:scaling>
          <c:orientation val="minMax"/>
        </c:scaling>
        <c:delete val="1"/>
        <c:axPos val="b"/>
        <c:numFmt formatCode="ge" sourceLinked="1"/>
        <c:majorTickMark val="none"/>
        <c:minorTickMark val="none"/>
        <c:tickLblPos val="none"/>
        <c:crossAx val="345683752"/>
        <c:crosses val="autoZero"/>
        <c:auto val="1"/>
        <c:lblOffset val="100"/>
        <c:baseTimeUnit val="years"/>
      </c:dateAx>
      <c:valAx>
        <c:axId val="34568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3"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美馬市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30860</v>
      </c>
      <c r="AJ8" s="75"/>
      <c r="AK8" s="75"/>
      <c r="AL8" s="75"/>
      <c r="AM8" s="75"/>
      <c r="AN8" s="75"/>
      <c r="AO8" s="75"/>
      <c r="AP8" s="76"/>
      <c r="AQ8" s="57">
        <f>データ!R6</f>
        <v>367.14</v>
      </c>
      <c r="AR8" s="57"/>
      <c r="AS8" s="57"/>
      <c r="AT8" s="57"/>
      <c r="AU8" s="57"/>
      <c r="AV8" s="57"/>
      <c r="AW8" s="57"/>
      <c r="AX8" s="57"/>
      <c r="AY8" s="57">
        <f>データ!S6</f>
        <v>84.06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44.13</v>
      </c>
      <c r="K10" s="57"/>
      <c r="L10" s="57"/>
      <c r="M10" s="57"/>
      <c r="N10" s="57"/>
      <c r="O10" s="57"/>
      <c r="P10" s="57"/>
      <c r="Q10" s="57"/>
      <c r="R10" s="57">
        <f>データ!O6</f>
        <v>76.900000000000006</v>
      </c>
      <c r="S10" s="57"/>
      <c r="T10" s="57"/>
      <c r="U10" s="57"/>
      <c r="V10" s="57"/>
      <c r="W10" s="57"/>
      <c r="X10" s="57"/>
      <c r="Y10" s="57"/>
      <c r="Z10" s="65">
        <f>データ!P6</f>
        <v>3456</v>
      </c>
      <c r="AA10" s="65"/>
      <c r="AB10" s="65"/>
      <c r="AC10" s="65"/>
      <c r="AD10" s="65"/>
      <c r="AE10" s="65"/>
      <c r="AF10" s="65"/>
      <c r="AG10" s="65"/>
      <c r="AH10" s="2"/>
      <c r="AI10" s="65">
        <f>データ!T6</f>
        <v>23564</v>
      </c>
      <c r="AJ10" s="65"/>
      <c r="AK10" s="65"/>
      <c r="AL10" s="65"/>
      <c r="AM10" s="65"/>
      <c r="AN10" s="65"/>
      <c r="AO10" s="65"/>
      <c r="AP10" s="65"/>
      <c r="AQ10" s="57">
        <f>データ!U6</f>
        <v>57.88</v>
      </c>
      <c r="AR10" s="57"/>
      <c r="AS10" s="57"/>
      <c r="AT10" s="57"/>
      <c r="AU10" s="57"/>
      <c r="AV10" s="57"/>
      <c r="AW10" s="57"/>
      <c r="AX10" s="57"/>
      <c r="AY10" s="57">
        <f>データ!V6</f>
        <v>407.12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362077</v>
      </c>
      <c r="D6" s="31">
        <f t="shared" si="3"/>
        <v>46</v>
      </c>
      <c r="E6" s="31">
        <f t="shared" si="3"/>
        <v>1</v>
      </c>
      <c r="F6" s="31">
        <f t="shared" si="3"/>
        <v>0</v>
      </c>
      <c r="G6" s="31">
        <f t="shared" si="3"/>
        <v>1</v>
      </c>
      <c r="H6" s="31" t="str">
        <f t="shared" si="3"/>
        <v>徳島県　美馬市</v>
      </c>
      <c r="I6" s="31" t="str">
        <f t="shared" si="3"/>
        <v>法適用</v>
      </c>
      <c r="J6" s="31" t="str">
        <f t="shared" si="3"/>
        <v>水道事業</v>
      </c>
      <c r="K6" s="31" t="str">
        <f t="shared" si="3"/>
        <v>末端給水事業</v>
      </c>
      <c r="L6" s="31" t="str">
        <f t="shared" si="3"/>
        <v>A6</v>
      </c>
      <c r="M6" s="32" t="str">
        <f t="shared" si="3"/>
        <v>-</v>
      </c>
      <c r="N6" s="32">
        <f t="shared" si="3"/>
        <v>44.13</v>
      </c>
      <c r="O6" s="32">
        <f t="shared" si="3"/>
        <v>76.900000000000006</v>
      </c>
      <c r="P6" s="32">
        <f t="shared" si="3"/>
        <v>3456</v>
      </c>
      <c r="Q6" s="32">
        <f t="shared" si="3"/>
        <v>30860</v>
      </c>
      <c r="R6" s="32">
        <f t="shared" si="3"/>
        <v>367.14</v>
      </c>
      <c r="S6" s="32">
        <f t="shared" si="3"/>
        <v>84.06</v>
      </c>
      <c r="T6" s="32">
        <f t="shared" si="3"/>
        <v>23564</v>
      </c>
      <c r="U6" s="32">
        <f t="shared" si="3"/>
        <v>57.88</v>
      </c>
      <c r="V6" s="32">
        <f t="shared" si="3"/>
        <v>407.12</v>
      </c>
      <c r="W6" s="33">
        <f>IF(W7="",NA(),W7)</f>
        <v>110.27</v>
      </c>
      <c r="X6" s="33">
        <f t="shared" ref="X6:AF6" si="4">IF(X7="",NA(),X7)</f>
        <v>115.11</v>
      </c>
      <c r="Y6" s="33">
        <f t="shared" si="4"/>
        <v>113.27</v>
      </c>
      <c r="Z6" s="33">
        <f t="shared" si="4"/>
        <v>116.68</v>
      </c>
      <c r="AA6" s="33">
        <f t="shared" si="4"/>
        <v>116.43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1092.47</v>
      </c>
      <c r="AT6" s="33">
        <f t="shared" ref="AT6:BB6" si="6">IF(AT7="",NA(),AT7)</f>
        <v>841.15</v>
      </c>
      <c r="AU6" s="33">
        <f t="shared" si="6"/>
        <v>1071.51</v>
      </c>
      <c r="AV6" s="33">
        <f t="shared" si="6"/>
        <v>297.12</v>
      </c>
      <c r="AW6" s="33">
        <f t="shared" si="6"/>
        <v>318.91000000000003</v>
      </c>
      <c r="AX6" s="33">
        <f t="shared" si="6"/>
        <v>995.5</v>
      </c>
      <c r="AY6" s="33">
        <f t="shared" si="6"/>
        <v>915.5</v>
      </c>
      <c r="AZ6" s="33">
        <f t="shared" si="6"/>
        <v>963.24</v>
      </c>
      <c r="BA6" s="33">
        <f t="shared" si="6"/>
        <v>381.53</v>
      </c>
      <c r="BB6" s="33">
        <f t="shared" si="6"/>
        <v>391.54</v>
      </c>
      <c r="BC6" s="32" t="str">
        <f>IF(BC7="","",IF(BC7="-","【-】","【"&amp;SUBSTITUTE(TEXT(BC7,"#,##0.00"),"-","△")&amp;"】"))</f>
        <v>【262.74】</v>
      </c>
      <c r="BD6" s="33">
        <f>IF(BD7="",NA(),BD7)</f>
        <v>580.97</v>
      </c>
      <c r="BE6" s="33">
        <f t="shared" ref="BE6:BM6" si="7">IF(BE7="",NA(),BE7)</f>
        <v>578.23</v>
      </c>
      <c r="BF6" s="33">
        <f t="shared" si="7"/>
        <v>587.71</v>
      </c>
      <c r="BG6" s="33">
        <f t="shared" si="7"/>
        <v>577.67999999999995</v>
      </c>
      <c r="BH6" s="33">
        <f t="shared" si="7"/>
        <v>554.86</v>
      </c>
      <c r="BI6" s="33">
        <f t="shared" si="7"/>
        <v>414.59</v>
      </c>
      <c r="BJ6" s="33">
        <f t="shared" si="7"/>
        <v>404.78</v>
      </c>
      <c r="BK6" s="33">
        <f t="shared" si="7"/>
        <v>400.38</v>
      </c>
      <c r="BL6" s="33">
        <f t="shared" si="7"/>
        <v>393.27</v>
      </c>
      <c r="BM6" s="33">
        <f t="shared" si="7"/>
        <v>386.97</v>
      </c>
      <c r="BN6" s="32" t="str">
        <f>IF(BN7="","",IF(BN7="-","【-】","【"&amp;SUBSTITUTE(TEXT(BN7,"#,##0.00"),"-","△")&amp;"】"))</f>
        <v>【276.38】</v>
      </c>
      <c r="BO6" s="33">
        <f>IF(BO7="",NA(),BO7)</f>
        <v>108.55</v>
      </c>
      <c r="BP6" s="33">
        <f t="shared" ref="BP6:BX6" si="8">IF(BP7="",NA(),BP7)</f>
        <v>113.82</v>
      </c>
      <c r="BQ6" s="33">
        <f t="shared" si="8"/>
        <v>111.97</v>
      </c>
      <c r="BR6" s="33">
        <f t="shared" si="8"/>
        <v>116.04</v>
      </c>
      <c r="BS6" s="33">
        <f t="shared" si="8"/>
        <v>115.93</v>
      </c>
      <c r="BT6" s="33">
        <f t="shared" si="8"/>
        <v>97.71</v>
      </c>
      <c r="BU6" s="33">
        <f t="shared" si="8"/>
        <v>98.07</v>
      </c>
      <c r="BV6" s="33">
        <f t="shared" si="8"/>
        <v>96.56</v>
      </c>
      <c r="BW6" s="33">
        <f t="shared" si="8"/>
        <v>100.47</v>
      </c>
      <c r="BX6" s="33">
        <f t="shared" si="8"/>
        <v>101.72</v>
      </c>
      <c r="BY6" s="32" t="str">
        <f>IF(BY7="","",IF(BY7="-","【-】","【"&amp;SUBSTITUTE(TEXT(BY7,"#,##0.00"),"-","△")&amp;"】"))</f>
        <v>【104.99】</v>
      </c>
      <c r="BZ6" s="33">
        <f>IF(BZ7="",NA(),BZ7)</f>
        <v>162.07</v>
      </c>
      <c r="CA6" s="33">
        <f t="shared" ref="CA6:CI6" si="9">IF(CA7="",NA(),CA7)</f>
        <v>155.12</v>
      </c>
      <c r="CB6" s="33">
        <f t="shared" si="9"/>
        <v>158.01</v>
      </c>
      <c r="CC6" s="33">
        <f t="shared" si="9"/>
        <v>152.94</v>
      </c>
      <c r="CD6" s="33">
        <f t="shared" si="9"/>
        <v>153.08000000000001</v>
      </c>
      <c r="CE6" s="33">
        <f t="shared" si="9"/>
        <v>173.56</v>
      </c>
      <c r="CF6" s="33">
        <f t="shared" si="9"/>
        <v>172.26</v>
      </c>
      <c r="CG6" s="33">
        <f t="shared" si="9"/>
        <v>177.14</v>
      </c>
      <c r="CH6" s="33">
        <f t="shared" si="9"/>
        <v>169.82</v>
      </c>
      <c r="CI6" s="33">
        <f t="shared" si="9"/>
        <v>168.2</v>
      </c>
      <c r="CJ6" s="32" t="str">
        <f>IF(CJ7="","",IF(CJ7="-","【-】","【"&amp;SUBSTITUTE(TEXT(CJ7,"#,##0.00"),"-","△")&amp;"】"))</f>
        <v>【163.72】</v>
      </c>
      <c r="CK6" s="33">
        <f>IF(CK7="",NA(),CK7)</f>
        <v>54.66</v>
      </c>
      <c r="CL6" s="33">
        <f t="shared" ref="CL6:CT6" si="10">IF(CL7="",NA(),CL7)</f>
        <v>54.53</v>
      </c>
      <c r="CM6" s="33">
        <f t="shared" si="10"/>
        <v>54.03</v>
      </c>
      <c r="CN6" s="33">
        <f t="shared" si="10"/>
        <v>53.44</v>
      </c>
      <c r="CO6" s="33">
        <f t="shared" si="10"/>
        <v>54.05</v>
      </c>
      <c r="CP6" s="33">
        <f t="shared" si="10"/>
        <v>55.84</v>
      </c>
      <c r="CQ6" s="33">
        <f t="shared" si="10"/>
        <v>55.68</v>
      </c>
      <c r="CR6" s="33">
        <f t="shared" si="10"/>
        <v>55.64</v>
      </c>
      <c r="CS6" s="33">
        <f t="shared" si="10"/>
        <v>55.13</v>
      </c>
      <c r="CT6" s="33">
        <f t="shared" si="10"/>
        <v>54.77</v>
      </c>
      <c r="CU6" s="32" t="str">
        <f>IF(CU7="","",IF(CU7="-","【-】","【"&amp;SUBSTITUTE(TEXT(CU7,"#,##0.00"),"-","△")&amp;"】"))</f>
        <v>【59.76】</v>
      </c>
      <c r="CV6" s="33">
        <f>IF(CV7="",NA(),CV7)</f>
        <v>73.16</v>
      </c>
      <c r="CW6" s="33">
        <f t="shared" ref="CW6:DE6" si="11">IF(CW7="",NA(),CW7)</f>
        <v>73.03</v>
      </c>
      <c r="CX6" s="33">
        <f t="shared" si="11"/>
        <v>72.58</v>
      </c>
      <c r="CY6" s="33">
        <f t="shared" si="11"/>
        <v>71.489999999999995</v>
      </c>
      <c r="CZ6" s="33">
        <f t="shared" si="11"/>
        <v>70.84</v>
      </c>
      <c r="DA6" s="33">
        <f t="shared" si="11"/>
        <v>83.11</v>
      </c>
      <c r="DB6" s="33">
        <f t="shared" si="11"/>
        <v>83.18</v>
      </c>
      <c r="DC6" s="33">
        <f t="shared" si="11"/>
        <v>83.09</v>
      </c>
      <c r="DD6" s="33">
        <f t="shared" si="11"/>
        <v>83</v>
      </c>
      <c r="DE6" s="33">
        <f t="shared" si="11"/>
        <v>82.89</v>
      </c>
      <c r="DF6" s="32" t="str">
        <f>IF(DF7="","",IF(DF7="-","【-】","【"&amp;SUBSTITUTE(TEXT(DF7,"#,##0.00"),"-","△")&amp;"】"))</f>
        <v>【89.95】</v>
      </c>
      <c r="DG6" s="33">
        <f>IF(DG7="",NA(),DG7)</f>
        <v>39.799999999999997</v>
      </c>
      <c r="DH6" s="33">
        <f t="shared" ref="DH6:DP6" si="12">IF(DH7="",NA(),DH7)</f>
        <v>39.07</v>
      </c>
      <c r="DI6" s="33">
        <f t="shared" si="12"/>
        <v>38.76</v>
      </c>
      <c r="DJ6" s="33">
        <f t="shared" si="12"/>
        <v>44.61</v>
      </c>
      <c r="DK6" s="33">
        <f t="shared" si="12"/>
        <v>46.33</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3">
        <f t="shared" si="13"/>
        <v>1.19</v>
      </c>
      <c r="DV6" s="33">
        <f t="shared" si="13"/>
        <v>1.18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0.09</v>
      </c>
      <c r="ED6" s="33">
        <f t="shared" ref="ED6:EL6" si="14">IF(ED7="",NA(),ED7)</f>
        <v>0.59</v>
      </c>
      <c r="EE6" s="33">
        <f t="shared" si="14"/>
        <v>0.28999999999999998</v>
      </c>
      <c r="EF6" s="33">
        <f t="shared" si="14"/>
        <v>0.5</v>
      </c>
      <c r="EG6" s="33">
        <f t="shared" si="14"/>
        <v>0.52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362077</v>
      </c>
      <c r="D7" s="35">
        <v>46</v>
      </c>
      <c r="E7" s="35">
        <v>1</v>
      </c>
      <c r="F7" s="35">
        <v>0</v>
      </c>
      <c r="G7" s="35">
        <v>1</v>
      </c>
      <c r="H7" s="35" t="s">
        <v>93</v>
      </c>
      <c r="I7" s="35" t="s">
        <v>94</v>
      </c>
      <c r="J7" s="35" t="s">
        <v>95</v>
      </c>
      <c r="K7" s="35" t="s">
        <v>96</v>
      </c>
      <c r="L7" s="35" t="s">
        <v>97</v>
      </c>
      <c r="M7" s="36" t="s">
        <v>98</v>
      </c>
      <c r="N7" s="36">
        <v>44.13</v>
      </c>
      <c r="O7" s="36">
        <v>76.900000000000006</v>
      </c>
      <c r="P7" s="36">
        <v>3456</v>
      </c>
      <c r="Q7" s="36">
        <v>30860</v>
      </c>
      <c r="R7" s="36">
        <v>367.14</v>
      </c>
      <c r="S7" s="36">
        <v>84.06</v>
      </c>
      <c r="T7" s="36">
        <v>23564</v>
      </c>
      <c r="U7" s="36">
        <v>57.88</v>
      </c>
      <c r="V7" s="36">
        <v>407.12</v>
      </c>
      <c r="W7" s="36">
        <v>110.27</v>
      </c>
      <c r="X7" s="36">
        <v>115.11</v>
      </c>
      <c r="Y7" s="36">
        <v>113.27</v>
      </c>
      <c r="Z7" s="36">
        <v>116.68</v>
      </c>
      <c r="AA7" s="36">
        <v>116.43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1092.47</v>
      </c>
      <c r="AT7" s="36">
        <v>841.15</v>
      </c>
      <c r="AU7" s="36">
        <v>1071.51</v>
      </c>
      <c r="AV7" s="36">
        <v>297.12</v>
      </c>
      <c r="AW7" s="36">
        <v>318.91000000000003</v>
      </c>
      <c r="AX7" s="36">
        <v>995.5</v>
      </c>
      <c r="AY7" s="36">
        <v>915.5</v>
      </c>
      <c r="AZ7" s="36">
        <v>963.24</v>
      </c>
      <c r="BA7" s="36">
        <v>381.53</v>
      </c>
      <c r="BB7" s="36">
        <v>391.54</v>
      </c>
      <c r="BC7" s="36">
        <v>262.74</v>
      </c>
      <c r="BD7" s="36">
        <v>580.97</v>
      </c>
      <c r="BE7" s="36">
        <v>578.23</v>
      </c>
      <c r="BF7" s="36">
        <v>587.71</v>
      </c>
      <c r="BG7" s="36">
        <v>577.67999999999995</v>
      </c>
      <c r="BH7" s="36">
        <v>554.86</v>
      </c>
      <c r="BI7" s="36">
        <v>414.59</v>
      </c>
      <c r="BJ7" s="36">
        <v>404.78</v>
      </c>
      <c r="BK7" s="36">
        <v>400.38</v>
      </c>
      <c r="BL7" s="36">
        <v>393.27</v>
      </c>
      <c r="BM7" s="36">
        <v>386.97</v>
      </c>
      <c r="BN7" s="36">
        <v>276.38</v>
      </c>
      <c r="BO7" s="36">
        <v>108.55</v>
      </c>
      <c r="BP7" s="36">
        <v>113.82</v>
      </c>
      <c r="BQ7" s="36">
        <v>111.97</v>
      </c>
      <c r="BR7" s="36">
        <v>116.04</v>
      </c>
      <c r="BS7" s="36">
        <v>115.93</v>
      </c>
      <c r="BT7" s="36">
        <v>97.71</v>
      </c>
      <c r="BU7" s="36">
        <v>98.07</v>
      </c>
      <c r="BV7" s="36">
        <v>96.56</v>
      </c>
      <c r="BW7" s="36">
        <v>100.47</v>
      </c>
      <c r="BX7" s="36">
        <v>101.72</v>
      </c>
      <c r="BY7" s="36">
        <v>104.99</v>
      </c>
      <c r="BZ7" s="36">
        <v>162.07</v>
      </c>
      <c r="CA7" s="36">
        <v>155.12</v>
      </c>
      <c r="CB7" s="36">
        <v>158.01</v>
      </c>
      <c r="CC7" s="36">
        <v>152.94</v>
      </c>
      <c r="CD7" s="36">
        <v>153.08000000000001</v>
      </c>
      <c r="CE7" s="36">
        <v>173.56</v>
      </c>
      <c r="CF7" s="36">
        <v>172.26</v>
      </c>
      <c r="CG7" s="36">
        <v>177.14</v>
      </c>
      <c r="CH7" s="36">
        <v>169.82</v>
      </c>
      <c r="CI7" s="36">
        <v>168.2</v>
      </c>
      <c r="CJ7" s="36">
        <v>163.72</v>
      </c>
      <c r="CK7" s="36">
        <v>54.66</v>
      </c>
      <c r="CL7" s="36">
        <v>54.53</v>
      </c>
      <c r="CM7" s="36">
        <v>54.03</v>
      </c>
      <c r="CN7" s="36">
        <v>53.44</v>
      </c>
      <c r="CO7" s="36">
        <v>54.05</v>
      </c>
      <c r="CP7" s="36">
        <v>55.84</v>
      </c>
      <c r="CQ7" s="36">
        <v>55.68</v>
      </c>
      <c r="CR7" s="36">
        <v>55.64</v>
      </c>
      <c r="CS7" s="36">
        <v>55.13</v>
      </c>
      <c r="CT7" s="36">
        <v>54.77</v>
      </c>
      <c r="CU7" s="36">
        <v>59.76</v>
      </c>
      <c r="CV7" s="36">
        <v>73.16</v>
      </c>
      <c r="CW7" s="36">
        <v>73.03</v>
      </c>
      <c r="CX7" s="36">
        <v>72.58</v>
      </c>
      <c r="CY7" s="36">
        <v>71.489999999999995</v>
      </c>
      <c r="CZ7" s="36">
        <v>70.84</v>
      </c>
      <c r="DA7" s="36">
        <v>83.11</v>
      </c>
      <c r="DB7" s="36">
        <v>83.18</v>
      </c>
      <c r="DC7" s="36">
        <v>83.09</v>
      </c>
      <c r="DD7" s="36">
        <v>83</v>
      </c>
      <c r="DE7" s="36">
        <v>82.89</v>
      </c>
      <c r="DF7" s="36">
        <v>89.95</v>
      </c>
      <c r="DG7" s="36">
        <v>39.799999999999997</v>
      </c>
      <c r="DH7" s="36">
        <v>39.07</v>
      </c>
      <c r="DI7" s="36">
        <v>38.76</v>
      </c>
      <c r="DJ7" s="36">
        <v>44.61</v>
      </c>
      <c r="DK7" s="36">
        <v>46.33</v>
      </c>
      <c r="DL7" s="36">
        <v>37.090000000000003</v>
      </c>
      <c r="DM7" s="36">
        <v>38.07</v>
      </c>
      <c r="DN7" s="36">
        <v>39.06</v>
      </c>
      <c r="DO7" s="36">
        <v>46.66</v>
      </c>
      <c r="DP7" s="36">
        <v>47.46</v>
      </c>
      <c r="DQ7" s="36">
        <v>47.18</v>
      </c>
      <c r="DR7" s="36">
        <v>0</v>
      </c>
      <c r="DS7" s="36">
        <v>0</v>
      </c>
      <c r="DT7" s="36">
        <v>0</v>
      </c>
      <c r="DU7" s="36">
        <v>1.19</v>
      </c>
      <c r="DV7" s="36">
        <v>1.18</v>
      </c>
      <c r="DW7" s="36">
        <v>6.63</v>
      </c>
      <c r="DX7" s="36">
        <v>7.73</v>
      </c>
      <c r="DY7" s="36">
        <v>8.8699999999999992</v>
      </c>
      <c r="DZ7" s="36">
        <v>9.85</v>
      </c>
      <c r="EA7" s="36">
        <v>9.7100000000000009</v>
      </c>
      <c r="EB7" s="36">
        <v>13.18</v>
      </c>
      <c r="EC7" s="36">
        <v>0.09</v>
      </c>
      <c r="ED7" s="36">
        <v>0.59</v>
      </c>
      <c r="EE7" s="36">
        <v>0.28999999999999998</v>
      </c>
      <c r="EF7" s="36">
        <v>0.5</v>
      </c>
      <c r="EG7" s="36">
        <v>0.52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2017-02-01T08:47:51Z</dcterms:created>
  <dcterms:modified xsi:type="dcterms:W3CDTF">2017-02-13T05:17:23Z</dcterms:modified>
  <cp:category/>
</cp:coreProperties>
</file>