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18 松茂町（済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<sst xmlns="http://schemas.openxmlformats.org/spreadsheetml/2006/main" count="221" uniqueCount="110">
  <si>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</si>
  <si>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</si>
  <si>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</si>
  <si>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</si>
  <si>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</si>
  <si>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</si>
  <si>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</si>
  <si>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</si>
  <si>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</si>
  <si>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</si>
  <si>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</si>
  <si>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</si>
  <si>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</si>
  <si>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</si>
  <si>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</si>
  <si>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</si>
  <si>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</si>
  <si>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</si>
  <si>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</si>
  <si>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</si>
  <si>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</si>
  <si>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</si>
  <si>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</si>
  <si>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</si>
  <si>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</si>
  <si>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</si>
  <si>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</si>
  <si>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</si>
  <si>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</si>
  <si>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</si>
  <si>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</si>
  <si>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</si>
  <si>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</si>
  <si>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</si>
  <si>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</si>
  <si>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</si>
  <si>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</si>
  <si>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</si>
  <si>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</si>
  <si>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</si>
  <si>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</si>
  <si>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</si>
  <si>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</si>
  <si>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</si>
  <si>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</si>
  <si>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</si>
  <si>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</si>
  <si>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</si>
  <si>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</si>
  <si>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</si>
  <si>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</si>
  <si>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</si>
  <si>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</si>
  <si>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</si>
  <si>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</si>
  <si>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</si>
  <si>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</si>
  <si>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</si>
  <si>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</si>
  <si>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</si>
  <si>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</si>
  <si>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</si>
  <si>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</si>
  <si>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</si>
  <si>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</si>
  <si>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</si>
  <si>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</si>
  <si>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</si>
  <si>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</si>
  <si>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</si>
  <si>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</si>
  <si>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</si>
  <si>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</si>
  <si>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</si>
  <si>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</si>
  <si>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</si>
  <si>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</si>
  <si>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</si>
  <si>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</si>
  <si>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</si>
  <si>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</si>
  <si>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</si>
  <si>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</si>
  <si>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</si>
  <si>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</si>
  <si>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</si>
  <si>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</si>
  <si>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</si>
  <si>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</si>
  <si>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</si>
  <si>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</si>
  <si>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</si>
  <si>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</si>
  <si>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</si>
  <si>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</si>
  <si>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松茂町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</si>
  <si>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</si>
  <si>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</si>
  <si>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</si>
  <si>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</si>
  <si>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</si>
  <si>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</si>
  <si>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</si>
  <si>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</si>
  <si>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</si>
  <si>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</si>
  <si>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</si>
  <si>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１００％を下回っており、単年度の収支が赤字であるのは、農業集落排水への加入率が伸び悩んでおり、使用料と維持管理費等の収支がアンバランスであることが原因といえる。また、使用料では、従来の維持管理費さえ賄いきれていないため、一般会計からの繰入金での対応となっている。</t>
    <rPh sb="0" eb="3">
      <t>シュウエキテキ</t>
    </rPh>
    <rPh sb="3" eb="5">
      <t>シュウシ</t>
    </rPh>
    <rPh sb="5" eb="7">
      <t>ヒリツ</t>
    </rPh>
    <rPh sb="13" eb="15">
      <t>シタマワ</t>
    </rPh>
    <rPh sb="20" eb="23">
      <t>タンネンド</t>
    </rPh>
    <rPh sb="24" eb="26">
      <t>シュウシ</t>
    </rPh>
    <rPh sb="27" eb="29">
      <t>アカジ</t>
    </rPh>
    <rPh sb="35" eb="37">
      <t>ノウギョウ</t>
    </rPh>
    <rPh sb="37" eb="39">
      <t>シュウラク</t>
    </rPh>
    <rPh sb="39" eb="41">
      <t>ハイスイ</t>
    </rPh>
    <rPh sb="43" eb="46">
      <t>カニュウリツ</t>
    </rPh>
    <rPh sb="47" eb="48">
      <t>ノ</t>
    </rPh>
    <rPh sb="49" eb="50">
      <t>ナヤ</t>
    </rPh>
    <rPh sb="55" eb="58">
      <t>シヨウリョウ</t>
    </rPh>
    <rPh sb="59" eb="61">
      <t>イジ</t>
    </rPh>
    <rPh sb="61" eb="64">
      <t>カンリヒ</t>
    </rPh>
    <rPh sb="64" eb="65">
      <t>ナド</t>
    </rPh>
    <rPh sb="66" eb="68">
      <t>シュウシ</t>
    </rPh>
    <rPh sb="81" eb="83">
      <t>ゲンイン</t>
    </rPh>
    <rPh sb="91" eb="94">
      <t>シヨウリョウ</t>
    </rPh>
    <rPh sb="97" eb="99">
      <t>ジュウライ</t>
    </rPh>
    <rPh sb="100" eb="102">
      <t>イジ</t>
    </rPh>
    <rPh sb="102" eb="105">
      <t>カンリヒ</t>
    </rPh>
    <rPh sb="107" eb="108">
      <t>マカナ</t>
    </rPh>
    <rPh sb="118" eb="120">
      <t>イッパン</t>
    </rPh>
    <rPh sb="120" eb="122">
      <t>カイケイ</t>
    </rPh>
    <rPh sb="125" eb="126">
      <t>ク</t>
    </rPh>
    <rPh sb="126" eb="127">
      <t>イ</t>
    </rPh>
    <rPh sb="127" eb="128">
      <t>キン</t>
    </rPh>
    <rPh sb="130" eb="132">
      <t>タイオウ</t>
    </rPh>
    <phoneticPr fontId="4"/>
  </si>
  <si>
    <t>農業集落排水汚水処理場や中継ポンプ場の故障や取替にかかる修繕費は年々増加してきているが、管渠に関しては、更新や修繕は行っていない。今後、初期に整備済みの区域については更新計画が必要となってくる。</t>
    <rPh sb="0" eb="2">
      <t>ノウギョウ</t>
    </rPh>
    <rPh sb="2" eb="4">
      <t>シュウラク</t>
    </rPh>
    <rPh sb="4" eb="6">
      <t>ハイスイ</t>
    </rPh>
    <rPh sb="6" eb="8">
      <t>オスイ</t>
    </rPh>
    <rPh sb="8" eb="11">
      <t>ショリジョウ</t>
    </rPh>
    <rPh sb="12" eb="14">
      <t>チュウケイ</t>
    </rPh>
    <rPh sb="17" eb="18">
      <t>バ</t>
    </rPh>
    <rPh sb="19" eb="21">
      <t>コショウ</t>
    </rPh>
    <rPh sb="22" eb="24">
      <t>トリカエ</t>
    </rPh>
    <rPh sb="28" eb="31">
      <t>シュウゼンヒ</t>
    </rPh>
    <rPh sb="32" eb="34">
      <t>ネンネン</t>
    </rPh>
    <rPh sb="34" eb="36">
      <t>ゾウカ</t>
    </rPh>
    <rPh sb="44" eb="46">
      <t>カンキョ</t>
    </rPh>
    <rPh sb="47" eb="48">
      <t>カン</t>
    </rPh>
    <rPh sb="52" eb="54">
      <t>コウシン</t>
    </rPh>
    <rPh sb="55" eb="57">
      <t>シュウゼン</t>
    </rPh>
    <rPh sb="58" eb="59">
      <t>オコナ</t>
    </rPh>
    <rPh sb="65" eb="67">
      <t>コンゴ</t>
    </rPh>
    <rPh sb="68" eb="70">
      <t>ショキ</t>
    </rPh>
    <rPh sb="71" eb="73">
      <t>セイビ</t>
    </rPh>
    <rPh sb="73" eb="74">
      <t>ズ</t>
    </rPh>
    <rPh sb="76" eb="78">
      <t>クイキ</t>
    </rPh>
    <rPh sb="83" eb="85">
      <t>コウシン</t>
    </rPh>
    <rPh sb="85" eb="87">
      <t>ケイカク</t>
    </rPh>
    <rPh sb="88" eb="90">
      <t>ヒツヨウ</t>
    </rPh>
    <phoneticPr fontId="4"/>
  </si>
  <si>
    <t>使用料で回収するべき経費が、使用料で賄われていないため、経費回収率が低い状態である。平成２８年度からは、農業集落排水使用料金の算定方法が現在の定額制（一部従量制）から完全従量制に改正するため、使用料収入の増加が見込まれる。今後は加入率を上げることによりさらに使用料収入を増やし、一般会計からの財政依存を減らしていく必要がある。</t>
    <rPh sb="0" eb="3">
      <t>シヨウリョウ</t>
    </rPh>
    <rPh sb="4" eb="6">
      <t>カイシュウ</t>
    </rPh>
    <rPh sb="10" eb="12">
      <t>ケイヒ</t>
    </rPh>
    <rPh sb="14" eb="17">
      <t>シヨウリョウ</t>
    </rPh>
    <rPh sb="18" eb="19">
      <t>マカナ</t>
    </rPh>
    <rPh sb="28" eb="30">
      <t>ケイヒ</t>
    </rPh>
    <rPh sb="30" eb="33">
      <t>カイシュウリツ</t>
    </rPh>
    <rPh sb="34" eb="35">
      <t>ヒク</t>
    </rPh>
    <rPh sb="36" eb="38">
      <t>ジョウタイ</t>
    </rPh>
    <rPh sb="42" eb="44">
      <t>ヘイセイ</t>
    </rPh>
    <rPh sb="46" eb="47">
      <t>ネン</t>
    </rPh>
    <rPh sb="47" eb="48">
      <t>ド</t>
    </rPh>
    <rPh sb="52" eb="54">
      <t>ノウギョウ</t>
    </rPh>
    <rPh sb="54" eb="56">
      <t>シュウラク</t>
    </rPh>
    <rPh sb="56" eb="58">
      <t>ハイスイ</t>
    </rPh>
    <rPh sb="58" eb="60">
      <t>シヨウ</t>
    </rPh>
    <rPh sb="60" eb="62">
      <t>リョウキン</t>
    </rPh>
    <rPh sb="63" eb="65">
      <t>サンテイ</t>
    </rPh>
    <rPh sb="65" eb="67">
      <t>ホウホウ</t>
    </rPh>
    <rPh sb="68" eb="70">
      <t>ゲンザイ</t>
    </rPh>
    <rPh sb="71" eb="74">
      <t>テイガクセイ</t>
    </rPh>
    <rPh sb="75" eb="77">
      <t>イチブ</t>
    </rPh>
    <rPh sb="77" eb="80">
      <t>ジュウリョウセイ</t>
    </rPh>
    <rPh sb="83" eb="84">
      <t>カン</t>
    </rPh>
    <rPh sb="84" eb="85">
      <t>ゼン</t>
    </rPh>
    <rPh sb="85" eb="88">
      <t>ジュウリョウセイ</t>
    </rPh>
    <rPh sb="89" eb="91">
      <t>カイセイ</t>
    </rPh>
    <rPh sb="96" eb="99">
      <t>シヨウリョウ</t>
    </rPh>
    <rPh sb="99" eb="101">
      <t>シュウニュウ</t>
    </rPh>
    <rPh sb="102" eb="104">
      <t>ゾウカ</t>
    </rPh>
    <rPh sb="105" eb="107">
      <t>ミコ</t>
    </rPh>
    <rPh sb="151" eb="152">
      <t>ヘ</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</si>
</sst>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538720"/>
        <c:axId val="14705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0538720"/>
        <c:axId val="147058264"/>
      </c:lineChart>
      <c:dateAx>
        <c:axId val="300538720"/>
        <c:scaling>
          <c:orientation val="minMax"/>
        </c:scaling>
        <c:delete val="1"/>
        <c:axPos val="b"/>
        <c:numFmt formatCode="ge" sourceLinked="1"/>
        <c:majorTickMark val="none"/>
        <c:minorTickMark val="none"/>
        <c:tickLblPos val="none"/>
        <c:crossAx val="147058264"/>
        <c:crosses val="autoZero"/>
        <c:auto val="1"/>
        <c:lblOffset val="100"/>
        <c:baseTimeUnit val="years"/>
      </c:dateAx>
      <c:valAx>
        <c:axId val="14705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38720"/>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53.78</c:v>
                </c:pt>
                <c:pt idx="1">
                  <c:v>56.91</c:v>
                </c:pt>
                <c:pt idx="2">
                  <c:v>55.26</c:v>
                </c:pt>
                <c:pt idx="3">
                  <c:v>52.14</c:v>
                </c:pt>
                <c:pt idx="4">
                  <c:v>52.14</c:v>
                </c:pt>
              </c:numCache>
            </c:numRef>
          </c:val>
        </c:ser>
        <c:dLbls>
          <c:showLegendKey val="0"/>
          <c:showVal val="0"/>
          <c:showCatName val="0"/>
          <c:showSerName val="0"/>
          <c:showPercent val="0"/>
          <c:showBubbleSize val="0"/>
        </c:dLbls>
        <c:gapWidth val="150"/>
        <c:axId val="302258888"/>
        <c:axId val="30225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02258888"/>
        <c:axId val="302259280"/>
      </c:lineChart>
      <c:dateAx>
        <c:axId val="302258888"/>
        <c:scaling>
          <c:orientation val="minMax"/>
        </c:scaling>
        <c:delete val="1"/>
        <c:axPos val="b"/>
        <c:numFmt formatCode="ge" sourceLinked="1"/>
        <c:majorTickMark val="none"/>
        <c:minorTickMark val="none"/>
        <c:tickLblPos val="none"/>
        <c:crossAx val="302259280"/>
        <c:crosses val="autoZero"/>
        <c:auto val="1"/>
        <c:lblOffset val="100"/>
        <c:baseTimeUnit val="years"/>
      </c:dateAx>
      <c:valAx>
        <c:axId val="30225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25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61.4</c:v>
                </c:pt>
                <c:pt idx="1">
                  <c:v>62.37</c:v>
                </c:pt>
                <c:pt idx="2">
                  <c:v>62.36</c:v>
                </c:pt>
                <c:pt idx="3">
                  <c:v>64</c:v>
                </c:pt>
                <c:pt idx="4">
                  <c:v>64.44</c:v>
                </c:pt>
              </c:numCache>
            </c:numRef>
          </c:val>
        </c:ser>
        <c:dLbls>
          <c:showLegendKey val="0"/>
          <c:showVal val="0"/>
          <c:showCatName val="0"/>
          <c:showSerName val="0"/>
          <c:showPercent val="0"/>
          <c:showBubbleSize val="0"/>
        </c:dLbls>
        <c:gapWidth val="150"/>
        <c:axId val="302260456"/>
        <c:axId val="30226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02260456"/>
        <c:axId val="302260848"/>
      </c:lineChart>
      <c:dateAx>
        <c:axId val="302260456"/>
        <c:scaling>
          <c:orientation val="minMax"/>
        </c:scaling>
        <c:delete val="1"/>
        <c:axPos val="b"/>
        <c:numFmt formatCode="ge" sourceLinked="1"/>
        <c:majorTickMark val="none"/>
        <c:minorTickMark val="none"/>
        <c:tickLblPos val="none"/>
        <c:crossAx val="302260848"/>
        <c:crosses val="autoZero"/>
        <c:auto val="1"/>
        <c:lblOffset val="100"/>
        <c:baseTimeUnit val="years"/>
      </c:dateAx>
      <c:valAx>
        <c:axId val="30226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26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73.03</c:v>
                </c:pt>
                <c:pt idx="1">
                  <c:v>73.930000000000007</c:v>
                </c:pt>
                <c:pt idx="2">
                  <c:v>71.05</c:v>
                </c:pt>
                <c:pt idx="3">
                  <c:v>73.94</c:v>
                </c:pt>
                <c:pt idx="4">
                  <c:v>73.8</c:v>
                </c:pt>
              </c:numCache>
            </c:numRef>
          </c:val>
        </c:ser>
        <c:dLbls>
          <c:showLegendKey val="0"/>
          <c:showVal val="0"/>
          <c:showCatName val="0"/>
          <c:showSerName val="0"/>
          <c:showPercent val="0"/>
          <c:showBubbleSize val="0"/>
        </c:dLbls>
        <c:gapWidth val="150"/>
        <c:axId val="301697608"/>
        <c:axId val="30169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697608"/>
        <c:axId val="301697992"/>
      </c:lineChart>
      <c:dateAx>
        <c:axId val="301697608"/>
        <c:scaling>
          <c:orientation val="minMax"/>
        </c:scaling>
        <c:delete val="1"/>
        <c:axPos val="b"/>
        <c:numFmt formatCode="ge" sourceLinked="1"/>
        <c:majorTickMark val="none"/>
        <c:minorTickMark val="none"/>
        <c:tickLblPos val="none"/>
        <c:crossAx val="301697992"/>
        <c:crosses val="autoZero"/>
        <c:auto val="1"/>
        <c:lblOffset val="100"/>
        <c:baseTimeUnit val="years"/>
      </c:dateAx>
      <c:valAx>
        <c:axId val="30169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9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620696"/>
        <c:axId val="301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620696"/>
        <c:axId val="301207104"/>
      </c:lineChart>
      <c:dateAx>
        <c:axId val="301620696"/>
        <c:scaling>
          <c:orientation val="minMax"/>
        </c:scaling>
        <c:delete val="1"/>
        <c:axPos val="b"/>
        <c:numFmt formatCode="ge" sourceLinked="1"/>
        <c:majorTickMark val="none"/>
        <c:minorTickMark val="none"/>
        <c:tickLblPos val="none"/>
        <c:crossAx val="301207104"/>
        <c:crosses val="autoZero"/>
        <c:auto val="1"/>
        <c:lblOffset val="100"/>
        <c:baseTimeUnit val="years"/>
      </c:dateAx>
      <c:valAx>
        <c:axId val="301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2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775968"/>
        <c:axId val="3007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775968"/>
        <c:axId val="300722624"/>
      </c:lineChart>
      <c:dateAx>
        <c:axId val="301775968"/>
        <c:scaling>
          <c:orientation val="minMax"/>
        </c:scaling>
        <c:delete val="1"/>
        <c:axPos val="b"/>
        <c:numFmt formatCode="ge" sourceLinked="1"/>
        <c:majorTickMark val="none"/>
        <c:minorTickMark val="none"/>
        <c:tickLblPos val="none"/>
        <c:crossAx val="300722624"/>
        <c:crosses val="autoZero"/>
        <c:auto val="1"/>
        <c:lblOffset val="100"/>
        <c:baseTimeUnit val="years"/>
      </c:dateAx>
      <c:valAx>
        <c:axId val="3007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929304"/>
        <c:axId val="3019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929304"/>
        <c:axId val="301929696"/>
      </c:lineChart>
      <c:dateAx>
        <c:axId val="301929304"/>
        <c:scaling>
          <c:orientation val="minMax"/>
        </c:scaling>
        <c:delete val="1"/>
        <c:axPos val="b"/>
        <c:numFmt formatCode="ge" sourceLinked="1"/>
        <c:majorTickMark val="none"/>
        <c:minorTickMark val="none"/>
        <c:tickLblPos val="none"/>
        <c:crossAx val="301929696"/>
        <c:crosses val="autoZero"/>
        <c:auto val="1"/>
        <c:lblOffset val="100"/>
        <c:baseTimeUnit val="years"/>
      </c:dateAx>
      <c:valAx>
        <c:axId val="3019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2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932832"/>
        <c:axId val="3019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932832"/>
        <c:axId val="301968096"/>
      </c:lineChart>
      <c:dateAx>
        <c:axId val="301932832"/>
        <c:scaling>
          <c:orientation val="minMax"/>
        </c:scaling>
        <c:delete val="1"/>
        <c:axPos val="b"/>
        <c:numFmt formatCode="ge" sourceLinked="1"/>
        <c:majorTickMark val="none"/>
        <c:minorTickMark val="none"/>
        <c:tickLblPos val="none"/>
        <c:crossAx val="301968096"/>
        <c:crosses val="autoZero"/>
        <c:auto val="1"/>
        <c:lblOffset val="100"/>
        <c:baseTimeUnit val="years"/>
      </c:dateAx>
      <c:valAx>
        <c:axId val="3019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1122.3800000000001</c:v>
                </c:pt>
                <c:pt idx="1">
                  <c:v>858.81</c:v>
                </c:pt>
                <c:pt idx="2">
                  <c:v>1048.46</c:v>
                </c:pt>
                <c:pt idx="3">
                  <c:v>583.49</c:v>
                </c:pt>
                <c:pt idx="4">
                  <c:v>469.48</c:v>
                </c:pt>
              </c:numCache>
            </c:numRef>
          </c:val>
        </c:ser>
        <c:dLbls>
          <c:showLegendKey val="0"/>
          <c:showVal val="0"/>
          <c:showCatName val="0"/>
          <c:showSerName val="0"/>
          <c:showPercent val="0"/>
          <c:showBubbleSize val="0"/>
        </c:dLbls>
        <c:gapWidth val="150"/>
        <c:axId val="301969272"/>
        <c:axId val="3019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01969272"/>
        <c:axId val="301969664"/>
      </c:lineChart>
      <c:dateAx>
        <c:axId val="301969272"/>
        <c:scaling>
          <c:orientation val="minMax"/>
        </c:scaling>
        <c:delete val="1"/>
        <c:axPos val="b"/>
        <c:numFmt formatCode="ge" sourceLinked="1"/>
        <c:majorTickMark val="none"/>
        <c:minorTickMark val="none"/>
        <c:tickLblPos val="none"/>
        <c:crossAx val="301969664"/>
        <c:crosses val="autoZero"/>
        <c:auto val="1"/>
        <c:lblOffset val="100"/>
        <c:baseTimeUnit val="years"/>
      </c:dateAx>
      <c:valAx>
        <c:axId val="3019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6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32.409999999999997</c:v>
                </c:pt>
                <c:pt idx="1">
                  <c:v>32.72</c:v>
                </c:pt>
                <c:pt idx="2">
                  <c:v>34.92</c:v>
                </c:pt>
                <c:pt idx="3">
                  <c:v>34.92</c:v>
                </c:pt>
                <c:pt idx="4">
                  <c:v>36.89</c:v>
                </c:pt>
              </c:numCache>
            </c:numRef>
          </c:val>
        </c:ser>
        <c:dLbls>
          <c:showLegendKey val="0"/>
          <c:showVal val="0"/>
          <c:showCatName val="0"/>
          <c:showSerName val="0"/>
          <c:showPercent val="0"/>
          <c:showBubbleSize val="0"/>
        </c:dLbls>
        <c:gapWidth val="150"/>
        <c:axId val="301932440"/>
        <c:axId val="30193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01932440"/>
        <c:axId val="301932048"/>
      </c:lineChart>
      <c:dateAx>
        <c:axId val="301932440"/>
        <c:scaling>
          <c:orientation val="minMax"/>
        </c:scaling>
        <c:delete val="1"/>
        <c:axPos val="b"/>
        <c:numFmt formatCode="ge" sourceLinked="1"/>
        <c:majorTickMark val="none"/>
        <c:minorTickMark val="none"/>
        <c:tickLblPos val="none"/>
        <c:crossAx val="301932048"/>
        <c:crosses val="autoZero"/>
        <c:auto val="1"/>
        <c:lblOffset val="100"/>
        <c:baseTimeUnit val="years"/>
      </c:dateAx>
      <c:valAx>
        <c:axId val="30193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3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238.35</c:v>
                </c:pt>
                <c:pt idx="1">
                  <c:v>230.36</c:v>
                </c:pt>
                <c:pt idx="2">
                  <c:v>229.42</c:v>
                </c:pt>
                <c:pt idx="3">
                  <c:v>223.58</c:v>
                </c:pt>
                <c:pt idx="4">
                  <c:v>220.65</c:v>
                </c:pt>
              </c:numCache>
            </c:numRef>
          </c:val>
        </c:ser>
        <c:dLbls>
          <c:showLegendKey val="0"/>
          <c:showVal val="0"/>
          <c:showCatName val="0"/>
          <c:showSerName val="0"/>
          <c:showPercent val="0"/>
          <c:showBubbleSize val="0"/>
        </c:dLbls>
        <c:gapWidth val="150"/>
        <c:axId val="301930872"/>
        <c:axId val="30197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01930872"/>
        <c:axId val="301970840"/>
      </c:lineChart>
      <c:dateAx>
        <c:axId val="301930872"/>
        <c:scaling>
          <c:orientation val="minMax"/>
        </c:scaling>
        <c:delete val="1"/>
        <c:axPos val="b"/>
        <c:numFmt formatCode="ge" sourceLinked="1"/>
        <c:majorTickMark val="none"/>
        <c:minorTickMark val="none"/>
        <c:tickLblPos val="none"/>
        <c:crossAx val="301970840"/>
        <c:crosses val="autoZero"/>
        <c:auto val="1"/>
        <c:lblOffset val="100"/>
        <c:baseTimeUnit val="years"/>
      </c:dateAx>
      <c:valAx>
        <c:axId val="30197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3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松茂町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15510</v>
      </c>
      <c r="AM8" s="47"/>
      <c r="AN8" s="47"/>
      <c r="AO8" s="47"/>
      <c r="AP8" s="47"/>
      <c r="AQ8" s="47"/>
      <c r="AR8" s="47"/>
      <c r="AS8" s="47"/>
      <c r="AT8" s="43">
        <f>データ!S6</f>
        <v>14.24</v>
      </c>
      <c r="AU8" s="43"/>
      <c r="AV8" s="43"/>
      <c r="AW8" s="43"/>
      <c r="AX8" s="43"/>
      <c r="AY8" s="43"/>
      <c r="AZ8" s="43"/>
      <c r="BA8" s="43"/>
      <c r="BB8" s="43">
        <f>データ!T6</f>
        <v>1089.19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10.55</v>
      </c>
      <c r="Q10" s="43"/>
      <c r="R10" s="43"/>
      <c r="S10" s="43"/>
      <c r="T10" s="43"/>
      <c r="U10" s="43"/>
      <c r="V10" s="43"/>
      <c r="W10" s="43">
        <f>データ!P6</f>
        <v>100</v>
      </c>
      <c r="X10" s="43"/>
      <c r="Y10" s="43"/>
      <c r="Z10" s="43"/>
      <c r="AA10" s="43"/>
      <c r="AB10" s="43"/>
      <c r="AC10" s="43"/>
      <c r="AD10" s="47">
        <f>データ!Q6</f>
        <v>3234</v>
      </c>
      <c r="AE10" s="47"/>
      <c r="AF10" s="47"/>
      <c r="AG10" s="47"/>
      <c r="AH10" s="47"/>
      <c r="AI10" s="47"/>
      <c r="AJ10" s="47"/>
      <c r="AK10" s="2"/>
      <c r="AL10" s="47">
        <f>データ!U6</f>
        <v>1631</v>
      </c>
      <c r="AM10" s="47"/>
      <c r="AN10" s="47"/>
      <c r="AO10" s="47"/>
      <c r="AP10" s="47"/>
      <c r="AQ10" s="47"/>
      <c r="AR10" s="47"/>
      <c r="AS10" s="47"/>
      <c r="AT10" s="43">
        <f>データ!V6</f>
        <v>1.2</v>
      </c>
      <c r="AU10" s="43"/>
      <c r="AV10" s="43"/>
      <c r="AW10" s="43"/>
      <c r="AX10" s="43"/>
      <c r="AY10" s="43"/>
      <c r="AZ10" s="43"/>
      <c r="BA10" s="43"/>
      <c r="BB10" s="43">
        <f>データ!W6</f>
        <v>1359.17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364011</v>
      </c>
      <c r="D6" s="31">
        <f t="shared" si="3"/>
        <v>47</v>
      </c>
      <c r="E6" s="31">
        <f t="shared" si="3"/>
        <v>17</v>
      </c>
      <c r="F6" s="31">
        <f t="shared" si="3"/>
        <v>5</v>
      </c>
      <c r="G6" s="31">
        <f t="shared" si="3"/>
        <v>0</v>
      </c>
      <c r="H6" s="31" t="str">
        <f t="shared" si="3"/>
        <v>徳島県　松茂町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10.55</v>
      </c>
      <c r="P6" s="32">
        <f t="shared" si="3"/>
        <v>100</v>
      </c>
      <c r="Q6" s="32">
        <f t="shared" si="3"/>
        <v>3234</v>
      </c>
      <c r="R6" s="32">
        <f t="shared" si="3"/>
        <v>15510</v>
      </c>
      <c r="S6" s="32">
        <f t="shared" si="3"/>
        <v>14.24</v>
      </c>
      <c r="T6" s="32">
        <f t="shared" si="3"/>
        <v>1089.19</v>
      </c>
      <c r="U6" s="32">
        <f t="shared" si="3"/>
        <v>1631</v>
      </c>
      <c r="V6" s="32">
        <f t="shared" si="3"/>
        <v>1.2</v>
      </c>
      <c r="W6" s="32">
        <f t="shared" si="3"/>
        <v>1359.17</v>
      </c>
      <c r="X6" s="33">
        <f>IF(X7="",NA(),X7)</f>
        <v>73.03</v>
      </c>
      <c r="Y6" s="33">
        <f t="shared" ref="Y6:AG6" si="4">IF(Y7="",NA(),Y7)</f>
        <v>73.930000000000007</v>
      </c>
      <c r="Z6" s="33">
        <f t="shared" si="4"/>
        <v>71.05</v>
      </c>
      <c r="AA6" s="33">
        <f t="shared" si="4"/>
        <v>73.94</v>
      </c>
      <c r="AB6" s="33">
        <f t="shared" si="4"/>
        <v>73.8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1122.3800000000001</v>
      </c>
      <c r="BF6" s="33">
        <f t="shared" ref="BF6:BN6" si="7">IF(BF7="",NA(),BF7)</f>
        <v>858.81</v>
      </c>
      <c r="BG6" s="33">
        <f t="shared" si="7"/>
        <v>1048.46</v>
      </c>
      <c r="BH6" s="33">
        <f t="shared" si="7"/>
        <v>583.49</v>
      </c>
      <c r="BI6" s="33">
        <f t="shared" si="7"/>
        <v>469.48</v>
      </c>
      <c r="BJ6" s="33">
        <f t="shared" si="7"/>
        <v>1267.26</v>
      </c>
      <c r="BK6" s="33">
        <f t="shared" si="7"/>
        <v>1239.2</v>
      </c>
      <c r="BL6" s="33">
        <f t="shared" si="7"/>
        <v>1197.82</v>
      </c>
      <c r="BM6" s="33">
        <f t="shared" si="7"/>
        <v>1126.77</v>
      </c>
      <c r="BN6" s="33">
        <f t="shared" si="7"/>
        <v>1044.8</v>
      </c>
      <c r="BO6" s="32" t="str">
        <f>IF(BO7="","",IF(BO7="-","【-】","【"&amp;SUBSTITUTE(TEXT(BO7,"#,##0.00"),"-","△")&amp;"】"))</f>
        <v>【992.47】</v>
      </c>
      <c r="BP6" s="33">
        <f>IF(BP7="",NA(),BP7)</f>
        <v>32.409999999999997</v>
      </c>
      <c r="BQ6" s="33">
        <f t="shared" ref="BQ6:BY6" si="8">IF(BQ7="",NA(),BQ7)</f>
        <v>32.72</v>
      </c>
      <c r="BR6" s="33">
        <f t="shared" si="8"/>
        <v>34.92</v>
      </c>
      <c r="BS6" s="33">
        <f t="shared" si="8"/>
        <v>34.92</v>
      </c>
      <c r="BT6" s="33">
        <f t="shared" si="8"/>
        <v>36.89</v>
      </c>
      <c r="BU6" s="33">
        <f t="shared" si="8"/>
        <v>53.42</v>
      </c>
      <c r="BV6" s="33">
        <f t="shared" si="8"/>
        <v>51.56</v>
      </c>
      <c r="BW6" s="33">
        <f t="shared" si="8"/>
        <v>51.03</v>
      </c>
      <c r="BX6" s="33">
        <f t="shared" si="8"/>
        <v>50.9</v>
      </c>
      <c r="BY6" s="33">
        <f t="shared" si="8"/>
        <v>50.82</v>
      </c>
      <c r="BZ6" s="32" t="str">
        <f>IF(BZ7="","",IF(BZ7="-","【-】","【"&amp;SUBSTITUTE(TEXT(BZ7,"#,##0.00"),"-","△")&amp;"】"))</f>
        <v>【51.49】</v>
      </c>
      <c r="CA6" s="33">
        <f>IF(CA7="",NA(),CA7)</f>
        <v>238.35</v>
      </c>
      <c r="CB6" s="33">
        <f t="shared" ref="CB6:CJ6" si="9">IF(CB7="",NA(),CB7)</f>
        <v>230.36</v>
      </c>
      <c r="CC6" s="33">
        <f t="shared" si="9"/>
        <v>229.42</v>
      </c>
      <c r="CD6" s="33">
        <f t="shared" si="9"/>
        <v>223.58</v>
      </c>
      <c r="CE6" s="33">
        <f t="shared" si="9"/>
        <v>220.65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53.78</v>
      </c>
      <c r="CM6" s="33">
        <f t="shared" ref="CM6:CU6" si="10">IF(CM7="",NA(),CM7)</f>
        <v>56.91</v>
      </c>
      <c r="CN6" s="33">
        <f t="shared" si="10"/>
        <v>55.26</v>
      </c>
      <c r="CO6" s="33">
        <f t="shared" si="10"/>
        <v>52.14</v>
      </c>
      <c r="CP6" s="33">
        <f t="shared" si="10"/>
        <v>52.14</v>
      </c>
      <c r="CQ6" s="33">
        <f t="shared" si="10"/>
        <v>54.23</v>
      </c>
      <c r="CR6" s="33">
        <f t="shared" si="10"/>
        <v>55.2</v>
      </c>
      <c r="CS6" s="33">
        <f t="shared" si="10"/>
        <v>54.74</v>
      </c>
      <c r="CT6" s="33">
        <f t="shared" si="10"/>
        <v>53.78</v>
      </c>
      <c r="CU6" s="33">
        <f t="shared" si="10"/>
        <v>53.24</v>
      </c>
      <c r="CV6" s="32" t="str">
        <f>IF(CV7="","",IF(CV7="-","【-】","【"&amp;SUBSTITUTE(TEXT(CV7,"#,##0.00"),"-","△")&amp;"】"))</f>
        <v>【53.32】</v>
      </c>
      <c r="CW6" s="33">
        <f>IF(CW7="",NA(),CW7)</f>
        <v>61.4</v>
      </c>
      <c r="CX6" s="33">
        <f t="shared" ref="CX6:DF6" si="11">IF(CX7="",NA(),CX7)</f>
        <v>62.37</v>
      </c>
      <c r="CY6" s="33">
        <f t="shared" si="11"/>
        <v>62.36</v>
      </c>
      <c r="CZ6" s="33">
        <f t="shared" si="11"/>
        <v>64</v>
      </c>
      <c r="DA6" s="33">
        <f t="shared" si="11"/>
        <v>64.44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364011</v>
      </c>
      <c r="D7" s="35">
        <v>47</v>
      </c>
      <c r="E7" s="35">
        <v>17</v>
      </c>
      <c r="F7" s="35">
        <v>5</v>
      </c>
      <c r="G7" s="35">
        <v>0</v>
      </c>
      <c r="H7" s="35" t="s">
        <v>95</v>
      </c>
      <c r="I7" s="35" t="s">
        <v>96</v>
      </c>
      <c r="J7" s="35" t="s">
        <v>97</v>
      </c>
      <c r="K7" s="35" t="s">
        <v>98</v>
      </c>
      <c r="L7" s="35" t="s">
        <v>99</v>
      </c>
      <c r="M7" s="36" t="s">
        <v>100</v>
      </c>
      <c r="N7" s="36" t="s">
        <v>101</v>
      </c>
      <c r="O7" s="36">
        <v>10.55</v>
      </c>
      <c r="P7" s="36">
        <v>100</v>
      </c>
      <c r="Q7" s="36">
        <v>3234</v>
      </c>
      <c r="R7" s="36">
        <v>15510</v>
      </c>
      <c r="S7" s="36">
        <v>14.24</v>
      </c>
      <c r="T7" s="36">
        <v>1089.19</v>
      </c>
      <c r="U7" s="36">
        <v>1631</v>
      </c>
      <c r="V7" s="36">
        <v>1.2</v>
      </c>
      <c r="W7" s="36">
        <v>1359.17</v>
      </c>
      <c r="X7" s="36">
        <v>73.03</v>
      </c>
      <c r="Y7" s="36">
        <v>73.930000000000007</v>
      </c>
      <c r="Z7" s="36">
        <v>71.05</v>
      </c>
      <c r="AA7" s="36">
        <v>73.94</v>
      </c>
      <c r="AB7" s="36">
        <v>73.8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1122.3800000000001</v>
      </c>
      <c r="BF7" s="36">
        <v>858.81</v>
      </c>
      <c r="BG7" s="36">
        <v>1048.46</v>
      </c>
      <c r="BH7" s="36">
        <v>583.49</v>
      </c>
      <c r="BI7" s="36">
        <v>469.48</v>
      </c>
      <c r="BJ7" s="36">
        <v>1267.26</v>
      </c>
      <c r="BK7" s="36">
        <v>1239.2</v>
      </c>
      <c r="BL7" s="36">
        <v>1197.82</v>
      </c>
      <c r="BM7" s="36">
        <v>1126.77</v>
      </c>
      <c r="BN7" s="36">
        <v>1044.8</v>
      </c>
      <c r="BO7" s="36">
        <v>992.47</v>
      </c>
      <c r="BP7" s="36">
        <v>32.409999999999997</v>
      </c>
      <c r="BQ7" s="36">
        <v>32.72</v>
      </c>
      <c r="BR7" s="36">
        <v>34.92</v>
      </c>
      <c r="BS7" s="36">
        <v>34.92</v>
      </c>
      <c r="BT7" s="36">
        <v>36.89</v>
      </c>
      <c r="BU7" s="36">
        <v>53.42</v>
      </c>
      <c r="BV7" s="36">
        <v>51.56</v>
      </c>
      <c r="BW7" s="36">
        <v>51.03</v>
      </c>
      <c r="BX7" s="36">
        <v>50.9</v>
      </c>
      <c r="BY7" s="36">
        <v>50.82</v>
      </c>
      <c r="BZ7" s="36">
        <v>51.49</v>
      </c>
      <c r="CA7" s="36">
        <v>238.35</v>
      </c>
      <c r="CB7" s="36">
        <v>230.36</v>
      </c>
      <c r="CC7" s="36">
        <v>229.42</v>
      </c>
      <c r="CD7" s="36">
        <v>223.58</v>
      </c>
      <c r="CE7" s="36">
        <v>220.65</v>
      </c>
      <c r="CF7" s="36">
        <v>269.12</v>
      </c>
      <c r="CG7" s="36">
        <v>283.26</v>
      </c>
      <c r="CH7" s="36">
        <v>289.60000000000002</v>
      </c>
      <c r="CI7" s="36">
        <v>293.27</v>
      </c>
      <c r="CJ7" s="36">
        <v>300.52</v>
      </c>
      <c r="CK7" s="36">
        <v>295.10000000000002</v>
      </c>
      <c r="CL7" s="36">
        <v>53.78</v>
      </c>
      <c r="CM7" s="36">
        <v>56.91</v>
      </c>
      <c r="CN7" s="36">
        <v>55.26</v>
      </c>
      <c r="CO7" s="36">
        <v>52.14</v>
      </c>
      <c r="CP7" s="36">
        <v>52.14</v>
      </c>
      <c r="CQ7" s="36">
        <v>54.23</v>
      </c>
      <c r="CR7" s="36">
        <v>55.2</v>
      </c>
      <c r="CS7" s="36">
        <v>54.74</v>
      </c>
      <c r="CT7" s="36">
        <v>53.78</v>
      </c>
      <c r="CU7" s="36">
        <v>53.24</v>
      </c>
      <c r="CV7" s="36">
        <v>53.32</v>
      </c>
      <c r="CW7" s="36">
        <v>61.4</v>
      </c>
      <c r="CX7" s="36">
        <v>62.37</v>
      </c>
      <c r="CY7" s="36">
        <v>62.36</v>
      </c>
      <c r="CZ7" s="36">
        <v>64</v>
      </c>
      <c r="DA7" s="36">
        <v>64.44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2016-02-03T09:17:16Z</dcterms:created>
  <dcterms:modified xsi:type="dcterms:W3CDTF">2016-02-26T05:44:35Z</dcterms:modified>
  <cp:category/>
</cp:coreProperties>
</file>