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11 佐那河内村（済み）\"/>
    </mc:Choice>
  </mc:AlternateContent>
  <workbookProtection workbookPassword="B501" lockStructure="1"/>
  <bookViews>
    <workbookView xWindow="3750" yWindow="165"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W8" i="4" s="1"/>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<sst xmlns="http://schemas.openxmlformats.org/spreadsheetml/2006/main" count="221" uniqueCount="110">
  <si>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</si>
  <si>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</si>
  <si>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</si>
  <si>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</si>
  <si>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</si>
  <si>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</si>
  <si>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</si>
  <si>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</si>
  <si>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</si>
  <si>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</si>
  <si>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</si>
  <si>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</si>
  <si>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</si>
  <si>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</si>
  <si>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</si>
  <si>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</si>
  <si>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</si>
  <si>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</si>
  <si>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</si>
  <si>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</si>
  <si>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</si>
  <si>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</si>
  <si>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</si>
  <si>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</si>
  <si>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</si>
  <si>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</si>
  <si>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</si>
  <si>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</si>
  <si>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</si>
  <si>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</si>
  <si>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</si>
  <si>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</si>
  <si>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</si>
  <si>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</si>
  <si>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</si>
  <si>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</si>
  <si>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</si>
  <si>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</si>
  <si>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</si>
  <si>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</si>
  <si>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</si>
  <si>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</si>
  <si>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</si>
  <si>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</si>
  <si>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</si>
  <si>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</si>
  <si>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</si>
  <si>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</si>
  <si>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</si>
  <si>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</si>
  <si>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</si>
  <si>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</si>
  <si>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</si>
  <si>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</si>
  <si>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</si>
  <si>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</si>
  <si>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</si>
  <si>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</si>
  <si>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</si>
  <si>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</si>
  <si>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</si>
  <si>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</si>
  <si>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</si>
  <si>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</si>
  <si>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</si>
  <si>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</si>
  <si>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</si>
  <si>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</si>
  <si>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</si>
  <si>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</si>
  <si>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</si>
  <si>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</si>
  <si>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</si>
  <si>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</si>
  <si>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</si>
  <si>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</si>
  <si>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</si>
  <si>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</si>
  <si>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</si>
  <si>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</si>
  <si>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</si>
  <si>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</si>
  <si>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</si>
  <si>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</si>
  <si>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</si>
  <si>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</si>
  <si>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</si>
  <si>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</si>
  <si>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</si>
  <si>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</si>
  <si>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</si>
  <si>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</si>
  <si>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</si>
  <si>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</si>
  <si>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</si>
  <si>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佐那河内村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</si>
  <si>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</si>
  <si>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</si>
  <si>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</si>
  <si>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</si>
  <si>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</si>
  <si>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</si>
  <si>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</si>
  <si>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</si>
  <si>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</si>
  <si>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</si>
  <si>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</si>
  <si>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佐那河内村は、豊かな自然と園瀬川の清流が自慢で、村民の環境保全に対する意識が高いため、⑧表の水洗化率はH26で97.35%と全国平均の84.07%をも上回っている。水洗化率が高位にあることは、村で運営している農業集落排水施設への接続率が高いことを示す。この要因により⑦表の施設利用率や⑥表の汚水処理原価には好影響を与え、全国平均よりも高い数値となっている。しかしながらH26では、汚水処理原価はH25より上昇し、経費回収率についても減少傾向を示している。それでも、汚水処理原価は全国平均300円に対し、174円であり、経費回収率についても75%付近の高い水準を維持している。
　佐那河内村の汚水処理については、経営の健全性を示す、①表の収益的収支比率では82.84%と高い比率となっているが、単年度収支で黒字となる100％を下回っており経営改善に向けた取り組みが必要である。そのため、近年経営改善に向けた取組みを行った結果、H26の指標は前年度よりも少しだけ高くなっていることから、取り組みの成果が反映された結果と考えられる。
　今後については、人口減少による料金収入の減少も見込まれることから、適正な維持管理体制の構築と、更なる汚水処理原価を下げる方策を検討する必要性があり、今後も経営改善に向けた取り組みが必要である。
</t>
    <phoneticPr fontId="4"/>
  </si>
  <si>
    <t>　佐那河内村では、H28～H29に仁井田処理施設と宮前処理施設の統合工事と施設機能回復工事を行う。これは、仁井田処理施設の老朽化に伴う機能回復工事を行うよりも、施設統合し汚水処理施設の箇所数を減らした方が、今後の事業経営に有利と判断したためである。これで、6箇所あった汚水処理施設は4箇所に再編される。この事業実施により、村内全ての施設で機能回復工事が完了することとなる。
　各処理場における機能回復工事により、施設内機器についてはほぼ更新される予定である。しかし、汚水処理施設内では機器の耐用年数が標準よりも短くなることも多く、また突発的な故障による修繕費の増加は避けられないことから、今後は機器の耐用年数を延ばすため適正な維持管理を行う必要がある。</t>
    <phoneticPr fontId="4"/>
  </si>
  <si>
    <t xml:space="preserve">　佐那河内村の汚水処理については、経営の健全性を示す、①表の収益的収支比率では82.84%と高い比率となっているが、単年度収支で黒字となる100％を下回っており経営改善に向けた取り組みが必要である。H23～H25の機能回復工事、H28～H29では施設統合等の工事を行う予定のため、今後は収益的収支比率は下がると考えられる。
　また、近い将来的には人口減少による料金収入の減少も見込まれることから、今後は施設が健全な状態にあるうちに、適正な維持管理体制の構築による維持管理費の低減手法と更なる汚水処理原価を下げる方策を検討する必要性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</si>
</sst>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2757928"/>
        <c:axId val="33313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32757928"/>
        <c:axId val="333138560"/>
      </c:lineChart>
      <c:dateAx>
        <c:axId val="332757928"/>
        <c:scaling>
          <c:orientation val="minMax"/>
        </c:scaling>
        <c:delete val="1"/>
        <c:axPos val="b"/>
        <c:numFmt formatCode="ge" sourceLinked="1"/>
        <c:majorTickMark val="none"/>
        <c:minorTickMark val="none"/>
        <c:tickLblPos val="none"/>
        <c:crossAx val="333138560"/>
        <c:crosses val="autoZero"/>
        <c:auto val="1"/>
        <c:lblOffset val="100"/>
        <c:baseTimeUnit val="years"/>
      </c:dateAx>
      <c:valAx>
        <c:axId val="3331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7579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60.76</c:v>
                </c:pt>
                <c:pt idx="2">
                  <c:v>65.92</c:v>
                </c:pt>
                <c:pt idx="3">
                  <c:v>65.92</c:v>
                </c:pt>
                <c:pt idx="4">
                  <c:v>65.92</c:v>
                </c:pt>
              </c:numCache>
            </c:numRef>
          </c:val>
        </c:ser>
        <c:dLbls>
          <c:showLegendKey val="0"/>
          <c:showVal val="0"/>
          <c:showCatName val="0"/>
          <c:showSerName val="0"/>
          <c:showPercent val="0"/>
          <c:showBubbleSize val="0"/>
        </c:dLbls>
        <c:gapWidth val="150"/>
        <c:axId val="142293128"/>
        <c:axId val="1422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42293128"/>
        <c:axId val="142292736"/>
      </c:lineChart>
      <c:dateAx>
        <c:axId val="142293128"/>
        <c:scaling>
          <c:orientation val="minMax"/>
        </c:scaling>
        <c:delete val="1"/>
        <c:axPos val="b"/>
        <c:numFmt formatCode="ge" sourceLinked="1"/>
        <c:majorTickMark val="none"/>
        <c:minorTickMark val="none"/>
        <c:tickLblPos val="none"/>
        <c:crossAx val="142292736"/>
        <c:crosses val="autoZero"/>
        <c:auto val="1"/>
        <c:lblOffset val="100"/>
        <c:baseTimeUnit val="years"/>
      </c:dateAx>
      <c:valAx>
        <c:axId val="1422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29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97.73</c:v>
                </c:pt>
                <c:pt idx="1">
                  <c:v>97.93</c:v>
                </c:pt>
                <c:pt idx="2">
                  <c:v>97.88</c:v>
                </c:pt>
                <c:pt idx="3">
                  <c:v>97.45</c:v>
                </c:pt>
                <c:pt idx="4">
                  <c:v>97.35</c:v>
                </c:pt>
              </c:numCache>
            </c:numRef>
          </c:val>
        </c:ser>
        <c:dLbls>
          <c:showLegendKey val="0"/>
          <c:showVal val="0"/>
          <c:showCatName val="0"/>
          <c:showSerName val="0"/>
          <c:showPercent val="0"/>
          <c:showBubbleSize val="0"/>
        </c:dLbls>
        <c:gapWidth val="150"/>
        <c:axId val="334806520"/>
        <c:axId val="3348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34806520"/>
        <c:axId val="334806912"/>
      </c:lineChart>
      <c:dateAx>
        <c:axId val="334806520"/>
        <c:scaling>
          <c:orientation val="minMax"/>
        </c:scaling>
        <c:delete val="1"/>
        <c:axPos val="b"/>
        <c:numFmt formatCode="ge" sourceLinked="1"/>
        <c:majorTickMark val="none"/>
        <c:minorTickMark val="none"/>
        <c:tickLblPos val="none"/>
        <c:crossAx val="334806912"/>
        <c:crosses val="autoZero"/>
        <c:auto val="1"/>
        <c:lblOffset val="100"/>
        <c:baseTimeUnit val="years"/>
      </c:dateAx>
      <c:valAx>
        <c:axId val="3348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80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84.26</c:v>
                </c:pt>
                <c:pt idx="1">
                  <c:v>81.3</c:v>
                </c:pt>
                <c:pt idx="2">
                  <c:v>81.42</c:v>
                </c:pt>
                <c:pt idx="3">
                  <c:v>80.790000000000006</c:v>
                </c:pt>
                <c:pt idx="4">
                  <c:v>82.84</c:v>
                </c:pt>
              </c:numCache>
            </c:numRef>
          </c:val>
        </c:ser>
        <c:dLbls>
          <c:showLegendKey val="0"/>
          <c:showVal val="0"/>
          <c:showCatName val="0"/>
          <c:showSerName val="0"/>
          <c:showPercent val="0"/>
          <c:showBubbleSize val="0"/>
        </c:dLbls>
        <c:gapWidth val="150"/>
        <c:axId val="334564888"/>
        <c:axId val="3345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564888"/>
        <c:axId val="334500672"/>
      </c:lineChart>
      <c:dateAx>
        <c:axId val="334564888"/>
        <c:scaling>
          <c:orientation val="minMax"/>
        </c:scaling>
        <c:delete val="1"/>
        <c:axPos val="b"/>
        <c:numFmt formatCode="ge" sourceLinked="1"/>
        <c:majorTickMark val="none"/>
        <c:minorTickMark val="none"/>
        <c:tickLblPos val="none"/>
        <c:crossAx val="334500672"/>
        <c:crosses val="autoZero"/>
        <c:auto val="1"/>
        <c:lblOffset val="100"/>
        <c:baseTimeUnit val="years"/>
      </c:dateAx>
      <c:valAx>
        <c:axId val="3345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56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564504"/>
        <c:axId val="33452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564504"/>
        <c:axId val="334527624"/>
      </c:lineChart>
      <c:dateAx>
        <c:axId val="334564504"/>
        <c:scaling>
          <c:orientation val="minMax"/>
        </c:scaling>
        <c:delete val="1"/>
        <c:axPos val="b"/>
        <c:numFmt formatCode="ge" sourceLinked="1"/>
        <c:majorTickMark val="none"/>
        <c:minorTickMark val="none"/>
        <c:tickLblPos val="none"/>
        <c:crossAx val="334527624"/>
        <c:crosses val="autoZero"/>
        <c:auto val="1"/>
        <c:lblOffset val="100"/>
        <c:baseTimeUnit val="years"/>
      </c:dateAx>
      <c:valAx>
        <c:axId val="33452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56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573080"/>
        <c:axId val="33452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573080"/>
        <c:axId val="334525560"/>
      </c:lineChart>
      <c:dateAx>
        <c:axId val="334573080"/>
        <c:scaling>
          <c:orientation val="minMax"/>
        </c:scaling>
        <c:delete val="1"/>
        <c:axPos val="b"/>
        <c:numFmt formatCode="ge" sourceLinked="1"/>
        <c:majorTickMark val="none"/>
        <c:minorTickMark val="none"/>
        <c:tickLblPos val="none"/>
        <c:crossAx val="334525560"/>
        <c:crosses val="autoZero"/>
        <c:auto val="1"/>
        <c:lblOffset val="100"/>
        <c:baseTimeUnit val="years"/>
      </c:dateAx>
      <c:valAx>
        <c:axId val="33452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57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329528"/>
        <c:axId val="3343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329528"/>
        <c:axId val="334329920"/>
      </c:lineChart>
      <c:dateAx>
        <c:axId val="334329528"/>
        <c:scaling>
          <c:orientation val="minMax"/>
        </c:scaling>
        <c:delete val="1"/>
        <c:axPos val="b"/>
        <c:numFmt formatCode="ge" sourceLinked="1"/>
        <c:majorTickMark val="none"/>
        <c:minorTickMark val="none"/>
        <c:tickLblPos val="none"/>
        <c:crossAx val="334329920"/>
        <c:crosses val="autoZero"/>
        <c:auto val="1"/>
        <c:lblOffset val="100"/>
        <c:baseTimeUnit val="years"/>
      </c:dateAx>
      <c:valAx>
        <c:axId val="3343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2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331488"/>
        <c:axId val="334331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331488"/>
        <c:axId val="334331880"/>
      </c:lineChart>
      <c:dateAx>
        <c:axId val="334331488"/>
        <c:scaling>
          <c:orientation val="minMax"/>
        </c:scaling>
        <c:delete val="1"/>
        <c:axPos val="b"/>
        <c:numFmt formatCode="ge" sourceLinked="1"/>
        <c:majorTickMark val="none"/>
        <c:minorTickMark val="none"/>
        <c:tickLblPos val="none"/>
        <c:crossAx val="334331880"/>
        <c:crosses val="autoZero"/>
        <c:auto val="1"/>
        <c:lblOffset val="100"/>
        <c:baseTimeUnit val="years"/>
      </c:dateAx>
      <c:valAx>
        <c:axId val="33433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3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formatCode="#,##0.00;&quot;△&quot;#,##0.00;&quot;-&quot;">
                  <c:v>50.79</c:v>
                </c:pt>
                <c:pt idx="4">
                  <c:v>0</c:v>
                </c:pt>
              </c:numCache>
            </c:numRef>
          </c:val>
        </c:ser>
        <c:dLbls>
          <c:showLegendKey val="0"/>
          <c:showVal val="0"/>
          <c:showCatName val="0"/>
          <c:showSerName val="0"/>
          <c:showPercent val="0"/>
          <c:showBubbleSize val="0"/>
        </c:dLbls>
        <c:gapWidth val="150"/>
        <c:axId val="334412904"/>
        <c:axId val="33441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34412904"/>
        <c:axId val="334413296"/>
      </c:lineChart>
      <c:dateAx>
        <c:axId val="334412904"/>
        <c:scaling>
          <c:orientation val="minMax"/>
        </c:scaling>
        <c:delete val="1"/>
        <c:axPos val="b"/>
        <c:numFmt formatCode="ge" sourceLinked="1"/>
        <c:majorTickMark val="none"/>
        <c:minorTickMark val="none"/>
        <c:tickLblPos val="none"/>
        <c:crossAx val="334413296"/>
        <c:crosses val="autoZero"/>
        <c:auto val="1"/>
        <c:lblOffset val="100"/>
        <c:baseTimeUnit val="years"/>
      </c:dateAx>
      <c:valAx>
        <c:axId val="33441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41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85.58</c:v>
                </c:pt>
                <c:pt idx="1">
                  <c:v>89.7</c:v>
                </c:pt>
                <c:pt idx="2">
                  <c:v>100.61</c:v>
                </c:pt>
                <c:pt idx="3">
                  <c:v>109.86</c:v>
                </c:pt>
                <c:pt idx="4">
                  <c:v>72.47</c:v>
                </c:pt>
              </c:numCache>
            </c:numRef>
          </c:val>
        </c:ser>
        <c:dLbls>
          <c:showLegendKey val="0"/>
          <c:showVal val="0"/>
          <c:showCatName val="0"/>
          <c:showSerName val="0"/>
          <c:showPercent val="0"/>
          <c:showBubbleSize val="0"/>
        </c:dLbls>
        <c:gapWidth val="150"/>
        <c:axId val="334331096"/>
        <c:axId val="33432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34331096"/>
        <c:axId val="334329136"/>
      </c:lineChart>
      <c:dateAx>
        <c:axId val="334331096"/>
        <c:scaling>
          <c:orientation val="minMax"/>
        </c:scaling>
        <c:delete val="1"/>
        <c:axPos val="b"/>
        <c:numFmt formatCode="ge" sourceLinked="1"/>
        <c:majorTickMark val="none"/>
        <c:minorTickMark val="none"/>
        <c:tickLblPos val="none"/>
        <c:crossAx val="334329136"/>
        <c:crosses val="autoZero"/>
        <c:auto val="1"/>
        <c:lblOffset val="100"/>
        <c:baseTimeUnit val="years"/>
      </c:dateAx>
      <c:valAx>
        <c:axId val="33432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3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164.47</c:v>
                </c:pt>
                <c:pt idx="1">
                  <c:v>146.66</c:v>
                </c:pt>
                <c:pt idx="2">
                  <c:v>139.62</c:v>
                </c:pt>
                <c:pt idx="3">
                  <c:v>124.14</c:v>
                </c:pt>
                <c:pt idx="4">
                  <c:v>173.9</c:v>
                </c:pt>
              </c:numCache>
            </c:numRef>
          </c:val>
        </c:ser>
        <c:dLbls>
          <c:showLegendKey val="0"/>
          <c:showVal val="0"/>
          <c:showCatName val="0"/>
          <c:showSerName val="0"/>
          <c:showPercent val="0"/>
          <c:showBubbleSize val="0"/>
        </c:dLbls>
        <c:gapWidth val="150"/>
        <c:axId val="334414864"/>
        <c:axId val="33441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34414864"/>
        <c:axId val="334415256"/>
      </c:lineChart>
      <c:dateAx>
        <c:axId val="334414864"/>
        <c:scaling>
          <c:orientation val="minMax"/>
        </c:scaling>
        <c:delete val="1"/>
        <c:axPos val="b"/>
        <c:numFmt formatCode="ge" sourceLinked="1"/>
        <c:majorTickMark val="none"/>
        <c:minorTickMark val="none"/>
        <c:tickLblPos val="none"/>
        <c:crossAx val="334415256"/>
        <c:crosses val="autoZero"/>
        <c:auto val="1"/>
        <c:lblOffset val="100"/>
        <c:baseTimeUnit val="years"/>
      </c:dateAx>
      <c:valAx>
        <c:axId val="33441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41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佐那河内村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2566</v>
      </c>
      <c r="AM8" s="47"/>
      <c r="AN8" s="47"/>
      <c r="AO8" s="47"/>
      <c r="AP8" s="47"/>
      <c r="AQ8" s="47"/>
      <c r="AR8" s="47"/>
      <c r="AS8" s="47"/>
      <c r="AT8" s="43">
        <f>データ!S6</f>
        <v>42.28</v>
      </c>
      <c r="AU8" s="43"/>
      <c r="AV8" s="43"/>
      <c r="AW8" s="43"/>
      <c r="AX8" s="43"/>
      <c r="AY8" s="43"/>
      <c r="AZ8" s="43"/>
      <c r="BA8" s="43"/>
      <c r="BB8" s="43">
        <f>データ!T6</f>
        <v>60.69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80.14</v>
      </c>
      <c r="Q10" s="43"/>
      <c r="R10" s="43"/>
      <c r="S10" s="43"/>
      <c r="T10" s="43"/>
      <c r="U10" s="43"/>
      <c r="V10" s="43"/>
      <c r="W10" s="43">
        <f>データ!P6</f>
        <v>100</v>
      </c>
      <c r="X10" s="43"/>
      <c r="Y10" s="43"/>
      <c r="Z10" s="43"/>
      <c r="AA10" s="43"/>
      <c r="AB10" s="43"/>
      <c r="AC10" s="43"/>
      <c r="AD10" s="47">
        <f>データ!Q6</f>
        <v>3700</v>
      </c>
      <c r="AE10" s="47"/>
      <c r="AF10" s="47"/>
      <c r="AG10" s="47"/>
      <c r="AH10" s="47"/>
      <c r="AI10" s="47"/>
      <c r="AJ10" s="47"/>
      <c r="AK10" s="2"/>
      <c r="AL10" s="47">
        <f>データ!U6</f>
        <v>2034</v>
      </c>
      <c r="AM10" s="47"/>
      <c r="AN10" s="47"/>
      <c r="AO10" s="47"/>
      <c r="AP10" s="47"/>
      <c r="AQ10" s="47"/>
      <c r="AR10" s="47"/>
      <c r="AS10" s="47"/>
      <c r="AT10" s="43">
        <f>データ!V6</f>
        <v>2.71</v>
      </c>
      <c r="AU10" s="43"/>
      <c r="AV10" s="43"/>
      <c r="AW10" s="43"/>
      <c r="AX10" s="43"/>
      <c r="AY10" s="43"/>
      <c r="AZ10" s="43"/>
      <c r="BA10" s="43"/>
      <c r="BB10" s="43">
        <f>データ!W6</f>
        <v>750.55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363219</v>
      </c>
      <c r="D6" s="31">
        <f t="shared" si="3"/>
        <v>47</v>
      </c>
      <c r="E6" s="31">
        <f t="shared" si="3"/>
        <v>17</v>
      </c>
      <c r="F6" s="31">
        <f t="shared" si="3"/>
        <v>5</v>
      </c>
      <c r="G6" s="31">
        <f t="shared" si="3"/>
        <v>0</v>
      </c>
      <c r="H6" s="31" t="str">
        <f t="shared" si="3"/>
        <v>徳島県　佐那河内村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80.14</v>
      </c>
      <c r="P6" s="32">
        <f t="shared" si="3"/>
        <v>100</v>
      </c>
      <c r="Q6" s="32">
        <f t="shared" si="3"/>
        <v>3700</v>
      </c>
      <c r="R6" s="32">
        <f t="shared" si="3"/>
        <v>2566</v>
      </c>
      <c r="S6" s="32">
        <f t="shared" si="3"/>
        <v>42.28</v>
      </c>
      <c r="T6" s="32">
        <f t="shared" si="3"/>
        <v>60.69</v>
      </c>
      <c r="U6" s="32">
        <f t="shared" si="3"/>
        <v>2034</v>
      </c>
      <c r="V6" s="32">
        <f t="shared" si="3"/>
        <v>2.71</v>
      </c>
      <c r="W6" s="32">
        <f t="shared" si="3"/>
        <v>750.55</v>
      </c>
      <c r="X6" s="33">
        <f>IF(X7="",NA(),X7)</f>
        <v>84.26</v>
      </c>
      <c r="Y6" s="33">
        <f t="shared" ref="Y6:AG6" si="4">IF(Y7="",NA(),Y7)</f>
        <v>81.3</v>
      </c>
      <c r="Z6" s="33">
        <f t="shared" si="4"/>
        <v>81.42</v>
      </c>
      <c r="AA6" s="33">
        <f t="shared" si="4"/>
        <v>80.790000000000006</v>
      </c>
      <c r="AB6" s="33">
        <f t="shared" si="4"/>
        <v>82.84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3">
        <f t="shared" si="7"/>
        <v>50.79</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85.58</v>
      </c>
      <c r="BQ6" s="33">
        <f t="shared" ref="BQ6:BY6" si="8">IF(BQ7="",NA(),BQ7)</f>
        <v>89.7</v>
      </c>
      <c r="BR6" s="33">
        <f t="shared" si="8"/>
        <v>100.61</v>
      </c>
      <c r="BS6" s="33">
        <f t="shared" si="8"/>
        <v>109.86</v>
      </c>
      <c r="BT6" s="33">
        <f t="shared" si="8"/>
        <v>72.47</v>
      </c>
      <c r="BU6" s="33">
        <f t="shared" si="8"/>
        <v>53.42</v>
      </c>
      <c r="BV6" s="33">
        <f t="shared" si="8"/>
        <v>51.56</v>
      </c>
      <c r="BW6" s="33">
        <f t="shared" si="8"/>
        <v>51.03</v>
      </c>
      <c r="BX6" s="33">
        <f t="shared" si="8"/>
        <v>50.9</v>
      </c>
      <c r="BY6" s="33">
        <f t="shared" si="8"/>
        <v>50.82</v>
      </c>
      <c r="BZ6" s="32" t="str">
        <f>IF(BZ7="","",IF(BZ7="-","【-】","【"&amp;SUBSTITUTE(TEXT(BZ7,"#,##0.00"),"-","△")&amp;"】"))</f>
        <v>【51.49】</v>
      </c>
      <c r="CA6" s="33">
        <f>IF(CA7="",NA(),CA7)</f>
        <v>164.47</v>
      </c>
      <c r="CB6" s="33">
        <f t="shared" ref="CB6:CJ6" si="9">IF(CB7="",NA(),CB7)</f>
        <v>146.66</v>
      </c>
      <c r="CC6" s="33">
        <f t="shared" si="9"/>
        <v>139.62</v>
      </c>
      <c r="CD6" s="33">
        <f t="shared" si="9"/>
        <v>124.14</v>
      </c>
      <c r="CE6" s="33">
        <f t="shared" si="9"/>
        <v>173.9</v>
      </c>
      <c r="CF6" s="33">
        <f t="shared" si="9"/>
        <v>269.12</v>
      </c>
      <c r="CG6" s="33">
        <f t="shared" si="9"/>
        <v>283.26</v>
      </c>
      <c r="CH6" s="33">
        <f t="shared" si="9"/>
        <v>289.60000000000002</v>
      </c>
      <c r="CI6" s="33">
        <f t="shared" si="9"/>
        <v>293.27</v>
      </c>
      <c r="CJ6" s="33">
        <f t="shared" si="9"/>
        <v>300.52</v>
      </c>
      <c r="CK6" s="32" t="str">
        <f>IF(CK7="","",IF(CK7="-","【-】","【"&amp;SUBSTITUTE(TEXT(CK7,"#,##0.00"),"-","△")&amp;"】"))</f>
        <v>【295.10】</v>
      </c>
      <c r="CL6" s="32">
        <f>IF(CL7="",NA(),CL7)</f>
        <v>0</v>
      </c>
      <c r="CM6" s="33">
        <f t="shared" ref="CM6:CU6" si="10">IF(CM7="",NA(),CM7)</f>
        <v>60.76</v>
      </c>
      <c r="CN6" s="33">
        <f t="shared" si="10"/>
        <v>65.92</v>
      </c>
      <c r="CO6" s="33">
        <f t="shared" si="10"/>
        <v>65.92</v>
      </c>
      <c r="CP6" s="33">
        <f t="shared" si="10"/>
        <v>65.92</v>
      </c>
      <c r="CQ6" s="33">
        <f t="shared" si="10"/>
        <v>54.23</v>
      </c>
      <c r="CR6" s="33">
        <f t="shared" si="10"/>
        <v>55.2</v>
      </c>
      <c r="CS6" s="33">
        <f t="shared" si="10"/>
        <v>54.74</v>
      </c>
      <c r="CT6" s="33">
        <f t="shared" si="10"/>
        <v>53.78</v>
      </c>
      <c r="CU6" s="33">
        <f t="shared" si="10"/>
        <v>53.24</v>
      </c>
      <c r="CV6" s="32" t="str">
        <f>IF(CV7="","",IF(CV7="-","【-】","【"&amp;SUBSTITUTE(TEXT(CV7,"#,##0.00"),"-","△")&amp;"】"))</f>
        <v>【53.32】</v>
      </c>
      <c r="CW6" s="33">
        <f>IF(CW7="",NA(),CW7)</f>
        <v>97.73</v>
      </c>
      <c r="CX6" s="33">
        <f t="shared" ref="CX6:DF6" si="11">IF(CX7="",NA(),CX7)</f>
        <v>97.93</v>
      </c>
      <c r="CY6" s="33">
        <f t="shared" si="11"/>
        <v>97.88</v>
      </c>
      <c r="CZ6" s="33">
        <f t="shared" si="11"/>
        <v>97.45</v>
      </c>
      <c r="DA6" s="33">
        <f t="shared" si="11"/>
        <v>97.35</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363219</v>
      </c>
      <c r="D7" s="35">
        <v>47</v>
      </c>
      <c r="E7" s="35">
        <v>17</v>
      </c>
      <c r="F7" s="35">
        <v>5</v>
      </c>
      <c r="G7" s="35">
        <v>0</v>
      </c>
      <c r="H7" s="35" t="s">
        <v>95</v>
      </c>
      <c r="I7" s="35" t="s">
        <v>96</v>
      </c>
      <c r="J7" s="35" t="s">
        <v>97</v>
      </c>
      <c r="K7" s="35" t="s">
        <v>98</v>
      </c>
      <c r="L7" s="35" t="s">
        <v>99</v>
      </c>
      <c r="M7" s="36" t="s">
        <v>100</v>
      </c>
      <c r="N7" s="36" t="s">
        <v>101</v>
      </c>
      <c r="O7" s="36">
        <v>80.14</v>
      </c>
      <c r="P7" s="36">
        <v>100</v>
      </c>
      <c r="Q7" s="36">
        <v>3700</v>
      </c>
      <c r="R7" s="36">
        <v>2566</v>
      </c>
      <c r="S7" s="36">
        <v>42.28</v>
      </c>
      <c r="T7" s="36">
        <v>60.69</v>
      </c>
      <c r="U7" s="36">
        <v>2034</v>
      </c>
      <c r="V7" s="36">
        <v>2.71</v>
      </c>
      <c r="W7" s="36">
        <v>750.55</v>
      </c>
      <c r="X7" s="36">
        <v>84.26</v>
      </c>
      <c r="Y7" s="36">
        <v>81.3</v>
      </c>
      <c r="Z7" s="36">
        <v>81.42</v>
      </c>
      <c r="AA7" s="36">
        <v>80.790000000000006</v>
      </c>
      <c r="AB7" s="36">
        <v>82.84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50.79</v>
      </c>
      <c r="BI7" s="36">
        <v>0</v>
      </c>
      <c r="BJ7" s="36">
        <v>1267.26</v>
      </c>
      <c r="BK7" s="36">
        <v>1239.2</v>
      </c>
      <c r="BL7" s="36">
        <v>1197.82</v>
      </c>
      <c r="BM7" s="36">
        <v>1126.77</v>
      </c>
      <c r="BN7" s="36">
        <v>1044.8</v>
      </c>
      <c r="BO7" s="36">
        <v>992.47</v>
      </c>
      <c r="BP7" s="36">
        <v>85.58</v>
      </c>
      <c r="BQ7" s="36">
        <v>89.7</v>
      </c>
      <c r="BR7" s="36">
        <v>100.61</v>
      </c>
      <c r="BS7" s="36">
        <v>109.86</v>
      </c>
      <c r="BT7" s="36">
        <v>72.47</v>
      </c>
      <c r="BU7" s="36">
        <v>53.42</v>
      </c>
      <c r="BV7" s="36">
        <v>51.56</v>
      </c>
      <c r="BW7" s="36">
        <v>51.03</v>
      </c>
      <c r="BX7" s="36">
        <v>50.9</v>
      </c>
      <c r="BY7" s="36">
        <v>50.82</v>
      </c>
      <c r="BZ7" s="36">
        <v>51.49</v>
      </c>
      <c r="CA7" s="36">
        <v>164.47</v>
      </c>
      <c r="CB7" s="36">
        <v>146.66</v>
      </c>
      <c r="CC7" s="36">
        <v>139.62</v>
      </c>
      <c r="CD7" s="36">
        <v>124.14</v>
      </c>
      <c r="CE7" s="36">
        <v>173.9</v>
      </c>
      <c r="CF7" s="36">
        <v>269.12</v>
      </c>
      <c r="CG7" s="36">
        <v>283.26</v>
      </c>
      <c r="CH7" s="36">
        <v>289.60000000000002</v>
      </c>
      <c r="CI7" s="36">
        <v>293.27</v>
      </c>
      <c r="CJ7" s="36">
        <v>300.52</v>
      </c>
      <c r="CK7" s="36">
        <v>295.10000000000002</v>
      </c>
      <c r="CL7" s="36">
        <v>0</v>
      </c>
      <c r="CM7" s="36">
        <v>60.76</v>
      </c>
      <c r="CN7" s="36">
        <v>65.92</v>
      </c>
      <c r="CO7" s="36">
        <v>65.92</v>
      </c>
      <c r="CP7" s="36">
        <v>65.92</v>
      </c>
      <c r="CQ7" s="36">
        <v>54.23</v>
      </c>
      <c r="CR7" s="36">
        <v>55.2</v>
      </c>
      <c r="CS7" s="36">
        <v>54.74</v>
      </c>
      <c r="CT7" s="36">
        <v>53.78</v>
      </c>
      <c r="CU7" s="36">
        <v>53.24</v>
      </c>
      <c r="CV7" s="36">
        <v>53.32</v>
      </c>
      <c r="CW7" s="36">
        <v>97.73</v>
      </c>
      <c r="CX7" s="36">
        <v>97.93</v>
      </c>
      <c r="CY7" s="36">
        <v>97.88</v>
      </c>
      <c r="CZ7" s="36">
        <v>97.45</v>
      </c>
      <c r="DA7" s="36">
        <v>97.35</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2016-02-03T09:17:14Z</dcterms:created>
  <dcterms:modified xsi:type="dcterms:W3CDTF">2016-02-26T05:39:31Z</dcterms:modified>
  <cp:category/>
</cp:coreProperties>
</file>