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fs\KenFileServer\105\004000\2015(H27)\I_地方債\04 平成27年度地方債担当（研修生下席）\平成27年度研修生（地方債下席）\平成27年度後期（馬場）\01 地方公営企業\280122_公営企業に係る「経営比較分析表」の分析等について\06 回答（市町村より）\03 HP公開用\08 三好市（済み）◆\"/>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<sst xmlns="http://schemas.openxmlformats.org/spreadsheetml/2006/main" count="221" uniqueCount="111">
  <si>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</si>
  <si>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</si>
  <si>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</si>
  <si>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</si>
  <si>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</si>
  <si>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</si>
  <si>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</si>
  <si>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</si>
  <si>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</si>
  <si>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</si>
  <si>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</si>
  <si>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</si>
  <si>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</si>
  <si>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</si>
  <si>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</si>
  <si>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</si>
  <si>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</si>
  <si>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</si>
  <si>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</si>
  <si>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</si>
  <si>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</si>
  <si>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</si>
  <si>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</si>
  <si>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</si>
  <si>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</si>
  <si>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</si>
  <si>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</si>
  <si>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</si>
  <si>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</si>
  <si>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</si>
  <si>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</si>
  <si>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</si>
  <si>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</si>
  <si>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</si>
  <si>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</si>
  <si>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</si>
  <si>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</si>
  <si>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</si>
  <si>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</si>
  <si>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</si>
  <si>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</si>
  <si>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</si>
  <si>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</si>
  <si>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</si>
  <si>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</si>
  <si>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</si>
  <si>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</si>
  <si>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</si>
  <si>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</si>
  <si>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</si>
  <si>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</si>
  <si>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</si>
  <si>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</si>
  <si>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</si>
  <si>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</si>
  <si>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</si>
  <si>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</si>
  <si>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</si>
  <si>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</si>
  <si>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</si>
  <si>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</si>
  <si>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</si>
  <si>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</si>
  <si>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</si>
  <si>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</si>
  <si>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</si>
  <si>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</si>
  <si>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</si>
  <si>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</si>
  <si>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</si>
  <si>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</si>
  <si>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</si>
  <si>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</si>
  <si>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</si>
  <si>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</si>
  <si>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</si>
  <si>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</si>
  <si>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</si>
  <si>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</si>
  <si>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</si>
  <si>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</si>
  <si>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</si>
  <si>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</si>
  <si>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</si>
  <si>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</si>
  <si>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</si>
  <si>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</si>
  <si>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</si>
  <si>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</si>
  <si>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</si>
  <si>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</si>
  <si>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</si>
  <si>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</si>
  <si>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</si>
  <si>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</si>
  <si>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</si>
  <si>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三好市</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</si>
  <si>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</si>
  <si>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</si>
  <si>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</si>
  <si>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</si>
  <si>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</si>
  <si>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</si>
  <si>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</si>
  <si>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</si>
  <si>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</si>
  <si>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</si>
  <si>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</si>
  <si>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必要性の高い箇所から管渠の更新を進めており、今後も引き続き、財源を確保しながら適切に更新を進めていくものとする。</t>
  </si>
  <si>
    <t>　収益的収支比率は、悪化傾向であったが平成25年度から料金収入等の増加により改善、平成26年度は100％を超え、経営改善が図られてきたものと考えられる。
　企業債残高対事業規模比率は、類似団体と比較すると低くなっており、投資規模は適切であると考えられる。
　経費回収率は、基準数値の100％以上にほぼ近い数値となっており、適正な使用料収入であると考えられる。
　汚水処理原価は、類似団体と比較すると低くなっていることから汚水処理コストの削減が図られていると考えられる。
　施設利用率は、類似団体と比較すると高い数値となっており、概ね適切な施設規模であると考えられる。
　水洗化率は、類似団体と比較すると高い数値であるが、約2割の家庭が適正に処理されていないことから、引き続き、水洗化率向上の取り組みを進めなければならないと考えられる。
　今後は、管渠の更新投資等に充てる財源を確保する必要があるため、更なる費用削減に努めていくものとする。</t>
    <rPh sb="380" eb="381">
      <t>トウ</t>
    </rPh>
    <phoneticPr fontId="4"/>
  </si>
  <si>
    <t>　経営の健全性・効率性の数値から概ね適切に経営が図られているが、収益の多くを一般会計からの繰入金で賄っており、今後、更新投資に充てる財源が多く必要となってくることから、更なる費用削減や適正な使用料収入の確保に努めなけれ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</si>
</sst>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formatCode="#,##0.00;&quot;△&quot;#,##0.00;&quot;-&quot;">
                  <c:v>25</c:v>
                </c:pt>
              </c:numCache>
            </c:numRef>
          </c:val>
        </c:ser>
        <c:dLbls>
          <c:showLegendKey val="0"/>
          <c:showVal val="0"/>
          <c:showCatName val="0"/>
          <c:showSerName val="0"/>
          <c:showPercent val="0"/>
          <c:showBubbleSize val="0"/>
        </c:dLbls>
        <c:gapWidth val="150"/>
        <c:axId val="340143168"/>
        <c:axId val="339287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7.0000000000000007E-2</c:v>
                </c:pt>
              </c:numCache>
            </c:numRef>
          </c:val>
          <c:smooth val="0"/>
        </c:ser>
        <c:dLbls>
          <c:showLegendKey val="0"/>
          <c:showVal val="0"/>
          <c:showCatName val="0"/>
          <c:showSerName val="0"/>
          <c:showPercent val="0"/>
          <c:showBubbleSize val="0"/>
        </c:dLbls>
        <c:marker val="1"/>
        <c:smooth val="0"/>
        <c:axId val="340143168"/>
        <c:axId val="339287448"/>
      </c:lineChart>
      <c:dateAx>
        <c:axId val="340143168"/>
        <c:scaling>
          <c:orientation val="minMax"/>
        </c:scaling>
        <c:delete val="1"/>
        <c:axPos val="b"/>
        <c:numFmt formatCode="ge" sourceLinked="1"/>
        <c:majorTickMark val="none"/>
        <c:minorTickMark val="none"/>
        <c:tickLblPos val="none"/>
        <c:crossAx val="339287448"/>
        <c:crosses val="autoZero"/>
        <c:auto val="1"/>
        <c:lblOffset val="100"/>
        <c:baseTimeUnit val="years"/>
      </c:dateAx>
      <c:valAx>
        <c:axId val="339287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14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69.7</c:v>
                </c:pt>
                <c:pt idx="1">
                  <c:v>69.7</c:v>
                </c:pt>
                <c:pt idx="2">
                  <c:v>69.7</c:v>
                </c:pt>
                <c:pt idx="3">
                  <c:v>69.7</c:v>
                </c:pt>
                <c:pt idx="4">
                  <c:v>64.98</c:v>
                </c:pt>
              </c:numCache>
            </c:numRef>
          </c:val>
        </c:ser>
        <c:dLbls>
          <c:showLegendKey val="0"/>
          <c:showVal val="0"/>
          <c:showCatName val="0"/>
          <c:showSerName val="0"/>
          <c:showPercent val="0"/>
          <c:showBubbleSize val="0"/>
        </c:dLbls>
        <c:gapWidth val="150"/>
        <c:axId val="342274504"/>
        <c:axId val="34227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44.69</c:v>
                </c:pt>
              </c:numCache>
            </c:numRef>
          </c:val>
          <c:smooth val="0"/>
        </c:ser>
        <c:dLbls>
          <c:showLegendKey val="0"/>
          <c:showVal val="0"/>
          <c:showCatName val="0"/>
          <c:showSerName val="0"/>
          <c:showPercent val="0"/>
          <c:showBubbleSize val="0"/>
        </c:dLbls>
        <c:marker val="1"/>
        <c:smooth val="0"/>
        <c:axId val="342274504"/>
        <c:axId val="342274896"/>
      </c:lineChart>
      <c:dateAx>
        <c:axId val="342274504"/>
        <c:scaling>
          <c:orientation val="minMax"/>
        </c:scaling>
        <c:delete val="1"/>
        <c:axPos val="b"/>
        <c:numFmt formatCode="ge" sourceLinked="1"/>
        <c:majorTickMark val="none"/>
        <c:minorTickMark val="none"/>
        <c:tickLblPos val="none"/>
        <c:crossAx val="342274896"/>
        <c:crosses val="autoZero"/>
        <c:auto val="1"/>
        <c:lblOffset val="100"/>
        <c:baseTimeUnit val="years"/>
      </c:dateAx>
      <c:valAx>
        <c:axId val="34227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274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82.37</c:v>
                </c:pt>
                <c:pt idx="1">
                  <c:v>83.25</c:v>
                </c:pt>
                <c:pt idx="2">
                  <c:v>82.62</c:v>
                </c:pt>
                <c:pt idx="3">
                  <c:v>83.39</c:v>
                </c:pt>
                <c:pt idx="4">
                  <c:v>81.34</c:v>
                </c:pt>
              </c:numCache>
            </c:numRef>
          </c:val>
        </c:ser>
        <c:dLbls>
          <c:showLegendKey val="0"/>
          <c:showVal val="0"/>
          <c:showCatName val="0"/>
          <c:showSerName val="0"/>
          <c:showPercent val="0"/>
          <c:showBubbleSize val="0"/>
        </c:dLbls>
        <c:gapWidth val="150"/>
        <c:axId val="342276072"/>
        <c:axId val="34227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70.59</c:v>
                </c:pt>
              </c:numCache>
            </c:numRef>
          </c:val>
          <c:smooth val="0"/>
        </c:ser>
        <c:dLbls>
          <c:showLegendKey val="0"/>
          <c:showVal val="0"/>
          <c:showCatName val="0"/>
          <c:showSerName val="0"/>
          <c:showPercent val="0"/>
          <c:showBubbleSize val="0"/>
        </c:dLbls>
        <c:marker val="1"/>
        <c:smooth val="0"/>
        <c:axId val="342276072"/>
        <c:axId val="342276464"/>
      </c:lineChart>
      <c:dateAx>
        <c:axId val="342276072"/>
        <c:scaling>
          <c:orientation val="minMax"/>
        </c:scaling>
        <c:delete val="1"/>
        <c:axPos val="b"/>
        <c:numFmt formatCode="ge" sourceLinked="1"/>
        <c:majorTickMark val="none"/>
        <c:minorTickMark val="none"/>
        <c:tickLblPos val="none"/>
        <c:crossAx val="342276464"/>
        <c:crosses val="autoZero"/>
        <c:auto val="1"/>
        <c:lblOffset val="100"/>
        <c:baseTimeUnit val="years"/>
      </c:dateAx>
      <c:valAx>
        <c:axId val="34227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276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143.54</c:v>
                </c:pt>
                <c:pt idx="1">
                  <c:v>103.9</c:v>
                </c:pt>
                <c:pt idx="2">
                  <c:v>82.62</c:v>
                </c:pt>
                <c:pt idx="3">
                  <c:v>95.28</c:v>
                </c:pt>
                <c:pt idx="4">
                  <c:v>104.06</c:v>
                </c:pt>
              </c:numCache>
            </c:numRef>
          </c:val>
        </c:ser>
        <c:dLbls>
          <c:showLegendKey val="0"/>
          <c:showVal val="0"/>
          <c:showCatName val="0"/>
          <c:showSerName val="0"/>
          <c:showPercent val="0"/>
          <c:showBubbleSize val="0"/>
        </c:dLbls>
        <c:gapWidth val="150"/>
        <c:axId val="341866264"/>
        <c:axId val="341866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1866264"/>
        <c:axId val="341866648"/>
      </c:lineChart>
      <c:dateAx>
        <c:axId val="341866264"/>
        <c:scaling>
          <c:orientation val="minMax"/>
        </c:scaling>
        <c:delete val="1"/>
        <c:axPos val="b"/>
        <c:numFmt formatCode="ge" sourceLinked="1"/>
        <c:majorTickMark val="none"/>
        <c:minorTickMark val="none"/>
        <c:tickLblPos val="none"/>
        <c:crossAx val="341866648"/>
        <c:crosses val="autoZero"/>
        <c:auto val="1"/>
        <c:lblOffset val="100"/>
        <c:baseTimeUnit val="years"/>
      </c:dateAx>
      <c:valAx>
        <c:axId val="341866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866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1958216"/>
        <c:axId val="34193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1958216"/>
        <c:axId val="341938048"/>
      </c:lineChart>
      <c:dateAx>
        <c:axId val="341958216"/>
        <c:scaling>
          <c:orientation val="minMax"/>
        </c:scaling>
        <c:delete val="1"/>
        <c:axPos val="b"/>
        <c:numFmt formatCode="ge" sourceLinked="1"/>
        <c:majorTickMark val="none"/>
        <c:minorTickMark val="none"/>
        <c:tickLblPos val="none"/>
        <c:crossAx val="341938048"/>
        <c:crosses val="autoZero"/>
        <c:auto val="1"/>
        <c:lblOffset val="100"/>
        <c:baseTimeUnit val="years"/>
      </c:dateAx>
      <c:valAx>
        <c:axId val="34193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958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1659112"/>
        <c:axId val="341659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1659112"/>
        <c:axId val="341659496"/>
      </c:lineChart>
      <c:dateAx>
        <c:axId val="341659112"/>
        <c:scaling>
          <c:orientation val="minMax"/>
        </c:scaling>
        <c:delete val="1"/>
        <c:axPos val="b"/>
        <c:numFmt formatCode="ge" sourceLinked="1"/>
        <c:majorTickMark val="none"/>
        <c:minorTickMark val="none"/>
        <c:tickLblPos val="none"/>
        <c:crossAx val="341659496"/>
        <c:crosses val="autoZero"/>
        <c:auto val="1"/>
        <c:lblOffset val="100"/>
        <c:baseTimeUnit val="years"/>
      </c:dateAx>
      <c:valAx>
        <c:axId val="341659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659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1860928"/>
        <c:axId val="341861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1860928"/>
        <c:axId val="341861320"/>
      </c:lineChart>
      <c:dateAx>
        <c:axId val="341860928"/>
        <c:scaling>
          <c:orientation val="minMax"/>
        </c:scaling>
        <c:delete val="1"/>
        <c:axPos val="b"/>
        <c:numFmt formatCode="ge" sourceLinked="1"/>
        <c:majorTickMark val="none"/>
        <c:minorTickMark val="none"/>
        <c:tickLblPos val="none"/>
        <c:crossAx val="341861320"/>
        <c:crosses val="autoZero"/>
        <c:auto val="1"/>
        <c:lblOffset val="100"/>
        <c:baseTimeUnit val="years"/>
      </c:dateAx>
      <c:valAx>
        <c:axId val="341861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86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1862496"/>
        <c:axId val="341862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1862496"/>
        <c:axId val="341862888"/>
      </c:lineChart>
      <c:dateAx>
        <c:axId val="341862496"/>
        <c:scaling>
          <c:orientation val="minMax"/>
        </c:scaling>
        <c:delete val="1"/>
        <c:axPos val="b"/>
        <c:numFmt formatCode="ge" sourceLinked="1"/>
        <c:majorTickMark val="none"/>
        <c:minorTickMark val="none"/>
        <c:tickLblPos val="none"/>
        <c:crossAx val="341862888"/>
        <c:crosses val="autoZero"/>
        <c:auto val="1"/>
        <c:lblOffset val="100"/>
        <c:baseTimeUnit val="years"/>
      </c:dateAx>
      <c:valAx>
        <c:axId val="341862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86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231.9</c:v>
                </c:pt>
                <c:pt idx="1">
                  <c:v>216.47</c:v>
                </c:pt>
                <c:pt idx="2">
                  <c:v>252.44</c:v>
                </c:pt>
                <c:pt idx="3">
                  <c:v>211.35</c:v>
                </c:pt>
                <c:pt idx="4">
                  <c:v>197.42</c:v>
                </c:pt>
              </c:numCache>
            </c:numRef>
          </c:val>
        </c:ser>
        <c:dLbls>
          <c:showLegendKey val="0"/>
          <c:showVal val="0"/>
          <c:showCatName val="0"/>
          <c:showSerName val="0"/>
          <c:showPercent val="0"/>
          <c:showBubbleSize val="0"/>
        </c:dLbls>
        <c:gapWidth val="150"/>
        <c:axId val="341833128"/>
        <c:axId val="34183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1161.05</c:v>
                </c:pt>
              </c:numCache>
            </c:numRef>
          </c:val>
          <c:smooth val="0"/>
        </c:ser>
        <c:dLbls>
          <c:showLegendKey val="0"/>
          <c:showVal val="0"/>
          <c:showCatName val="0"/>
          <c:showSerName val="0"/>
          <c:showPercent val="0"/>
          <c:showBubbleSize val="0"/>
        </c:dLbls>
        <c:marker val="1"/>
        <c:smooth val="0"/>
        <c:axId val="341833128"/>
        <c:axId val="341833520"/>
      </c:lineChart>
      <c:dateAx>
        <c:axId val="341833128"/>
        <c:scaling>
          <c:orientation val="minMax"/>
        </c:scaling>
        <c:delete val="1"/>
        <c:axPos val="b"/>
        <c:numFmt formatCode="ge" sourceLinked="1"/>
        <c:majorTickMark val="none"/>
        <c:minorTickMark val="none"/>
        <c:tickLblPos val="none"/>
        <c:crossAx val="341833520"/>
        <c:crosses val="autoZero"/>
        <c:auto val="1"/>
        <c:lblOffset val="100"/>
        <c:baseTimeUnit val="years"/>
      </c:dateAx>
      <c:valAx>
        <c:axId val="34183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833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99.99</c:v>
                </c:pt>
                <c:pt idx="1">
                  <c:v>92.34</c:v>
                </c:pt>
                <c:pt idx="2">
                  <c:v>77.010000000000005</c:v>
                </c:pt>
                <c:pt idx="3">
                  <c:v>99.32</c:v>
                </c:pt>
                <c:pt idx="4">
                  <c:v>99.99</c:v>
                </c:pt>
              </c:numCache>
            </c:numRef>
          </c:val>
        </c:ser>
        <c:dLbls>
          <c:showLegendKey val="0"/>
          <c:showVal val="0"/>
          <c:showCatName val="0"/>
          <c:showSerName val="0"/>
          <c:showPercent val="0"/>
          <c:showBubbleSize val="0"/>
        </c:dLbls>
        <c:gapWidth val="150"/>
        <c:axId val="341860536"/>
        <c:axId val="341834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41.08</c:v>
                </c:pt>
              </c:numCache>
            </c:numRef>
          </c:val>
          <c:smooth val="0"/>
        </c:ser>
        <c:dLbls>
          <c:showLegendKey val="0"/>
          <c:showVal val="0"/>
          <c:showCatName val="0"/>
          <c:showSerName val="0"/>
          <c:showPercent val="0"/>
          <c:showBubbleSize val="0"/>
        </c:dLbls>
        <c:marker val="1"/>
        <c:smooth val="0"/>
        <c:axId val="341860536"/>
        <c:axId val="341834696"/>
      </c:lineChart>
      <c:dateAx>
        <c:axId val="341860536"/>
        <c:scaling>
          <c:orientation val="minMax"/>
        </c:scaling>
        <c:delete val="1"/>
        <c:axPos val="b"/>
        <c:numFmt formatCode="ge" sourceLinked="1"/>
        <c:majorTickMark val="none"/>
        <c:minorTickMark val="none"/>
        <c:tickLblPos val="none"/>
        <c:crossAx val="341834696"/>
        <c:crosses val="autoZero"/>
        <c:auto val="1"/>
        <c:lblOffset val="100"/>
        <c:baseTimeUnit val="years"/>
      </c:dateAx>
      <c:valAx>
        <c:axId val="341834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860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183.23</c:v>
                </c:pt>
                <c:pt idx="1">
                  <c:v>198.48</c:v>
                </c:pt>
                <c:pt idx="2">
                  <c:v>246.09</c:v>
                </c:pt>
                <c:pt idx="3">
                  <c:v>202.62</c:v>
                </c:pt>
                <c:pt idx="4">
                  <c:v>222.85</c:v>
                </c:pt>
              </c:numCache>
            </c:numRef>
          </c:val>
        </c:ser>
        <c:dLbls>
          <c:showLegendKey val="0"/>
          <c:showVal val="0"/>
          <c:showCatName val="0"/>
          <c:showSerName val="0"/>
          <c:showPercent val="0"/>
          <c:showBubbleSize val="0"/>
        </c:dLbls>
        <c:gapWidth val="150"/>
        <c:axId val="341835872"/>
        <c:axId val="341836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378.08</c:v>
                </c:pt>
              </c:numCache>
            </c:numRef>
          </c:val>
          <c:smooth val="0"/>
        </c:ser>
        <c:dLbls>
          <c:showLegendKey val="0"/>
          <c:showVal val="0"/>
          <c:showCatName val="0"/>
          <c:showSerName val="0"/>
          <c:showPercent val="0"/>
          <c:showBubbleSize val="0"/>
        </c:dLbls>
        <c:marker val="1"/>
        <c:smooth val="0"/>
        <c:axId val="341835872"/>
        <c:axId val="341836264"/>
      </c:lineChart>
      <c:dateAx>
        <c:axId val="341835872"/>
        <c:scaling>
          <c:orientation val="minMax"/>
        </c:scaling>
        <c:delete val="1"/>
        <c:axPos val="b"/>
        <c:numFmt formatCode="ge" sourceLinked="1"/>
        <c:majorTickMark val="none"/>
        <c:minorTickMark val="none"/>
        <c:tickLblPos val="none"/>
        <c:crossAx val="341836264"/>
        <c:crosses val="autoZero"/>
        <c:auto val="1"/>
        <c:lblOffset val="100"/>
        <c:baseTimeUnit val="years"/>
      </c:dateAx>
      <c:valAx>
        <c:axId val="341836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83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6" sqref="B6:AC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徳島県　三好市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28975</v>
      </c>
      <c r="AM8" s="47"/>
      <c r="AN8" s="47"/>
      <c r="AO8" s="47"/>
      <c r="AP8" s="47"/>
      <c r="AQ8" s="47"/>
      <c r="AR8" s="47"/>
      <c r="AS8" s="47"/>
      <c r="AT8" s="43">
        <f>データ!S6</f>
        <v>721.42</v>
      </c>
      <c r="AU8" s="43"/>
      <c r="AV8" s="43"/>
      <c r="AW8" s="43"/>
      <c r="AX8" s="43"/>
      <c r="AY8" s="43"/>
      <c r="AZ8" s="43"/>
      <c r="BA8" s="43"/>
      <c r="BB8" s="43">
        <f>データ!T6</f>
        <v>40.159999999999997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1.93</v>
      </c>
      <c r="Q10" s="43"/>
      <c r="R10" s="43"/>
      <c r="S10" s="43"/>
      <c r="T10" s="43"/>
      <c r="U10" s="43"/>
      <c r="V10" s="43"/>
      <c r="W10" s="43">
        <f>データ!P6</f>
        <v>100</v>
      </c>
      <c r="X10" s="43"/>
      <c r="Y10" s="43"/>
      <c r="Z10" s="43"/>
      <c r="AA10" s="43"/>
      <c r="AB10" s="43"/>
      <c r="AC10" s="43"/>
      <c r="AD10" s="47">
        <f>データ!Q6</f>
        <v>4428</v>
      </c>
      <c r="AE10" s="47"/>
      <c r="AF10" s="47"/>
      <c r="AG10" s="47"/>
      <c r="AH10" s="47"/>
      <c r="AI10" s="47"/>
      <c r="AJ10" s="47"/>
      <c r="AK10" s="2"/>
      <c r="AL10" s="47">
        <f>データ!U6</f>
        <v>552</v>
      </c>
      <c r="AM10" s="47"/>
      <c r="AN10" s="47"/>
      <c r="AO10" s="47"/>
      <c r="AP10" s="47"/>
      <c r="AQ10" s="47"/>
      <c r="AR10" s="47"/>
      <c r="AS10" s="47"/>
      <c r="AT10" s="43">
        <f>データ!V6</f>
        <v>0.33</v>
      </c>
      <c r="AU10" s="43"/>
      <c r="AV10" s="43"/>
      <c r="AW10" s="43"/>
      <c r="AX10" s="43"/>
      <c r="AY10" s="43"/>
      <c r="AZ10" s="43"/>
      <c r="BA10" s="43"/>
      <c r="BB10" s="43">
        <f>データ!W6</f>
        <v>1672.73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362085</v>
      </c>
      <c r="D6" s="31">
        <f t="shared" si="3"/>
        <v>47</v>
      </c>
      <c r="E6" s="31">
        <f t="shared" si="3"/>
        <v>17</v>
      </c>
      <c r="F6" s="31">
        <f t="shared" si="3"/>
        <v>5</v>
      </c>
      <c r="G6" s="31">
        <f t="shared" si="3"/>
        <v>0</v>
      </c>
      <c r="H6" s="31" t="str">
        <f t="shared" si="3"/>
        <v>徳島県　三好市</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1.93</v>
      </c>
      <c r="P6" s="32">
        <f t="shared" si="3"/>
        <v>100</v>
      </c>
      <c r="Q6" s="32">
        <f t="shared" si="3"/>
        <v>4428</v>
      </c>
      <c r="R6" s="32">
        <f t="shared" si="3"/>
        <v>28975</v>
      </c>
      <c r="S6" s="32">
        <f t="shared" si="3"/>
        <v>721.42</v>
      </c>
      <c r="T6" s="32">
        <f t="shared" si="3"/>
        <v>40.159999999999997</v>
      </c>
      <c r="U6" s="32">
        <f t="shared" si="3"/>
        <v>552</v>
      </c>
      <c r="V6" s="32">
        <f t="shared" si="3"/>
        <v>0.33</v>
      </c>
      <c r="W6" s="32">
        <f t="shared" si="3"/>
        <v>1672.73</v>
      </c>
      <c r="X6" s="33">
        <f>IF(X7="",NA(),X7)</f>
        <v>143.54</v>
      </c>
      <c r="Y6" s="33">
        <f t="shared" ref="Y6:AG6" si="4">IF(Y7="",NA(),Y7)</f>
        <v>103.9</v>
      </c>
      <c r="Z6" s="33">
        <f t="shared" si="4"/>
        <v>82.62</v>
      </c>
      <c r="AA6" s="33">
        <f t="shared" si="4"/>
        <v>95.28</v>
      </c>
      <c r="AB6" s="33">
        <f t="shared" si="4"/>
        <v>104.06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231.9</v>
      </c>
      <c r="BF6" s="33">
        <f t="shared" ref="BF6:BN6" si="7">IF(BF7="",NA(),BF7)</f>
        <v>216.47</v>
      </c>
      <c r="BG6" s="33">
        <f t="shared" si="7"/>
        <v>252.44</v>
      </c>
      <c r="BH6" s="33">
        <f t="shared" si="7"/>
        <v>211.35</v>
      </c>
      <c r="BI6" s="33">
        <f t="shared" si="7"/>
        <v>197.42</v>
      </c>
      <c r="BJ6" s="33">
        <f t="shared" si="7"/>
        <v>1316.7</v>
      </c>
      <c r="BK6" s="33">
        <f t="shared" si="7"/>
        <v>1224.75</v>
      </c>
      <c r="BL6" s="33">
        <f t="shared" si="7"/>
        <v>1144.05</v>
      </c>
      <c r="BM6" s="33">
        <f t="shared" si="7"/>
        <v>1117.1099999999999</v>
      </c>
      <c r="BN6" s="33">
        <f t="shared" si="7"/>
        <v>1161.05</v>
      </c>
      <c r="BO6" s="32" t="str">
        <f>IF(BO7="","",IF(BO7="-","【-】","【"&amp;SUBSTITUTE(TEXT(BO7,"#,##0.00"),"-","△")&amp;"】"))</f>
        <v>【992.47】</v>
      </c>
      <c r="BP6" s="33">
        <f>IF(BP7="",NA(),BP7)</f>
        <v>99.99</v>
      </c>
      <c r="BQ6" s="33">
        <f t="shared" ref="BQ6:BY6" si="8">IF(BQ7="",NA(),BQ7)</f>
        <v>92.34</v>
      </c>
      <c r="BR6" s="33">
        <f t="shared" si="8"/>
        <v>77.010000000000005</v>
      </c>
      <c r="BS6" s="33">
        <f t="shared" si="8"/>
        <v>99.32</v>
      </c>
      <c r="BT6" s="33">
        <f t="shared" si="8"/>
        <v>99.99</v>
      </c>
      <c r="BU6" s="33">
        <f t="shared" si="8"/>
        <v>43.24</v>
      </c>
      <c r="BV6" s="33">
        <f t="shared" si="8"/>
        <v>42.13</v>
      </c>
      <c r="BW6" s="33">
        <f t="shared" si="8"/>
        <v>42.48</v>
      </c>
      <c r="BX6" s="33">
        <f t="shared" si="8"/>
        <v>41.04</v>
      </c>
      <c r="BY6" s="33">
        <f t="shared" si="8"/>
        <v>41.08</v>
      </c>
      <c r="BZ6" s="32" t="str">
        <f>IF(BZ7="","",IF(BZ7="-","【-】","【"&amp;SUBSTITUTE(TEXT(BZ7,"#,##0.00"),"-","△")&amp;"】"))</f>
        <v>【51.49】</v>
      </c>
      <c r="CA6" s="33">
        <f>IF(CA7="",NA(),CA7)</f>
        <v>183.23</v>
      </c>
      <c r="CB6" s="33">
        <f t="shared" ref="CB6:CJ6" si="9">IF(CB7="",NA(),CB7)</f>
        <v>198.48</v>
      </c>
      <c r="CC6" s="33">
        <f t="shared" si="9"/>
        <v>246.09</v>
      </c>
      <c r="CD6" s="33">
        <f t="shared" si="9"/>
        <v>202.62</v>
      </c>
      <c r="CE6" s="33">
        <f t="shared" si="9"/>
        <v>222.85</v>
      </c>
      <c r="CF6" s="33">
        <f t="shared" si="9"/>
        <v>338.76</v>
      </c>
      <c r="CG6" s="33">
        <f t="shared" si="9"/>
        <v>348.41</v>
      </c>
      <c r="CH6" s="33">
        <f t="shared" si="9"/>
        <v>343.8</v>
      </c>
      <c r="CI6" s="33">
        <f t="shared" si="9"/>
        <v>357.08</v>
      </c>
      <c r="CJ6" s="33">
        <f t="shared" si="9"/>
        <v>378.08</v>
      </c>
      <c r="CK6" s="32" t="str">
        <f>IF(CK7="","",IF(CK7="-","【-】","【"&amp;SUBSTITUTE(TEXT(CK7,"#,##0.00"),"-","△")&amp;"】"))</f>
        <v>【295.10】</v>
      </c>
      <c r="CL6" s="33">
        <f>IF(CL7="",NA(),CL7)</f>
        <v>69.7</v>
      </c>
      <c r="CM6" s="33">
        <f t="shared" ref="CM6:CU6" si="10">IF(CM7="",NA(),CM7)</f>
        <v>69.7</v>
      </c>
      <c r="CN6" s="33">
        <f t="shared" si="10"/>
        <v>69.7</v>
      </c>
      <c r="CO6" s="33">
        <f t="shared" si="10"/>
        <v>69.7</v>
      </c>
      <c r="CP6" s="33">
        <f t="shared" si="10"/>
        <v>64.98</v>
      </c>
      <c r="CQ6" s="33">
        <f t="shared" si="10"/>
        <v>44.65</v>
      </c>
      <c r="CR6" s="33">
        <f t="shared" si="10"/>
        <v>46.85</v>
      </c>
      <c r="CS6" s="33">
        <f t="shared" si="10"/>
        <v>46.06</v>
      </c>
      <c r="CT6" s="33">
        <f t="shared" si="10"/>
        <v>45.95</v>
      </c>
      <c r="CU6" s="33">
        <f t="shared" si="10"/>
        <v>44.69</v>
      </c>
      <c r="CV6" s="32" t="str">
        <f>IF(CV7="","",IF(CV7="-","【-】","【"&amp;SUBSTITUTE(TEXT(CV7,"#,##0.00"),"-","△")&amp;"】"))</f>
        <v>【53.32】</v>
      </c>
      <c r="CW6" s="33">
        <f>IF(CW7="",NA(),CW7)</f>
        <v>82.37</v>
      </c>
      <c r="CX6" s="33">
        <f t="shared" ref="CX6:DF6" si="11">IF(CX7="",NA(),CX7)</f>
        <v>83.25</v>
      </c>
      <c r="CY6" s="33">
        <f t="shared" si="11"/>
        <v>82.62</v>
      </c>
      <c r="CZ6" s="33">
        <f t="shared" si="11"/>
        <v>83.39</v>
      </c>
      <c r="DA6" s="33">
        <f t="shared" si="11"/>
        <v>81.34</v>
      </c>
      <c r="DB6" s="33">
        <f t="shared" si="11"/>
        <v>73.599999999999994</v>
      </c>
      <c r="DC6" s="33">
        <f t="shared" si="11"/>
        <v>73.78</v>
      </c>
      <c r="DD6" s="33">
        <f t="shared" si="11"/>
        <v>72.989999999999995</v>
      </c>
      <c r="DE6" s="33">
        <f t="shared" si="11"/>
        <v>71.97</v>
      </c>
      <c r="DF6" s="33">
        <f t="shared" si="11"/>
        <v>70.59</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25</v>
      </c>
      <c r="EI6" s="32">
        <f t="shared" si="14"/>
        <v>0</v>
      </c>
      <c r="EJ6" s="33">
        <f t="shared" si="14"/>
        <v>0.08</v>
      </c>
      <c r="EK6" s="33">
        <f t="shared" si="14"/>
        <v>0.06</v>
      </c>
      <c r="EL6" s="33">
        <f t="shared" si="14"/>
        <v>0.04</v>
      </c>
      <c r="EM6" s="33">
        <f t="shared" si="14"/>
        <v>7.0000000000000007E-2</v>
      </c>
      <c r="EN6" s="32" t="str">
        <f>IF(EN7="","",IF(EN7="-","【-】","【"&amp;SUBSTITUTE(TEXT(EN7,"#,##0.00"),"-","△")&amp;"】"))</f>
        <v>【0.03】</v>
      </c>
    </row>
    <row r="7" spans="1:144" s="34" customFormat="1">
      <c r="A7" s="26"/>
      <c r="B7" s="35">
        <v>2014</v>
      </c>
      <c r="C7" s="35">
        <v>362085</v>
      </c>
      <c r="D7" s="35">
        <v>47</v>
      </c>
      <c r="E7" s="35">
        <v>17</v>
      </c>
      <c r="F7" s="35">
        <v>5</v>
      </c>
      <c r="G7" s="35">
        <v>0</v>
      </c>
      <c r="H7" s="35" t="s">
        <v>96</v>
      </c>
      <c r="I7" s="35" t="s">
        <v>97</v>
      </c>
      <c r="J7" s="35" t="s">
        <v>98</v>
      </c>
      <c r="K7" s="35" t="s">
        <v>99</v>
      </c>
      <c r="L7" s="35" t="s">
        <v>100</v>
      </c>
      <c r="M7" s="36" t="s">
        <v>101</v>
      </c>
      <c r="N7" s="36" t="s">
        <v>102</v>
      </c>
      <c r="O7" s="36">
        <v>1.93</v>
      </c>
      <c r="P7" s="36">
        <v>100</v>
      </c>
      <c r="Q7" s="36">
        <v>4428</v>
      </c>
      <c r="R7" s="36">
        <v>28975</v>
      </c>
      <c r="S7" s="36">
        <v>721.42</v>
      </c>
      <c r="T7" s="36">
        <v>40.159999999999997</v>
      </c>
      <c r="U7" s="36">
        <v>552</v>
      </c>
      <c r="V7" s="36">
        <v>0.33</v>
      </c>
      <c r="W7" s="36">
        <v>1672.73</v>
      </c>
      <c r="X7" s="36">
        <v>143.54</v>
      </c>
      <c r="Y7" s="36">
        <v>103.9</v>
      </c>
      <c r="Z7" s="36">
        <v>82.62</v>
      </c>
      <c r="AA7" s="36">
        <v>95.28</v>
      </c>
      <c r="AB7" s="36">
        <v>104.06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231.9</v>
      </c>
      <c r="BF7" s="36">
        <v>216.47</v>
      </c>
      <c r="BG7" s="36">
        <v>252.44</v>
      </c>
      <c r="BH7" s="36">
        <v>211.35</v>
      </c>
      <c r="BI7" s="36">
        <v>197.42</v>
      </c>
      <c r="BJ7" s="36">
        <v>1316.7</v>
      </c>
      <c r="BK7" s="36">
        <v>1224.75</v>
      </c>
      <c r="BL7" s="36">
        <v>1144.05</v>
      </c>
      <c r="BM7" s="36">
        <v>1117.1099999999999</v>
      </c>
      <c r="BN7" s="36">
        <v>1161.05</v>
      </c>
      <c r="BO7" s="36">
        <v>992.47</v>
      </c>
      <c r="BP7" s="36">
        <v>99.99</v>
      </c>
      <c r="BQ7" s="36">
        <v>92.34</v>
      </c>
      <c r="BR7" s="36">
        <v>77.010000000000005</v>
      </c>
      <c r="BS7" s="36">
        <v>99.32</v>
      </c>
      <c r="BT7" s="36">
        <v>99.99</v>
      </c>
      <c r="BU7" s="36">
        <v>43.24</v>
      </c>
      <c r="BV7" s="36">
        <v>42.13</v>
      </c>
      <c r="BW7" s="36">
        <v>42.48</v>
      </c>
      <c r="BX7" s="36">
        <v>41.04</v>
      </c>
      <c r="BY7" s="36">
        <v>41.08</v>
      </c>
      <c r="BZ7" s="36">
        <v>51.49</v>
      </c>
      <c r="CA7" s="36">
        <v>183.23</v>
      </c>
      <c r="CB7" s="36">
        <v>198.48</v>
      </c>
      <c r="CC7" s="36">
        <v>246.09</v>
      </c>
      <c r="CD7" s="36">
        <v>202.62</v>
      </c>
      <c r="CE7" s="36">
        <v>222.85</v>
      </c>
      <c r="CF7" s="36">
        <v>338.76</v>
      </c>
      <c r="CG7" s="36">
        <v>348.41</v>
      </c>
      <c r="CH7" s="36">
        <v>343.8</v>
      </c>
      <c r="CI7" s="36">
        <v>357.08</v>
      </c>
      <c r="CJ7" s="36">
        <v>378.08</v>
      </c>
      <c r="CK7" s="36">
        <v>295.10000000000002</v>
      </c>
      <c r="CL7" s="36">
        <v>69.7</v>
      </c>
      <c r="CM7" s="36">
        <v>69.7</v>
      </c>
      <c r="CN7" s="36">
        <v>69.7</v>
      </c>
      <c r="CO7" s="36">
        <v>69.7</v>
      </c>
      <c r="CP7" s="36">
        <v>64.98</v>
      </c>
      <c r="CQ7" s="36">
        <v>44.65</v>
      </c>
      <c r="CR7" s="36">
        <v>46.85</v>
      </c>
      <c r="CS7" s="36">
        <v>46.06</v>
      </c>
      <c r="CT7" s="36">
        <v>45.95</v>
      </c>
      <c r="CU7" s="36">
        <v>44.69</v>
      </c>
      <c r="CV7" s="36">
        <v>53.32</v>
      </c>
      <c r="CW7" s="36">
        <v>82.37</v>
      </c>
      <c r="CX7" s="36">
        <v>83.25</v>
      </c>
      <c r="CY7" s="36">
        <v>82.62</v>
      </c>
      <c r="CZ7" s="36">
        <v>83.39</v>
      </c>
      <c r="DA7" s="36">
        <v>81.34</v>
      </c>
      <c r="DB7" s="36">
        <v>73.599999999999994</v>
      </c>
      <c r="DC7" s="36">
        <v>73.78</v>
      </c>
      <c r="DD7" s="36">
        <v>72.989999999999995</v>
      </c>
      <c r="DE7" s="36">
        <v>71.97</v>
      </c>
      <c r="DF7" s="36">
        <v>70.59</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25</v>
      </c>
      <c r="EI7" s="36">
        <v>0</v>
      </c>
      <c r="EJ7" s="36">
        <v>0.08</v>
      </c>
      <c r="EK7" s="36">
        <v>0.06</v>
      </c>
      <c r="EL7" s="36">
        <v>0.04</v>
      </c>
      <c r="EM7" s="36">
        <v>7.0000000000000007E-2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2016-02-18T04:12:14Z</cp:lastPrinted>
  <dcterms:created xsi:type="dcterms:W3CDTF">2016-02-03T09:17:12Z</dcterms:created>
  <dcterms:modified xsi:type="dcterms:W3CDTF">2016-02-26T05:37:24Z</dcterms:modified>
  <cp:category/>
</cp:coreProperties>
</file>