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\KenFileServer\105\004000\2015(H27)\I_地方債\04 平成27年度地方債担当（研修生下席）\平成27年度研修生（地方債下席）\平成27年度後期（馬場）\01 地方公営企業\280122_公営企業に係る「経営比較分析表」の分析等について\06 回答（市町村より）\03 HP公開用\23 つるぎ町（済み）\"/>
    </mc:Choice>
  </mc:AlternateContent>
  <workbookProtection workbookPassword="B501" lockStructure="1"/>
  <bookViews>
    <workbookView xWindow="0" yWindow="0" windowWidth="28800" windowHeight="12450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I10" i="4" s="1"/>
  <c r="S6" i="5"/>
  <c r="AY8" i="4" s="1"/>
  <c r="R6" i="5"/>
  <c r="Q6" i="5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Z10" i="4"/>
  <c r="R10" i="4"/>
  <c r="J10" i="4"/>
  <c r="B10" i="4"/>
  <c r="AQ8" i="4"/>
  <c r="AI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<sst xmlns="http://schemas.openxmlformats.org/spreadsheetml/2006/main" count="218" uniqueCount="108">
  <si>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</si>
  <si>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</si>
  <si>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</si>
  <si>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</si>
  <si>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</si>
  <si>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</si>
  <si>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</si>
  <si>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</si>
  <si>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</si>
  <si>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</si>
  <si>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</si>
  <si>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</si>
  <si>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</si>
  <si>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</si>
  <si>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</si>
  <si>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</si>
  <si>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</si>
  <si>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</si>
  <si>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</si>
  <si>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</si>
  <si>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</si>
  <si>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</si>
  <si>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</si>
  <si>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</si>
  <si>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</si>
  <si>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</si>
  <si>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</si>
  <si>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</si>
  <si>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</si>
  <si>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</si>
  <si>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</si>
  <si>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</si>
  <si>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</si>
  <si>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</si>
  <si>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</si>
  <si>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</si>
  <si>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</si>
  <si>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</si>
  <si>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</si>
  <si>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</si>
  <si>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</si>
  <si>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</si>
  <si>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</si>
  <si>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</si>
  <si>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</si>
  <si>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</si>
  <si>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</si>
  <si>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</si>
  <si>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</si>
  <si>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</si>
  <si>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</si>
  <si>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</si>
  <si>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</si>
  <si>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</si>
  <si>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</si>
  <si>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</si>
  <si>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</si>
  <si>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</si>
  <si>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</si>
  <si>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</si>
  <si>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</si>
  <si>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</si>
  <si>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</si>
  <si>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</si>
  <si>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</si>
  <si>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</si>
  <si>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</si>
  <si>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</si>
  <si>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</si>
  <si>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</si>
  <si>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</si>
  <si>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</si>
  <si>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</si>
  <si>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</si>
  <si>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</si>
  <si>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</si>
  <si>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</si>
  <si>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</si>
  <si>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</si>
  <si>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</si>
  <si>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</si>
  <si>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</si>
  <si>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</si>
  <si>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</si>
  <si>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</si>
  <si>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</si>
  <si>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</si>
  <si>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</si>
  <si>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</si>
  <si>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</si>
  <si>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</si>
  <si>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</si>
  <si>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</si>
  <si>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つるぎ町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</si>
  <si>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</si>
  <si>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</si>
  <si>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</si>
  <si>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</si>
  <si>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</si>
  <si>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</si>
  <si>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</si>
  <si>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</si>
  <si>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</si>
  <si>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</si>
  <si>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</si>
  <si>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・管路更新率が平均値に対して大きく下回っている。必要性は高いので早急な検討が必要である。</t>
    <rPh sb="1" eb="3">
      <t>カンロ</t>
    </rPh>
    <rPh sb="3" eb="5">
      <t>コウシン</t>
    </rPh>
    <rPh sb="5" eb="6">
      <t>リツ</t>
    </rPh>
    <rPh sb="7" eb="10">
      <t>ヘイキンチ</t>
    </rPh>
    <rPh sb="11" eb="12">
      <t>タイ</t>
    </rPh>
    <rPh sb="14" eb="15">
      <t>オオ</t>
    </rPh>
    <rPh sb="17" eb="19">
      <t>シタマワ</t>
    </rPh>
    <rPh sb="24" eb="27">
      <t>ヒツヨウセイ</t>
    </rPh>
    <rPh sb="28" eb="29">
      <t>タカ</t>
    </rPh>
    <rPh sb="32" eb="34">
      <t>ソウキュウ</t>
    </rPh>
    <rPh sb="35" eb="37">
      <t>ケントウ</t>
    </rPh>
    <rPh sb="38" eb="40">
      <t>ヒツヨウ</t>
    </rPh>
    <phoneticPr fontId="4"/>
  </si>
  <si>
    <t>・料金回収率をみて、全国にいえることだが、給水収益以外の収入（繰出金等）で賄われている。
・施設利用率が低い数値となっている。施設が遊休状態にあると考える。</t>
    <rPh sb="1" eb="3">
      <t>リョウキン</t>
    </rPh>
    <rPh sb="3" eb="6">
      <t>カイシュウリツ</t>
    </rPh>
    <rPh sb="10" eb="12">
      <t>ゼンコク</t>
    </rPh>
    <rPh sb="21" eb="23">
      <t>キュウスイ</t>
    </rPh>
    <rPh sb="23" eb="25">
      <t>シュウエキ</t>
    </rPh>
    <rPh sb="25" eb="27">
      <t>イガイ</t>
    </rPh>
    <rPh sb="28" eb="30">
      <t>シュウニュウ</t>
    </rPh>
    <rPh sb="31" eb="32">
      <t>ク</t>
    </rPh>
    <rPh sb="32" eb="33">
      <t>ダ</t>
    </rPh>
    <rPh sb="33" eb="34">
      <t>キン</t>
    </rPh>
    <rPh sb="34" eb="35">
      <t>トウ</t>
    </rPh>
    <rPh sb="37" eb="38">
      <t>マカナ</t>
    </rPh>
    <rPh sb="47" eb="49">
      <t>シセツ</t>
    </rPh>
    <rPh sb="49" eb="52">
      <t>リヨウリツ</t>
    </rPh>
    <rPh sb="53" eb="54">
      <t>ヒク</t>
    </rPh>
    <rPh sb="55" eb="57">
      <t>スウチ</t>
    </rPh>
    <rPh sb="64" eb="66">
      <t>シセツ</t>
    </rPh>
    <rPh sb="67" eb="69">
      <t>ユウキュウ</t>
    </rPh>
    <rPh sb="69" eb="71">
      <t>ジョウタイ</t>
    </rPh>
    <rPh sb="75" eb="76">
      <t>カンガ</t>
    </rPh>
    <phoneticPr fontId="4"/>
  </si>
  <si>
    <t>・老朽化対策等、適切な施設規模の整理、投資のあり方、また、必要に応じて料金の見直しを検討する必要がある。</t>
    <rPh sb="1" eb="4">
      <t>ロウキュウカ</t>
    </rPh>
    <rPh sb="4" eb="6">
      <t>タイサク</t>
    </rPh>
    <rPh sb="6" eb="7">
      <t>トウ</t>
    </rPh>
    <rPh sb="8" eb="10">
      <t>テキセツ</t>
    </rPh>
    <rPh sb="11" eb="13">
      <t>シセツ</t>
    </rPh>
    <rPh sb="13" eb="15">
      <t>キボ</t>
    </rPh>
    <rPh sb="16" eb="18">
      <t>セイリ</t>
    </rPh>
    <rPh sb="19" eb="21">
      <t>トウシ</t>
    </rPh>
    <rPh sb="24" eb="25">
      <t>カタ</t>
    </rPh>
    <rPh sb="29" eb="31">
      <t>ヒツヨウ</t>
    </rPh>
    <rPh sb="32" eb="33">
      <t>オウ</t>
    </rPh>
    <rPh sb="35" eb="37">
      <t>リョウキン</t>
    </rPh>
    <rPh sb="38" eb="40">
      <t>ミナオ</t>
    </rPh>
    <rPh sb="42" eb="44">
      <t>ケントウ</t>
    </rPh>
    <rPh sb="46" eb="4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</si>
</sst>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0.05</c:v>
                </c:pt>
                <c:pt idx="2" formatCode="#,##0.00;&quot;△&quot;#,##0.00">
                  <c:v>0</c:v>
                </c:pt>
                <c:pt idx="3">
                  <c:v>0.06</c:v>
                </c:pt>
                <c:pt idx="4">
                  <c:v>0.22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386576"/>
        <c:axId val="331189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0.61</c:v>
                </c:pt>
                <c:pt idx="2">
                  <c:v>0.37</c:v>
                </c:pt>
                <c:pt idx="3">
                  <c:v>0.7</c:v>
                </c:pt>
                <c:pt idx="4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386576"/>
        <c:axId val="331189608"/>
      </c:lineChart>
      <c:dateAx>
        <c:axId val="33238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189608"/>
        <c:crosses val="autoZero"/>
        <c:auto val="1"/>
        <c:lblOffset val="100"/>
        <c:baseTimeUnit val="years"/>
      </c:dateAx>
      <c:valAx>
        <c:axId val="331189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38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33.869999999999997</c:v>
                </c:pt>
                <c:pt idx="1">
                  <c:v>33.17</c:v>
                </c:pt>
                <c:pt idx="2">
                  <c:v>33.119999999999997</c:v>
                </c:pt>
                <c:pt idx="3">
                  <c:v>31.86</c:v>
                </c:pt>
                <c:pt idx="4">
                  <c:v>30.84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404464"/>
        <c:axId val="333404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50.66</c:v>
                </c:pt>
                <c:pt idx="2">
                  <c:v>51.11</c:v>
                </c:pt>
                <c:pt idx="3">
                  <c:v>50.49</c:v>
                </c:pt>
                <c:pt idx="4">
                  <c:v>48.36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404464"/>
        <c:axId val="333404856"/>
      </c:lineChart>
      <c:dateAx>
        <c:axId val="333404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404856"/>
        <c:crosses val="autoZero"/>
        <c:auto val="1"/>
        <c:lblOffset val="100"/>
        <c:baseTimeUnit val="years"/>
      </c:dateAx>
      <c:valAx>
        <c:axId val="333404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40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89.31</c:v>
                </c:pt>
                <c:pt idx="1">
                  <c:v>89.31</c:v>
                </c:pt>
                <c:pt idx="2">
                  <c:v>89.31</c:v>
                </c:pt>
                <c:pt idx="3">
                  <c:v>89.3</c:v>
                </c:pt>
                <c:pt idx="4">
                  <c:v>89.31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406032"/>
        <c:axId val="333406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74.13</c:v>
                </c:pt>
                <c:pt idx="2">
                  <c:v>74.16</c:v>
                </c:pt>
                <c:pt idx="3">
                  <c:v>74.209999999999994</c:v>
                </c:pt>
                <c:pt idx="4">
                  <c:v>75.239999999999995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406032"/>
        <c:axId val="333406424"/>
      </c:lineChart>
      <c:dateAx>
        <c:axId val="33340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406424"/>
        <c:crosses val="autoZero"/>
        <c:auto val="1"/>
        <c:lblOffset val="100"/>
        <c:baseTimeUnit val="years"/>
      </c:dateAx>
      <c:valAx>
        <c:axId val="333406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40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89.01</c:v>
                </c:pt>
                <c:pt idx="1">
                  <c:v>90.59</c:v>
                </c:pt>
                <c:pt idx="2">
                  <c:v>88.48</c:v>
                </c:pt>
                <c:pt idx="3">
                  <c:v>91.17</c:v>
                </c:pt>
                <c:pt idx="4">
                  <c:v>98.94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993912"/>
        <c:axId val="333341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71.510000000000005</c:v>
                </c:pt>
                <c:pt idx="1">
                  <c:v>68.61</c:v>
                </c:pt>
                <c:pt idx="2">
                  <c:v>70.760000000000005</c:v>
                </c:pt>
                <c:pt idx="3">
                  <c:v>71.66</c:v>
                </c:pt>
                <c:pt idx="4">
                  <c:v>73.06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993912"/>
        <c:axId val="333341528"/>
      </c:lineChart>
      <c:dateAx>
        <c:axId val="331993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341528"/>
        <c:crosses val="autoZero"/>
        <c:auto val="1"/>
        <c:lblOffset val="100"/>
        <c:baseTimeUnit val="years"/>
      </c:dateAx>
      <c:valAx>
        <c:axId val="333341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1993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342704"/>
        <c:axId val="333343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342704"/>
        <c:axId val="333343096"/>
      </c:lineChart>
      <c:dateAx>
        <c:axId val="33334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343096"/>
        <c:crosses val="autoZero"/>
        <c:auto val="1"/>
        <c:lblOffset val="100"/>
        <c:baseTimeUnit val="years"/>
      </c:dateAx>
      <c:valAx>
        <c:axId val="333343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342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344272"/>
        <c:axId val="333344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344272"/>
        <c:axId val="333344664"/>
      </c:lineChart>
      <c:dateAx>
        <c:axId val="33334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344664"/>
        <c:crosses val="autoZero"/>
        <c:auto val="1"/>
        <c:lblOffset val="100"/>
        <c:baseTimeUnit val="years"/>
      </c:dateAx>
      <c:valAx>
        <c:axId val="333344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34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049016"/>
        <c:axId val="33304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049016"/>
        <c:axId val="333049408"/>
      </c:lineChart>
      <c:dateAx>
        <c:axId val="333049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049408"/>
        <c:crosses val="autoZero"/>
        <c:auto val="1"/>
        <c:lblOffset val="100"/>
        <c:baseTimeUnit val="years"/>
      </c:dateAx>
      <c:valAx>
        <c:axId val="33304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049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050976"/>
        <c:axId val="333051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050976"/>
        <c:axId val="333051368"/>
      </c:lineChart>
      <c:dateAx>
        <c:axId val="33305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051368"/>
        <c:crosses val="autoZero"/>
        <c:auto val="1"/>
        <c:lblOffset val="100"/>
        <c:baseTimeUnit val="years"/>
      </c:dateAx>
      <c:valAx>
        <c:axId val="333051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05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348.12</c:v>
                </c:pt>
                <c:pt idx="1">
                  <c:v>328.08</c:v>
                </c:pt>
                <c:pt idx="2">
                  <c:v>296.10000000000002</c:v>
                </c:pt>
                <c:pt idx="3">
                  <c:v>281.79000000000002</c:v>
                </c:pt>
                <c:pt idx="4">
                  <c:v>257.72000000000003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676464"/>
        <c:axId val="333676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1450.45</c:v>
                </c:pt>
                <c:pt idx="1">
                  <c:v>1442.51</c:v>
                </c:pt>
                <c:pt idx="2">
                  <c:v>1496.15</c:v>
                </c:pt>
                <c:pt idx="3">
                  <c:v>1462.56</c:v>
                </c:pt>
                <c:pt idx="4">
                  <c:v>1486.62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676464"/>
        <c:axId val="333676856"/>
      </c:lineChart>
      <c:dateAx>
        <c:axId val="33367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676856"/>
        <c:crosses val="autoZero"/>
        <c:auto val="1"/>
        <c:lblOffset val="100"/>
        <c:baseTimeUnit val="years"/>
      </c:dateAx>
      <c:valAx>
        <c:axId val="333676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67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36.520000000000003</c:v>
                </c:pt>
                <c:pt idx="1">
                  <c:v>36.89</c:v>
                </c:pt>
                <c:pt idx="2">
                  <c:v>37.75</c:v>
                </c:pt>
                <c:pt idx="3">
                  <c:v>34.76</c:v>
                </c:pt>
                <c:pt idx="4">
                  <c:v>36.94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050584"/>
        <c:axId val="33367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33.96</c:v>
                </c:pt>
                <c:pt idx="1">
                  <c:v>33.299999999999997</c:v>
                </c:pt>
                <c:pt idx="2">
                  <c:v>33.01</c:v>
                </c:pt>
                <c:pt idx="3">
                  <c:v>32.39</c:v>
                </c:pt>
                <c:pt idx="4">
                  <c:v>24.39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050584"/>
        <c:axId val="333678032"/>
      </c:lineChart>
      <c:dateAx>
        <c:axId val="333050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678032"/>
        <c:crosses val="autoZero"/>
        <c:auto val="1"/>
        <c:lblOffset val="100"/>
        <c:baseTimeUnit val="years"/>
      </c:dateAx>
      <c:valAx>
        <c:axId val="33367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050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454.82</c:v>
                </c:pt>
                <c:pt idx="1">
                  <c:v>452.42</c:v>
                </c:pt>
                <c:pt idx="2">
                  <c:v>453.98</c:v>
                </c:pt>
                <c:pt idx="3">
                  <c:v>492.54</c:v>
                </c:pt>
                <c:pt idx="4">
                  <c:v>470.06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679208"/>
        <c:axId val="33367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512.74</c:v>
                </c:pt>
                <c:pt idx="1">
                  <c:v>526.57000000000005</c:v>
                </c:pt>
                <c:pt idx="2">
                  <c:v>523.08000000000004</c:v>
                </c:pt>
                <c:pt idx="3">
                  <c:v>530.83000000000004</c:v>
                </c:pt>
                <c:pt idx="4">
                  <c:v>734.18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679208"/>
        <c:axId val="333679600"/>
      </c:lineChart>
      <c:dateAx>
        <c:axId val="333679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679600"/>
        <c:crosses val="autoZero"/>
        <c:auto val="1"/>
        <c:lblOffset val="100"/>
        <c:baseTimeUnit val="years"/>
      </c:dateAx>
      <c:valAx>
        <c:axId val="33367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679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6" sqref="B6:AG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徳島県　つるぎ町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10126</v>
      </c>
      <c r="AJ8" s="55"/>
      <c r="AK8" s="55"/>
      <c r="AL8" s="55"/>
      <c r="AM8" s="55"/>
      <c r="AN8" s="55"/>
      <c r="AO8" s="55"/>
      <c r="AP8" s="56"/>
      <c r="AQ8" s="46">
        <f>データ!R6</f>
        <v>194.84</v>
      </c>
      <c r="AR8" s="46"/>
      <c r="AS8" s="46"/>
      <c r="AT8" s="46"/>
      <c r="AU8" s="46"/>
      <c r="AV8" s="46"/>
      <c r="AW8" s="46"/>
      <c r="AX8" s="46"/>
      <c r="AY8" s="46">
        <f>データ!S6</f>
        <v>51.97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15.62</v>
      </c>
      <c r="S10" s="46"/>
      <c r="T10" s="46"/>
      <c r="U10" s="46"/>
      <c r="V10" s="46"/>
      <c r="W10" s="46"/>
      <c r="X10" s="46"/>
      <c r="Y10" s="46"/>
      <c r="Z10" s="80">
        <f>データ!P6</f>
        <v>2910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1567</v>
      </c>
      <c r="AJ10" s="80"/>
      <c r="AK10" s="80"/>
      <c r="AL10" s="80"/>
      <c r="AM10" s="80"/>
      <c r="AN10" s="80"/>
      <c r="AO10" s="80"/>
      <c r="AP10" s="80"/>
      <c r="AQ10" s="46">
        <f>データ!U6</f>
        <v>3.64</v>
      </c>
      <c r="AR10" s="46"/>
      <c r="AS10" s="46"/>
      <c r="AT10" s="46"/>
      <c r="AU10" s="46"/>
      <c r="AV10" s="46"/>
      <c r="AW10" s="46"/>
      <c r="AX10" s="46"/>
      <c r="AY10" s="46">
        <f>データ!V6</f>
        <v>430.49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106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105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364681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徳島県　つるぎ町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15.62</v>
      </c>
      <c r="P6" s="32">
        <f t="shared" si="3"/>
        <v>2910</v>
      </c>
      <c r="Q6" s="32">
        <f t="shared" si="3"/>
        <v>10126</v>
      </c>
      <c r="R6" s="32">
        <f t="shared" si="3"/>
        <v>194.84</v>
      </c>
      <c r="S6" s="32">
        <f t="shared" si="3"/>
        <v>51.97</v>
      </c>
      <c r="T6" s="32">
        <f t="shared" si="3"/>
        <v>1567</v>
      </c>
      <c r="U6" s="32">
        <f t="shared" si="3"/>
        <v>3.64</v>
      </c>
      <c r="V6" s="32">
        <f t="shared" si="3"/>
        <v>430.49</v>
      </c>
      <c r="W6" s="33">
        <f>IF(W7="",NA(),W7)</f>
        <v>89.01</v>
      </c>
      <c r="X6" s="33">
        <f t="shared" ref="X6:AF6" si="4">IF(X7="",NA(),X7)</f>
        <v>90.59</v>
      </c>
      <c r="Y6" s="33">
        <f t="shared" si="4"/>
        <v>88.48</v>
      </c>
      <c r="Z6" s="33">
        <f t="shared" si="4"/>
        <v>91.17</v>
      </c>
      <c r="AA6" s="33">
        <f t="shared" si="4"/>
        <v>98.94</v>
      </c>
      <c r="AB6" s="33">
        <f t="shared" si="4"/>
        <v>71.510000000000005</v>
      </c>
      <c r="AC6" s="33">
        <f t="shared" si="4"/>
        <v>68.61</v>
      </c>
      <c r="AD6" s="33">
        <f t="shared" si="4"/>
        <v>70.760000000000005</v>
      </c>
      <c r="AE6" s="33">
        <f t="shared" si="4"/>
        <v>71.66</v>
      </c>
      <c r="AF6" s="33">
        <f t="shared" si="4"/>
        <v>73.06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348.12</v>
      </c>
      <c r="BE6" s="33">
        <f t="shared" ref="BE6:BM6" si="7">IF(BE7="",NA(),BE7)</f>
        <v>328.08</v>
      </c>
      <c r="BF6" s="33">
        <f t="shared" si="7"/>
        <v>296.10000000000002</v>
      </c>
      <c r="BG6" s="33">
        <f t="shared" si="7"/>
        <v>281.79000000000002</v>
      </c>
      <c r="BH6" s="33">
        <f t="shared" si="7"/>
        <v>257.72000000000003</v>
      </c>
      <c r="BI6" s="33">
        <f t="shared" si="7"/>
        <v>1450.45</v>
      </c>
      <c r="BJ6" s="33">
        <f t="shared" si="7"/>
        <v>1442.51</v>
      </c>
      <c r="BK6" s="33">
        <f t="shared" si="7"/>
        <v>1496.15</v>
      </c>
      <c r="BL6" s="33">
        <f t="shared" si="7"/>
        <v>1462.56</v>
      </c>
      <c r="BM6" s="33">
        <f t="shared" si="7"/>
        <v>1486.62</v>
      </c>
      <c r="BN6" s="32" t="str">
        <f>IF(BN7="","",IF(BN7="-","【-】","【"&amp;SUBSTITUTE(TEXT(BN7,"#,##0.00"),"-","△")&amp;"】"))</f>
        <v>【1,239.32】</v>
      </c>
      <c r="BO6" s="33">
        <f>IF(BO7="",NA(),BO7)</f>
        <v>36.520000000000003</v>
      </c>
      <c r="BP6" s="33">
        <f t="shared" ref="BP6:BX6" si="8">IF(BP7="",NA(),BP7)</f>
        <v>36.89</v>
      </c>
      <c r="BQ6" s="33">
        <f t="shared" si="8"/>
        <v>37.75</v>
      </c>
      <c r="BR6" s="33">
        <f t="shared" si="8"/>
        <v>34.76</v>
      </c>
      <c r="BS6" s="33">
        <f t="shared" si="8"/>
        <v>36.94</v>
      </c>
      <c r="BT6" s="33">
        <f t="shared" si="8"/>
        <v>33.96</v>
      </c>
      <c r="BU6" s="33">
        <f t="shared" si="8"/>
        <v>33.299999999999997</v>
      </c>
      <c r="BV6" s="33">
        <f t="shared" si="8"/>
        <v>33.01</v>
      </c>
      <c r="BW6" s="33">
        <f t="shared" si="8"/>
        <v>32.39</v>
      </c>
      <c r="BX6" s="33">
        <f t="shared" si="8"/>
        <v>24.39</v>
      </c>
      <c r="BY6" s="32" t="str">
        <f>IF(BY7="","",IF(BY7="-","【-】","【"&amp;SUBSTITUTE(TEXT(BY7,"#,##0.00"),"-","△")&amp;"】"))</f>
        <v>【36.33】</v>
      </c>
      <c r="BZ6" s="33">
        <f>IF(BZ7="",NA(),BZ7)</f>
        <v>454.82</v>
      </c>
      <c r="CA6" s="33">
        <f t="shared" ref="CA6:CI6" si="9">IF(CA7="",NA(),CA7)</f>
        <v>452.42</v>
      </c>
      <c r="CB6" s="33">
        <f t="shared" si="9"/>
        <v>453.98</v>
      </c>
      <c r="CC6" s="33">
        <f t="shared" si="9"/>
        <v>492.54</v>
      </c>
      <c r="CD6" s="33">
        <f t="shared" si="9"/>
        <v>470.06</v>
      </c>
      <c r="CE6" s="33">
        <f t="shared" si="9"/>
        <v>512.74</v>
      </c>
      <c r="CF6" s="33">
        <f t="shared" si="9"/>
        <v>526.57000000000005</v>
      </c>
      <c r="CG6" s="33">
        <f t="shared" si="9"/>
        <v>523.08000000000004</v>
      </c>
      <c r="CH6" s="33">
        <f t="shared" si="9"/>
        <v>530.83000000000004</v>
      </c>
      <c r="CI6" s="33">
        <f t="shared" si="9"/>
        <v>734.18</v>
      </c>
      <c r="CJ6" s="32" t="str">
        <f>IF(CJ7="","",IF(CJ7="-","【-】","【"&amp;SUBSTITUTE(TEXT(CJ7,"#,##0.00"),"-","△")&amp;"】"))</f>
        <v>【476.46】</v>
      </c>
      <c r="CK6" s="33">
        <f>IF(CK7="",NA(),CK7)</f>
        <v>33.869999999999997</v>
      </c>
      <c r="CL6" s="33">
        <f t="shared" ref="CL6:CT6" si="10">IF(CL7="",NA(),CL7)</f>
        <v>33.17</v>
      </c>
      <c r="CM6" s="33">
        <f t="shared" si="10"/>
        <v>33.119999999999997</v>
      </c>
      <c r="CN6" s="33">
        <f t="shared" si="10"/>
        <v>31.86</v>
      </c>
      <c r="CO6" s="33">
        <f t="shared" si="10"/>
        <v>30.84</v>
      </c>
      <c r="CP6" s="33">
        <f t="shared" si="10"/>
        <v>51.56</v>
      </c>
      <c r="CQ6" s="33">
        <f t="shared" si="10"/>
        <v>50.66</v>
      </c>
      <c r="CR6" s="33">
        <f t="shared" si="10"/>
        <v>51.11</v>
      </c>
      <c r="CS6" s="33">
        <f t="shared" si="10"/>
        <v>50.49</v>
      </c>
      <c r="CT6" s="33">
        <f t="shared" si="10"/>
        <v>48.36</v>
      </c>
      <c r="CU6" s="32" t="str">
        <f>IF(CU7="","",IF(CU7="-","【-】","【"&amp;SUBSTITUTE(TEXT(CU7,"#,##0.00"),"-","△")&amp;"】"))</f>
        <v>【58.19】</v>
      </c>
      <c r="CV6" s="33">
        <f>IF(CV7="",NA(),CV7)</f>
        <v>89.31</v>
      </c>
      <c r="CW6" s="33">
        <f t="shared" ref="CW6:DE6" si="11">IF(CW7="",NA(),CW7)</f>
        <v>89.31</v>
      </c>
      <c r="CX6" s="33">
        <f t="shared" si="11"/>
        <v>89.31</v>
      </c>
      <c r="CY6" s="33">
        <f t="shared" si="11"/>
        <v>89.3</v>
      </c>
      <c r="CZ6" s="33">
        <f t="shared" si="11"/>
        <v>89.31</v>
      </c>
      <c r="DA6" s="33">
        <f t="shared" si="11"/>
        <v>75.58</v>
      </c>
      <c r="DB6" s="33">
        <f t="shared" si="11"/>
        <v>74.13</v>
      </c>
      <c r="DC6" s="33">
        <f t="shared" si="11"/>
        <v>74.16</v>
      </c>
      <c r="DD6" s="33">
        <f t="shared" si="11"/>
        <v>74.209999999999994</v>
      </c>
      <c r="DE6" s="33">
        <f t="shared" si="11"/>
        <v>75.239999999999995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0.14000000000000001</v>
      </c>
      <c r="ED6" s="33">
        <f t="shared" ref="ED6:EL6" si="14">IF(ED7="",NA(),ED7)</f>
        <v>0.05</v>
      </c>
      <c r="EE6" s="32">
        <f t="shared" si="14"/>
        <v>0</v>
      </c>
      <c r="EF6" s="33">
        <f t="shared" si="14"/>
        <v>0.06</v>
      </c>
      <c r="EG6" s="33">
        <f t="shared" si="14"/>
        <v>0.22</v>
      </c>
      <c r="EH6" s="33">
        <f t="shared" si="14"/>
        <v>0.5</v>
      </c>
      <c r="EI6" s="33">
        <f t="shared" si="14"/>
        <v>0.61</v>
      </c>
      <c r="EJ6" s="33">
        <f t="shared" si="14"/>
        <v>0.37</v>
      </c>
      <c r="EK6" s="33">
        <f t="shared" si="14"/>
        <v>0.7</v>
      </c>
      <c r="EL6" s="33">
        <f t="shared" si="14"/>
        <v>0.91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364681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15.62</v>
      </c>
      <c r="P7" s="36">
        <v>2910</v>
      </c>
      <c r="Q7" s="36">
        <v>10126</v>
      </c>
      <c r="R7" s="36">
        <v>194.84</v>
      </c>
      <c r="S7" s="36">
        <v>51.97</v>
      </c>
      <c r="T7" s="36">
        <v>1567</v>
      </c>
      <c r="U7" s="36">
        <v>3.64</v>
      </c>
      <c r="V7" s="36">
        <v>430.49</v>
      </c>
      <c r="W7" s="36">
        <v>89.01</v>
      </c>
      <c r="X7" s="36">
        <v>90.59</v>
      </c>
      <c r="Y7" s="36">
        <v>88.48</v>
      </c>
      <c r="Z7" s="36">
        <v>91.17</v>
      </c>
      <c r="AA7" s="36">
        <v>98.94</v>
      </c>
      <c r="AB7" s="36">
        <v>71.510000000000005</v>
      </c>
      <c r="AC7" s="36">
        <v>68.61</v>
      </c>
      <c r="AD7" s="36">
        <v>70.760000000000005</v>
      </c>
      <c r="AE7" s="36">
        <v>71.66</v>
      </c>
      <c r="AF7" s="36">
        <v>73.06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348.12</v>
      </c>
      <c r="BE7" s="36">
        <v>328.08</v>
      </c>
      <c r="BF7" s="36">
        <v>296.10000000000002</v>
      </c>
      <c r="BG7" s="36">
        <v>281.79000000000002</v>
      </c>
      <c r="BH7" s="36">
        <v>257.72000000000003</v>
      </c>
      <c r="BI7" s="36">
        <v>1450.45</v>
      </c>
      <c r="BJ7" s="36">
        <v>1442.51</v>
      </c>
      <c r="BK7" s="36">
        <v>1496.15</v>
      </c>
      <c r="BL7" s="36">
        <v>1462.56</v>
      </c>
      <c r="BM7" s="36">
        <v>1486.62</v>
      </c>
      <c r="BN7" s="36">
        <v>1239.32</v>
      </c>
      <c r="BO7" s="36">
        <v>36.520000000000003</v>
      </c>
      <c r="BP7" s="36">
        <v>36.89</v>
      </c>
      <c r="BQ7" s="36">
        <v>37.75</v>
      </c>
      <c r="BR7" s="36">
        <v>34.76</v>
      </c>
      <c r="BS7" s="36">
        <v>36.94</v>
      </c>
      <c r="BT7" s="36">
        <v>33.96</v>
      </c>
      <c r="BU7" s="36">
        <v>33.299999999999997</v>
      </c>
      <c r="BV7" s="36">
        <v>33.01</v>
      </c>
      <c r="BW7" s="36">
        <v>32.39</v>
      </c>
      <c r="BX7" s="36">
        <v>24.39</v>
      </c>
      <c r="BY7" s="36">
        <v>36.33</v>
      </c>
      <c r="BZ7" s="36">
        <v>454.82</v>
      </c>
      <c r="CA7" s="36">
        <v>452.42</v>
      </c>
      <c r="CB7" s="36">
        <v>453.98</v>
      </c>
      <c r="CC7" s="36">
        <v>492.54</v>
      </c>
      <c r="CD7" s="36">
        <v>470.06</v>
      </c>
      <c r="CE7" s="36">
        <v>512.74</v>
      </c>
      <c r="CF7" s="36">
        <v>526.57000000000005</v>
      </c>
      <c r="CG7" s="36">
        <v>523.08000000000004</v>
      </c>
      <c r="CH7" s="36">
        <v>530.83000000000004</v>
      </c>
      <c r="CI7" s="36">
        <v>734.18</v>
      </c>
      <c r="CJ7" s="36">
        <v>476.46</v>
      </c>
      <c r="CK7" s="36">
        <v>33.869999999999997</v>
      </c>
      <c r="CL7" s="36">
        <v>33.17</v>
      </c>
      <c r="CM7" s="36">
        <v>33.119999999999997</v>
      </c>
      <c r="CN7" s="36">
        <v>31.86</v>
      </c>
      <c r="CO7" s="36">
        <v>30.84</v>
      </c>
      <c r="CP7" s="36">
        <v>51.56</v>
      </c>
      <c r="CQ7" s="36">
        <v>50.66</v>
      </c>
      <c r="CR7" s="36">
        <v>51.11</v>
      </c>
      <c r="CS7" s="36">
        <v>50.49</v>
      </c>
      <c r="CT7" s="36">
        <v>48.36</v>
      </c>
      <c r="CU7" s="36">
        <v>58.19</v>
      </c>
      <c r="CV7" s="36">
        <v>89.31</v>
      </c>
      <c r="CW7" s="36">
        <v>89.31</v>
      </c>
      <c r="CX7" s="36">
        <v>89.31</v>
      </c>
      <c r="CY7" s="36">
        <v>89.3</v>
      </c>
      <c r="CZ7" s="36">
        <v>89.31</v>
      </c>
      <c r="DA7" s="36">
        <v>75.58</v>
      </c>
      <c r="DB7" s="36">
        <v>74.13</v>
      </c>
      <c r="DC7" s="36">
        <v>74.16</v>
      </c>
      <c r="DD7" s="36">
        <v>74.209999999999994</v>
      </c>
      <c r="DE7" s="36">
        <v>75.239999999999995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0.14000000000000001</v>
      </c>
      <c r="ED7" s="36">
        <v>0.05</v>
      </c>
      <c r="EE7" s="36">
        <v>0</v>
      </c>
      <c r="EF7" s="36">
        <v>0.06</v>
      </c>
      <c r="EG7" s="36">
        <v>0.22</v>
      </c>
      <c r="EH7" s="36">
        <v>0.5</v>
      </c>
      <c r="EI7" s="36">
        <v>0.61</v>
      </c>
      <c r="EJ7" s="36">
        <v>0.37</v>
      </c>
      <c r="EK7" s="36">
        <v>0.7</v>
      </c>
      <c r="EL7" s="36">
        <v>0.91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2016-02-23T07:42:58Z</cp:lastPrinted>
  <dcterms:created xsi:type="dcterms:W3CDTF">2016-01-18T05:05:51Z</dcterms:created>
  <dcterms:modified xsi:type="dcterms:W3CDTF">2016-02-26T05:47:11Z</dcterms:modified>
  <cp:category/>
</cp:coreProperties>
</file>