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17 海陽町（済み）\"/>
    </mc:Choice>
  </mc:AlternateContent>
  <workbookProtection workbookPassword="B501" lockStructure="1"/>
  <bookViews>
    <workbookView xWindow="0" yWindow="0" windowWidth="28800" windowHeight="1218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<sst xmlns="http://schemas.openxmlformats.org/spreadsheetml/2006/main" count="218" uniqueCount="108">
  <si>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</si>
  <si>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</si>
  <si>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</si>
  <si>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</si>
  <si>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</si>
  <si>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</si>
  <si>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</si>
  <si>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</si>
  <si>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</si>
  <si>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</si>
  <si>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</si>
  <si>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</si>
  <si>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</si>
  <si>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</si>
  <si>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</si>
  <si>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</si>
  <si>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</si>
  <si>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</si>
  <si>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</si>
  <si>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</si>
  <si>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</si>
  <si>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</si>
  <si>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</si>
  <si>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</si>
  <si>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</si>
  <si>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</si>
  <si>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</si>
  <si>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</si>
  <si>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</si>
  <si>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</si>
  <si>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</si>
  <si>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</si>
  <si>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</si>
  <si>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</si>
  <si>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</si>
  <si>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</si>
  <si>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</si>
  <si>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</si>
  <si>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</si>
  <si>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</si>
  <si>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</si>
  <si>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</si>
  <si>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</si>
  <si>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</si>
  <si>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</si>
  <si>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</si>
  <si>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</si>
  <si>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</si>
  <si>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</si>
  <si>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</si>
  <si>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</si>
  <si>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</si>
  <si>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</si>
  <si>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</si>
  <si>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</si>
  <si>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</si>
  <si>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</si>
  <si>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</si>
  <si>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</si>
  <si>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</si>
  <si>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</si>
  <si>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</si>
  <si>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</si>
  <si>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</si>
  <si>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</si>
  <si>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</si>
  <si>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</si>
  <si>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</si>
  <si>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</si>
  <si>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</si>
  <si>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</si>
  <si>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</si>
  <si>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</si>
  <si>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</si>
  <si>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</si>
  <si>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</si>
  <si>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</si>
  <si>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</si>
  <si>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</si>
  <si>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</si>
  <si>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</si>
  <si>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</si>
  <si>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</si>
  <si>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</si>
  <si>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</si>
  <si>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</si>
  <si>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</si>
  <si>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</si>
  <si>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</si>
  <si>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</si>
  <si>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</si>
  <si>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</si>
  <si>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</si>
  <si>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海陽町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</si>
  <si>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</si>
  <si>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</si>
  <si>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</si>
  <si>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</si>
  <si>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</si>
  <si>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</si>
  <si>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</si>
  <si>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</si>
  <si>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</si>
  <si>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</si>
  <si>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</si>
  <si>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施設及び管路等の修繕については随時実施しており、類似団体の平均値と比較しても高い状況にある。</t>
    <rPh sb="1" eb="3">
      <t>シセツ</t>
    </rPh>
    <rPh sb="3" eb="4">
      <t>オヨ</t>
    </rPh>
    <rPh sb="5" eb="7">
      <t>カンロ</t>
    </rPh>
    <rPh sb="7" eb="8">
      <t>トウ</t>
    </rPh>
    <rPh sb="9" eb="11">
      <t>シュウゼン</t>
    </rPh>
    <rPh sb="16" eb="18">
      <t>ズイジ</t>
    </rPh>
    <rPh sb="18" eb="20">
      <t>ジッシ</t>
    </rPh>
    <rPh sb="25" eb="27">
      <t>ルイジ</t>
    </rPh>
    <rPh sb="27" eb="29">
      <t>ダンタイ</t>
    </rPh>
    <rPh sb="30" eb="33">
      <t>ヘイキンチ</t>
    </rPh>
    <rPh sb="34" eb="36">
      <t>ヒカク</t>
    </rPh>
    <rPh sb="39" eb="40">
      <t>タカ</t>
    </rPh>
    <rPh sb="41" eb="43">
      <t>ジョウキョウ</t>
    </rPh>
    <phoneticPr fontId="4"/>
  </si>
  <si>
    <t>　給水人口の減少や節水意識の向上等により、給水収益は減少傾向にあり、また簡易水道更新事業による起債の償還など今後経営は厳しくなっていくことが予想されるが、上水道事業との統合も予定しており、施設の修繕等効率的な経営を図っていく。</t>
    <rPh sb="36" eb="38">
      <t>カンイ</t>
    </rPh>
    <rPh sb="38" eb="40">
      <t>スイドウ</t>
    </rPh>
    <rPh sb="40" eb="42">
      <t>コウシン</t>
    </rPh>
    <rPh sb="42" eb="44">
      <t>ジギョウ</t>
    </rPh>
    <rPh sb="47" eb="49">
      <t>キサイ</t>
    </rPh>
    <rPh sb="50" eb="52">
      <t>ショウカン</t>
    </rPh>
    <rPh sb="54" eb="56">
      <t>コンゴ</t>
    </rPh>
    <rPh sb="56" eb="58">
      <t>ケイエイ</t>
    </rPh>
    <rPh sb="59" eb="60">
      <t>キビ</t>
    </rPh>
    <rPh sb="70" eb="72">
      <t>ヨソウ</t>
    </rPh>
    <rPh sb="77" eb="78">
      <t>ウエ</t>
    </rPh>
    <rPh sb="78" eb="80">
      <t>スイドウ</t>
    </rPh>
    <rPh sb="80" eb="82">
      <t>ジギョウ</t>
    </rPh>
    <rPh sb="84" eb="86">
      <t>トウゴウ</t>
    </rPh>
    <rPh sb="87" eb="89">
      <t>ヨテイ</t>
    </rPh>
    <rPh sb="94" eb="96">
      <t>シセツ</t>
    </rPh>
    <rPh sb="97" eb="99">
      <t>シュウゼン</t>
    </rPh>
    <rPh sb="99" eb="100">
      <t>トウ</t>
    </rPh>
    <rPh sb="100" eb="103">
      <t>コウリツテキ</t>
    </rPh>
    <rPh sb="104" eb="106">
      <t>ケイエイ</t>
    </rPh>
    <rPh sb="107" eb="108">
      <t>ハカ</t>
    </rPh>
    <phoneticPr fontId="4"/>
  </si>
  <si>
    <t>　収益的収支比率においては100％を下回っているが、類似団体の平均値とは大きな差異はない。簡易水道更新事業における地方債の償還が今後継続していくが、上水道事業との統合も予定しており、施設の修繕等効率的な経営を図っていく。</t>
    <rPh sb="1" eb="4">
      <t>シュウエキテキ</t>
    </rPh>
    <rPh sb="4" eb="6">
      <t>シュウシ</t>
    </rPh>
    <rPh sb="6" eb="8">
      <t>ヒリツ</t>
    </rPh>
    <rPh sb="18" eb="20">
      <t>シタマワ</t>
    </rPh>
    <rPh sb="26" eb="28">
      <t>ルイジ</t>
    </rPh>
    <rPh sb="28" eb="30">
      <t>ダンタイ</t>
    </rPh>
    <rPh sb="31" eb="34">
      <t>ヘイキンチ</t>
    </rPh>
    <rPh sb="36" eb="37">
      <t>オオ</t>
    </rPh>
    <rPh sb="39" eb="41">
      <t>サイ</t>
    </rPh>
    <rPh sb="45" eb="47">
      <t>カンイ</t>
    </rPh>
    <rPh sb="47" eb="49">
      <t>スイドウ</t>
    </rPh>
    <rPh sb="49" eb="51">
      <t>コウシン</t>
    </rPh>
    <rPh sb="51" eb="53">
      <t>ジギョウ</t>
    </rPh>
    <rPh sb="57" eb="60">
      <t>チホウサイ</t>
    </rPh>
    <rPh sb="61" eb="63">
      <t>ショウカン</t>
    </rPh>
    <rPh sb="64" eb="66">
      <t>コンゴ</t>
    </rPh>
    <rPh sb="66" eb="68">
      <t>ケイゾク</t>
    </rPh>
    <rPh sb="74" eb="77">
      <t>ジョウスイドウ</t>
    </rPh>
    <rPh sb="77" eb="79">
      <t>ジギョウ</t>
    </rPh>
    <rPh sb="81" eb="83">
      <t>トウゴウ</t>
    </rPh>
    <rPh sb="84" eb="86">
      <t>ヨテイ</t>
    </rPh>
    <rPh sb="91" eb="93">
      <t>シセツ</t>
    </rPh>
    <rPh sb="94" eb="96">
      <t>シュウゼン</t>
    </rPh>
    <rPh sb="96" eb="97">
      <t>トウ</t>
    </rPh>
    <rPh sb="97" eb="100">
      <t>コウリツテキ</t>
    </rPh>
    <rPh sb="101" eb="103">
      <t>ケイエイ</t>
    </rPh>
    <rPh sb="104" eb="10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</si>
</sst>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4.24</c:v>
                </c:pt>
                <c:pt idx="1">
                  <c:v>1.23</c:v>
                </c:pt>
                <c:pt idx="2">
                  <c:v>2.1800000000000002</c:v>
                </c:pt>
                <c:pt idx="3">
                  <c:v>2.04</c:v>
                </c:pt>
                <c:pt idx="4">
                  <c:v>2.54</c:v>
                </c:pt>
              </c:numCache>
            </c:numRef>
          </c:val>
        </c:ser>
        <c:dLbls>
          <c:showLegendKey val="0"/>
          <c:showVal val="0"/>
          <c:showCatName val="0"/>
          <c:showSerName val="0"/>
          <c:showPercent val="0"/>
          <c:showBubbleSize val="0"/>
        </c:dLbls>
        <c:gapWidth val="150"/>
        <c:axId val="342947552"/>
        <c:axId val="34294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342947552"/>
        <c:axId val="342947944"/>
      </c:lineChart>
      <c:dateAx>
        <c:axId val="342947552"/>
        <c:scaling>
          <c:orientation val="minMax"/>
        </c:scaling>
        <c:delete val="1"/>
        <c:axPos val="b"/>
        <c:numFmt formatCode="ge" sourceLinked="1"/>
        <c:majorTickMark val="none"/>
        <c:minorTickMark val="none"/>
        <c:tickLblPos val="none"/>
        <c:crossAx val="342947944"/>
        <c:crosses val="autoZero"/>
        <c:auto val="1"/>
        <c:lblOffset val="100"/>
        <c:baseTimeUnit val="years"/>
      </c:dateAx>
      <c:valAx>
        <c:axId val="34294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9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45.86</c:v>
                </c:pt>
                <c:pt idx="1">
                  <c:v>44.77</c:v>
                </c:pt>
                <c:pt idx="2">
                  <c:v>43.85</c:v>
                </c:pt>
                <c:pt idx="3">
                  <c:v>43.53</c:v>
                </c:pt>
                <c:pt idx="4">
                  <c:v>38.909999999999997</c:v>
                </c:pt>
              </c:numCache>
            </c:numRef>
          </c:val>
        </c:ser>
        <c:dLbls>
          <c:showLegendKey val="0"/>
          <c:showVal val="0"/>
          <c:showCatName val="0"/>
          <c:showSerName val="0"/>
          <c:showPercent val="0"/>
          <c:showBubbleSize val="0"/>
        </c:dLbls>
        <c:gapWidth val="150"/>
        <c:axId val="344140672"/>
        <c:axId val="34414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344140672"/>
        <c:axId val="344141064"/>
      </c:lineChart>
      <c:dateAx>
        <c:axId val="344140672"/>
        <c:scaling>
          <c:orientation val="minMax"/>
        </c:scaling>
        <c:delete val="1"/>
        <c:axPos val="b"/>
        <c:numFmt formatCode="ge" sourceLinked="1"/>
        <c:majorTickMark val="none"/>
        <c:minorTickMark val="none"/>
        <c:tickLblPos val="none"/>
        <c:crossAx val="344141064"/>
        <c:crosses val="autoZero"/>
        <c:auto val="1"/>
        <c:lblOffset val="100"/>
        <c:baseTimeUnit val="years"/>
      </c:dateAx>
      <c:valAx>
        <c:axId val="34414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1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77.87</c:v>
                </c:pt>
                <c:pt idx="1">
                  <c:v>77.86</c:v>
                </c:pt>
                <c:pt idx="2">
                  <c:v>77.87</c:v>
                </c:pt>
                <c:pt idx="3">
                  <c:v>77.87</c:v>
                </c:pt>
                <c:pt idx="4">
                  <c:v>81.92</c:v>
                </c:pt>
              </c:numCache>
            </c:numRef>
          </c:val>
        </c:ser>
        <c:dLbls>
          <c:showLegendKey val="0"/>
          <c:showVal val="0"/>
          <c:showCatName val="0"/>
          <c:showSerName val="0"/>
          <c:showPercent val="0"/>
          <c:showBubbleSize val="0"/>
        </c:dLbls>
        <c:gapWidth val="150"/>
        <c:axId val="344142240"/>
        <c:axId val="34414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344142240"/>
        <c:axId val="344142632"/>
      </c:lineChart>
      <c:dateAx>
        <c:axId val="344142240"/>
        <c:scaling>
          <c:orientation val="minMax"/>
        </c:scaling>
        <c:delete val="1"/>
        <c:axPos val="b"/>
        <c:numFmt formatCode="ge" sourceLinked="1"/>
        <c:majorTickMark val="none"/>
        <c:minorTickMark val="none"/>
        <c:tickLblPos val="none"/>
        <c:crossAx val="344142632"/>
        <c:crosses val="autoZero"/>
        <c:auto val="1"/>
        <c:lblOffset val="100"/>
        <c:baseTimeUnit val="years"/>
      </c:dateAx>
      <c:valAx>
        <c:axId val="34414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1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95.89</c:v>
                </c:pt>
                <c:pt idx="1">
                  <c:v>86.25</c:v>
                </c:pt>
                <c:pt idx="2">
                  <c:v>94.43</c:v>
                </c:pt>
                <c:pt idx="3">
                  <c:v>91.32</c:v>
                </c:pt>
                <c:pt idx="4">
                  <c:v>76.73</c:v>
                </c:pt>
              </c:numCache>
            </c:numRef>
          </c:val>
        </c:ser>
        <c:dLbls>
          <c:showLegendKey val="0"/>
          <c:showVal val="0"/>
          <c:showCatName val="0"/>
          <c:showSerName val="0"/>
          <c:showPercent val="0"/>
          <c:showBubbleSize val="0"/>
        </c:dLbls>
        <c:gapWidth val="150"/>
        <c:axId val="342949120"/>
        <c:axId val="3426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342949120"/>
        <c:axId val="342679680"/>
      </c:lineChart>
      <c:dateAx>
        <c:axId val="342949120"/>
        <c:scaling>
          <c:orientation val="minMax"/>
        </c:scaling>
        <c:delete val="1"/>
        <c:axPos val="b"/>
        <c:numFmt formatCode="ge" sourceLinked="1"/>
        <c:majorTickMark val="none"/>
        <c:minorTickMark val="none"/>
        <c:tickLblPos val="none"/>
        <c:crossAx val="342679680"/>
        <c:crosses val="autoZero"/>
        <c:auto val="1"/>
        <c:lblOffset val="100"/>
        <c:baseTimeUnit val="years"/>
      </c:dateAx>
      <c:valAx>
        <c:axId val="3426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9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3786104"/>
        <c:axId val="3437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3786104"/>
        <c:axId val="343786496"/>
      </c:lineChart>
      <c:dateAx>
        <c:axId val="343786104"/>
        <c:scaling>
          <c:orientation val="minMax"/>
        </c:scaling>
        <c:delete val="1"/>
        <c:axPos val="b"/>
        <c:numFmt formatCode="ge" sourceLinked="1"/>
        <c:majorTickMark val="none"/>
        <c:minorTickMark val="none"/>
        <c:tickLblPos val="none"/>
        <c:crossAx val="343786496"/>
        <c:crosses val="autoZero"/>
        <c:auto val="1"/>
        <c:lblOffset val="100"/>
        <c:baseTimeUnit val="years"/>
      </c:dateAx>
      <c:valAx>
        <c:axId val="3437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78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3787672"/>
        <c:axId val="3437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3787672"/>
        <c:axId val="343788064"/>
      </c:lineChart>
      <c:dateAx>
        <c:axId val="343787672"/>
        <c:scaling>
          <c:orientation val="minMax"/>
        </c:scaling>
        <c:delete val="1"/>
        <c:axPos val="b"/>
        <c:numFmt formatCode="ge" sourceLinked="1"/>
        <c:majorTickMark val="none"/>
        <c:minorTickMark val="none"/>
        <c:tickLblPos val="none"/>
        <c:crossAx val="343788064"/>
        <c:crosses val="autoZero"/>
        <c:auto val="1"/>
        <c:lblOffset val="100"/>
        <c:baseTimeUnit val="years"/>
      </c:dateAx>
      <c:valAx>
        <c:axId val="3437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78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3965608"/>
        <c:axId val="34396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3965608"/>
        <c:axId val="343966000"/>
      </c:lineChart>
      <c:dateAx>
        <c:axId val="343965608"/>
        <c:scaling>
          <c:orientation val="minMax"/>
        </c:scaling>
        <c:delete val="1"/>
        <c:axPos val="b"/>
        <c:numFmt formatCode="ge" sourceLinked="1"/>
        <c:majorTickMark val="none"/>
        <c:minorTickMark val="none"/>
        <c:tickLblPos val="none"/>
        <c:crossAx val="343966000"/>
        <c:crosses val="autoZero"/>
        <c:auto val="1"/>
        <c:lblOffset val="100"/>
        <c:baseTimeUnit val="years"/>
      </c:dateAx>
      <c:valAx>
        <c:axId val="34396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96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3967176"/>
        <c:axId val="34396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3967176"/>
        <c:axId val="343967568"/>
      </c:lineChart>
      <c:dateAx>
        <c:axId val="343967176"/>
        <c:scaling>
          <c:orientation val="minMax"/>
        </c:scaling>
        <c:delete val="1"/>
        <c:axPos val="b"/>
        <c:numFmt formatCode="ge" sourceLinked="1"/>
        <c:majorTickMark val="none"/>
        <c:minorTickMark val="none"/>
        <c:tickLblPos val="none"/>
        <c:crossAx val="343967568"/>
        <c:crosses val="autoZero"/>
        <c:auto val="1"/>
        <c:lblOffset val="100"/>
        <c:baseTimeUnit val="years"/>
      </c:dateAx>
      <c:valAx>
        <c:axId val="34396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96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1425.67</c:v>
                </c:pt>
                <c:pt idx="1">
                  <c:v>1478.87</c:v>
                </c:pt>
                <c:pt idx="2">
                  <c:v>1486.33</c:v>
                </c:pt>
                <c:pt idx="3">
                  <c:v>1526.82</c:v>
                </c:pt>
                <c:pt idx="4">
                  <c:v>1602.81</c:v>
                </c:pt>
              </c:numCache>
            </c:numRef>
          </c:val>
        </c:ser>
        <c:dLbls>
          <c:showLegendKey val="0"/>
          <c:showVal val="0"/>
          <c:showCatName val="0"/>
          <c:showSerName val="0"/>
          <c:showPercent val="0"/>
          <c:showBubbleSize val="0"/>
        </c:dLbls>
        <c:gapWidth val="150"/>
        <c:axId val="343968744"/>
        <c:axId val="34396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343968744"/>
        <c:axId val="343969136"/>
      </c:lineChart>
      <c:dateAx>
        <c:axId val="343968744"/>
        <c:scaling>
          <c:orientation val="minMax"/>
        </c:scaling>
        <c:delete val="1"/>
        <c:axPos val="b"/>
        <c:numFmt formatCode="ge" sourceLinked="1"/>
        <c:majorTickMark val="none"/>
        <c:minorTickMark val="none"/>
        <c:tickLblPos val="none"/>
        <c:crossAx val="343969136"/>
        <c:crosses val="autoZero"/>
        <c:auto val="1"/>
        <c:lblOffset val="100"/>
        <c:baseTimeUnit val="years"/>
      </c:dateAx>
      <c:valAx>
        <c:axId val="34396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96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81.099999999999994</c:v>
                </c:pt>
                <c:pt idx="1">
                  <c:v>70.64</c:v>
                </c:pt>
                <c:pt idx="2">
                  <c:v>68.040000000000006</c:v>
                </c:pt>
                <c:pt idx="3">
                  <c:v>60.63</c:v>
                </c:pt>
                <c:pt idx="4">
                  <c:v>46.76</c:v>
                </c:pt>
              </c:numCache>
            </c:numRef>
          </c:val>
        </c:ser>
        <c:dLbls>
          <c:showLegendKey val="0"/>
          <c:showVal val="0"/>
          <c:showCatName val="0"/>
          <c:showSerName val="0"/>
          <c:showPercent val="0"/>
          <c:showBubbleSize val="0"/>
        </c:dLbls>
        <c:gapWidth val="150"/>
        <c:axId val="344409824"/>
        <c:axId val="34441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344409824"/>
        <c:axId val="344410216"/>
      </c:lineChart>
      <c:dateAx>
        <c:axId val="344409824"/>
        <c:scaling>
          <c:orientation val="minMax"/>
        </c:scaling>
        <c:delete val="1"/>
        <c:axPos val="b"/>
        <c:numFmt formatCode="ge" sourceLinked="1"/>
        <c:majorTickMark val="none"/>
        <c:minorTickMark val="none"/>
        <c:tickLblPos val="none"/>
        <c:crossAx val="344410216"/>
        <c:crosses val="autoZero"/>
        <c:auto val="1"/>
        <c:lblOffset val="100"/>
        <c:baseTimeUnit val="years"/>
      </c:dateAx>
      <c:valAx>
        <c:axId val="34441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4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142.99</c:v>
                </c:pt>
                <c:pt idx="1">
                  <c:v>164.39</c:v>
                </c:pt>
                <c:pt idx="2">
                  <c:v>171.69</c:v>
                </c:pt>
                <c:pt idx="3">
                  <c:v>193.87</c:v>
                </c:pt>
                <c:pt idx="4">
                  <c:v>258.12</c:v>
                </c:pt>
              </c:numCache>
            </c:numRef>
          </c:val>
        </c:ser>
        <c:dLbls>
          <c:showLegendKey val="0"/>
          <c:showVal val="0"/>
          <c:showCatName val="0"/>
          <c:showSerName val="0"/>
          <c:showPercent val="0"/>
          <c:showBubbleSize val="0"/>
        </c:dLbls>
        <c:gapWidth val="150"/>
        <c:axId val="344411392"/>
        <c:axId val="34441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344411392"/>
        <c:axId val="344411784"/>
      </c:lineChart>
      <c:dateAx>
        <c:axId val="344411392"/>
        <c:scaling>
          <c:orientation val="minMax"/>
        </c:scaling>
        <c:delete val="1"/>
        <c:axPos val="b"/>
        <c:numFmt formatCode="ge" sourceLinked="1"/>
        <c:majorTickMark val="none"/>
        <c:minorTickMark val="none"/>
        <c:tickLblPos val="none"/>
        <c:crossAx val="344411784"/>
        <c:crosses val="autoZero"/>
        <c:auto val="1"/>
        <c:lblOffset val="100"/>
        <c:baseTimeUnit val="years"/>
      </c:dateAx>
      <c:valAx>
        <c:axId val="34441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41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海陽町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10259</v>
      </c>
      <c r="AJ8" s="55"/>
      <c r="AK8" s="55"/>
      <c r="AL8" s="55"/>
      <c r="AM8" s="55"/>
      <c r="AN8" s="55"/>
      <c r="AO8" s="55"/>
      <c r="AP8" s="56"/>
      <c r="AQ8" s="46">
        <f>データ!R6</f>
        <v>327.64999999999998</v>
      </c>
      <c r="AR8" s="46"/>
      <c r="AS8" s="46"/>
      <c r="AT8" s="46"/>
      <c r="AU8" s="46"/>
      <c r="AV8" s="46"/>
      <c r="AW8" s="46"/>
      <c r="AX8" s="46"/>
      <c r="AY8" s="46">
        <f>データ!S6</f>
        <v>31.31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21.12</v>
      </c>
      <c r="S10" s="46"/>
      <c r="T10" s="46"/>
      <c r="U10" s="46"/>
      <c r="V10" s="46"/>
      <c r="W10" s="46"/>
      <c r="X10" s="46"/>
      <c r="Y10" s="46"/>
      <c r="Z10" s="80">
        <f>データ!P6</f>
        <v>1890</v>
      </c>
      <c r="AA10" s="80"/>
      <c r="AB10" s="80"/>
      <c r="AC10" s="80"/>
      <c r="AD10" s="80"/>
      <c r="AE10" s="80"/>
      <c r="AF10" s="80"/>
      <c r="AG10" s="80"/>
      <c r="AH10" s="2"/>
      <c r="AI10" s="80">
        <f>データ!T6</f>
        <v>2147</v>
      </c>
      <c r="AJ10" s="80"/>
      <c r="AK10" s="80"/>
      <c r="AL10" s="80"/>
      <c r="AM10" s="80"/>
      <c r="AN10" s="80"/>
      <c r="AO10" s="80"/>
      <c r="AP10" s="80"/>
      <c r="AQ10" s="46">
        <f>データ!U6</f>
        <v>3.8</v>
      </c>
      <c r="AR10" s="46"/>
      <c r="AS10" s="46"/>
      <c r="AT10" s="46"/>
      <c r="AU10" s="46"/>
      <c r="AV10" s="46"/>
      <c r="AW10" s="46"/>
      <c r="AX10" s="46"/>
      <c r="AY10" s="46">
        <f>データ!V6</f>
        <v>565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363880</v>
      </c>
      <c r="D6" s="31">
        <f t="shared" si="3"/>
        <v>47</v>
      </c>
      <c r="E6" s="31">
        <f t="shared" si="3"/>
        <v>1</v>
      </c>
      <c r="F6" s="31">
        <f t="shared" si="3"/>
        <v>0</v>
      </c>
      <c r="G6" s="31">
        <f t="shared" si="3"/>
        <v>0</v>
      </c>
      <c r="H6" s="31" t="str">
        <f t="shared" si="3"/>
        <v>徳島県　海陽町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21.12</v>
      </c>
      <c r="P6" s="32">
        <f t="shared" si="3"/>
        <v>1890</v>
      </c>
      <c r="Q6" s="32">
        <f t="shared" si="3"/>
        <v>10259</v>
      </c>
      <c r="R6" s="32">
        <f t="shared" si="3"/>
        <v>327.64999999999998</v>
      </c>
      <c r="S6" s="32">
        <f t="shared" si="3"/>
        <v>31.31</v>
      </c>
      <c r="T6" s="32">
        <f t="shared" si="3"/>
        <v>2147</v>
      </c>
      <c r="U6" s="32">
        <f t="shared" si="3"/>
        <v>3.8</v>
      </c>
      <c r="V6" s="32">
        <f t="shared" si="3"/>
        <v>565</v>
      </c>
      <c r="W6" s="33">
        <f>IF(W7="",NA(),W7)</f>
        <v>95.89</v>
      </c>
      <c r="X6" s="33">
        <f t="shared" ref="X6:AF6" si="4">IF(X7="",NA(),X7)</f>
        <v>86.25</v>
      </c>
      <c r="Y6" s="33">
        <f t="shared" si="4"/>
        <v>94.43</v>
      </c>
      <c r="Z6" s="33">
        <f t="shared" si="4"/>
        <v>91.32</v>
      </c>
      <c r="AA6" s="33">
        <f t="shared" si="4"/>
        <v>76.73</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1425.67</v>
      </c>
      <c r="BE6" s="33">
        <f t="shared" ref="BE6:BM6" si="7">IF(BE7="",NA(),BE7)</f>
        <v>1478.87</v>
      </c>
      <c r="BF6" s="33">
        <f t="shared" si="7"/>
        <v>1486.33</v>
      </c>
      <c r="BG6" s="33">
        <f t="shared" si="7"/>
        <v>1526.82</v>
      </c>
      <c r="BH6" s="33">
        <f t="shared" si="7"/>
        <v>1602.81</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81.099999999999994</v>
      </c>
      <c r="BP6" s="33">
        <f t="shared" ref="BP6:BX6" si="8">IF(BP7="",NA(),BP7)</f>
        <v>70.64</v>
      </c>
      <c r="BQ6" s="33">
        <f t="shared" si="8"/>
        <v>68.040000000000006</v>
      </c>
      <c r="BR6" s="33">
        <f t="shared" si="8"/>
        <v>60.63</v>
      </c>
      <c r="BS6" s="33">
        <f t="shared" si="8"/>
        <v>46.76</v>
      </c>
      <c r="BT6" s="33">
        <f t="shared" si="8"/>
        <v>57.51</v>
      </c>
      <c r="BU6" s="33">
        <f t="shared" si="8"/>
        <v>56.46</v>
      </c>
      <c r="BV6" s="33">
        <f t="shared" si="8"/>
        <v>19.77</v>
      </c>
      <c r="BW6" s="33">
        <f t="shared" si="8"/>
        <v>34.25</v>
      </c>
      <c r="BX6" s="33">
        <f t="shared" si="8"/>
        <v>46.48</v>
      </c>
      <c r="BY6" s="32" t="str">
        <f>IF(BY7="","",IF(BY7="-","【-】","【"&amp;SUBSTITUTE(TEXT(BY7,"#,##0.00"),"-","△")&amp;"】"))</f>
        <v>【36.33】</v>
      </c>
      <c r="BZ6" s="33">
        <f>IF(BZ7="",NA(),BZ7)</f>
        <v>142.99</v>
      </c>
      <c r="CA6" s="33">
        <f t="shared" ref="CA6:CI6" si="9">IF(CA7="",NA(),CA7)</f>
        <v>164.39</v>
      </c>
      <c r="CB6" s="33">
        <f t="shared" si="9"/>
        <v>171.69</v>
      </c>
      <c r="CC6" s="33">
        <f t="shared" si="9"/>
        <v>193.87</v>
      </c>
      <c r="CD6" s="33">
        <f t="shared" si="9"/>
        <v>258.12</v>
      </c>
      <c r="CE6" s="33">
        <f t="shared" si="9"/>
        <v>291.83</v>
      </c>
      <c r="CF6" s="33">
        <f t="shared" si="9"/>
        <v>306.49</v>
      </c>
      <c r="CG6" s="33">
        <f t="shared" si="9"/>
        <v>878.73</v>
      </c>
      <c r="CH6" s="33">
        <f t="shared" si="9"/>
        <v>501.18</v>
      </c>
      <c r="CI6" s="33">
        <f t="shared" si="9"/>
        <v>376.61</v>
      </c>
      <c r="CJ6" s="32" t="str">
        <f>IF(CJ7="","",IF(CJ7="-","【-】","【"&amp;SUBSTITUTE(TEXT(CJ7,"#,##0.00"),"-","△")&amp;"】"))</f>
        <v>【476.46】</v>
      </c>
      <c r="CK6" s="33">
        <f>IF(CK7="",NA(),CK7)</f>
        <v>45.86</v>
      </c>
      <c r="CL6" s="33">
        <f t="shared" ref="CL6:CT6" si="10">IF(CL7="",NA(),CL7)</f>
        <v>44.77</v>
      </c>
      <c r="CM6" s="33">
        <f t="shared" si="10"/>
        <v>43.85</v>
      </c>
      <c r="CN6" s="33">
        <f t="shared" si="10"/>
        <v>43.53</v>
      </c>
      <c r="CO6" s="33">
        <f t="shared" si="10"/>
        <v>38.909999999999997</v>
      </c>
      <c r="CP6" s="33">
        <f t="shared" si="10"/>
        <v>57.95</v>
      </c>
      <c r="CQ6" s="33">
        <f t="shared" si="10"/>
        <v>58.25</v>
      </c>
      <c r="CR6" s="33">
        <f t="shared" si="10"/>
        <v>57.17</v>
      </c>
      <c r="CS6" s="33">
        <f t="shared" si="10"/>
        <v>57.55</v>
      </c>
      <c r="CT6" s="33">
        <f t="shared" si="10"/>
        <v>57.43</v>
      </c>
      <c r="CU6" s="32" t="str">
        <f>IF(CU7="","",IF(CU7="-","【-】","【"&amp;SUBSTITUTE(TEXT(CU7,"#,##0.00"),"-","△")&amp;"】"))</f>
        <v>【58.19】</v>
      </c>
      <c r="CV6" s="33">
        <f>IF(CV7="",NA(),CV7)</f>
        <v>77.87</v>
      </c>
      <c r="CW6" s="33">
        <f t="shared" ref="CW6:DE6" si="11">IF(CW7="",NA(),CW7)</f>
        <v>77.86</v>
      </c>
      <c r="CX6" s="33">
        <f t="shared" si="11"/>
        <v>77.87</v>
      </c>
      <c r="CY6" s="33">
        <f t="shared" si="11"/>
        <v>77.87</v>
      </c>
      <c r="CZ6" s="33">
        <f t="shared" si="11"/>
        <v>81.92</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4.24</v>
      </c>
      <c r="ED6" s="33">
        <f t="shared" ref="ED6:EL6" si="14">IF(ED7="",NA(),ED7)</f>
        <v>1.23</v>
      </c>
      <c r="EE6" s="33">
        <f t="shared" si="14"/>
        <v>2.1800000000000002</v>
      </c>
      <c r="EF6" s="33">
        <f t="shared" si="14"/>
        <v>2.04</v>
      </c>
      <c r="EG6" s="33">
        <f t="shared" si="14"/>
        <v>2.54</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363880</v>
      </c>
      <c r="D7" s="35">
        <v>47</v>
      </c>
      <c r="E7" s="35">
        <v>1</v>
      </c>
      <c r="F7" s="35">
        <v>0</v>
      </c>
      <c r="G7" s="35">
        <v>0</v>
      </c>
      <c r="H7" s="35" t="s">
        <v>93</v>
      </c>
      <c r="I7" s="35" t="s">
        <v>94</v>
      </c>
      <c r="J7" s="35" t="s">
        <v>95</v>
      </c>
      <c r="K7" s="35" t="s">
        <v>96</v>
      </c>
      <c r="L7" s="35" t="s">
        <v>97</v>
      </c>
      <c r="M7" s="36" t="s">
        <v>98</v>
      </c>
      <c r="N7" s="36" t="s">
        <v>99</v>
      </c>
      <c r="O7" s="36">
        <v>21.12</v>
      </c>
      <c r="P7" s="36">
        <v>1890</v>
      </c>
      <c r="Q7" s="36">
        <v>10259</v>
      </c>
      <c r="R7" s="36">
        <v>327.64999999999998</v>
      </c>
      <c r="S7" s="36">
        <v>31.31</v>
      </c>
      <c r="T7" s="36">
        <v>2147</v>
      </c>
      <c r="U7" s="36">
        <v>3.8</v>
      </c>
      <c r="V7" s="36">
        <v>565</v>
      </c>
      <c r="W7" s="36">
        <v>95.89</v>
      </c>
      <c r="X7" s="36">
        <v>86.25</v>
      </c>
      <c r="Y7" s="36">
        <v>94.43</v>
      </c>
      <c r="Z7" s="36">
        <v>91.32</v>
      </c>
      <c r="AA7" s="36">
        <v>76.73</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1425.67</v>
      </c>
      <c r="BE7" s="36">
        <v>1478.87</v>
      </c>
      <c r="BF7" s="36">
        <v>1486.33</v>
      </c>
      <c r="BG7" s="36">
        <v>1526.82</v>
      </c>
      <c r="BH7" s="36">
        <v>1602.81</v>
      </c>
      <c r="BI7" s="36">
        <v>1137.3599999999999</v>
      </c>
      <c r="BJ7" s="36">
        <v>1124.6400000000001</v>
      </c>
      <c r="BK7" s="36">
        <v>1108.26</v>
      </c>
      <c r="BL7" s="36">
        <v>1113.76</v>
      </c>
      <c r="BM7" s="36">
        <v>1125.69</v>
      </c>
      <c r="BN7" s="36">
        <v>1239.32</v>
      </c>
      <c r="BO7" s="36">
        <v>81.099999999999994</v>
      </c>
      <c r="BP7" s="36">
        <v>70.64</v>
      </c>
      <c r="BQ7" s="36">
        <v>68.040000000000006</v>
      </c>
      <c r="BR7" s="36">
        <v>60.63</v>
      </c>
      <c r="BS7" s="36">
        <v>46.76</v>
      </c>
      <c r="BT7" s="36">
        <v>57.51</v>
      </c>
      <c r="BU7" s="36">
        <v>56.46</v>
      </c>
      <c r="BV7" s="36">
        <v>19.77</v>
      </c>
      <c r="BW7" s="36">
        <v>34.25</v>
      </c>
      <c r="BX7" s="36">
        <v>46.48</v>
      </c>
      <c r="BY7" s="36">
        <v>36.33</v>
      </c>
      <c r="BZ7" s="36">
        <v>142.99</v>
      </c>
      <c r="CA7" s="36">
        <v>164.39</v>
      </c>
      <c r="CB7" s="36">
        <v>171.69</v>
      </c>
      <c r="CC7" s="36">
        <v>193.87</v>
      </c>
      <c r="CD7" s="36">
        <v>258.12</v>
      </c>
      <c r="CE7" s="36">
        <v>291.83</v>
      </c>
      <c r="CF7" s="36">
        <v>306.49</v>
      </c>
      <c r="CG7" s="36">
        <v>878.73</v>
      </c>
      <c r="CH7" s="36">
        <v>501.18</v>
      </c>
      <c r="CI7" s="36">
        <v>376.61</v>
      </c>
      <c r="CJ7" s="36">
        <v>476.46</v>
      </c>
      <c r="CK7" s="36">
        <v>45.86</v>
      </c>
      <c r="CL7" s="36">
        <v>44.77</v>
      </c>
      <c r="CM7" s="36">
        <v>43.85</v>
      </c>
      <c r="CN7" s="36">
        <v>43.53</v>
      </c>
      <c r="CO7" s="36">
        <v>38.909999999999997</v>
      </c>
      <c r="CP7" s="36">
        <v>57.95</v>
      </c>
      <c r="CQ7" s="36">
        <v>58.25</v>
      </c>
      <c r="CR7" s="36">
        <v>57.17</v>
      </c>
      <c r="CS7" s="36">
        <v>57.55</v>
      </c>
      <c r="CT7" s="36">
        <v>57.43</v>
      </c>
      <c r="CU7" s="36">
        <v>58.19</v>
      </c>
      <c r="CV7" s="36">
        <v>77.87</v>
      </c>
      <c r="CW7" s="36">
        <v>77.86</v>
      </c>
      <c r="CX7" s="36">
        <v>77.87</v>
      </c>
      <c r="CY7" s="36">
        <v>77.87</v>
      </c>
      <c r="CZ7" s="36">
        <v>81.92</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4.24</v>
      </c>
      <c r="ED7" s="36">
        <v>1.23</v>
      </c>
      <c r="EE7" s="36">
        <v>2.1800000000000002</v>
      </c>
      <c r="EF7" s="36">
        <v>2.04</v>
      </c>
      <c r="EG7" s="36">
        <v>2.54</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2016-01-18T05:05:50Z</dcterms:created>
  <dcterms:modified xsi:type="dcterms:W3CDTF">2016-02-26T05:43:25Z</dcterms:modified>
  <cp:category/>
</cp:coreProperties>
</file>