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dfs\KenFileServer\105\004000\2015(H27)\I_地方債\04 平成27年度地方債担当（研修生下席）\平成27年度研修生（地方債下席）\平成27年度後期（馬場）\01 地方公営企業\280122_公営企業に係る「経営比較分析表」の分析等について\06 回答（市町村より）\03 HP公開用\16 美波町（済み）\"/>
    </mc:Choice>
  </mc:AlternateContent>
  <workbookProtection workbookPassword="B501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T6" i="5"/>
  <c r="AI10" i="4" s="1"/>
  <c r="S6" i="5"/>
  <c r="AY8" i="4" s="1"/>
  <c r="R6" i="5"/>
  <c r="AQ8" i="4" s="1"/>
  <c r="Q6" i="5"/>
  <c r="P6" i="5"/>
  <c r="O6" i="5"/>
  <c r="N6" i="5"/>
  <c r="M6" i="5"/>
  <c r="L6" i="5"/>
  <c r="K6" i="5"/>
  <c r="R8" i="4" s="1"/>
  <c r="J6" i="5"/>
  <c r="J8" i="4" s="1"/>
  <c r="I6" i="5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Q10" i="4"/>
  <c r="Z10" i="4"/>
  <c r="R10" i="4"/>
  <c r="J10" i="4"/>
  <c r="B10" i="4"/>
  <c r="AI8" i="4"/>
  <c r="Z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<sst xmlns="http://schemas.openxmlformats.org/spreadsheetml/2006/main" count="218" uniqueCount="108">
  <si>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</si>
  <si>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</si>
  <si>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</si>
  <si>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</si>
  <si>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</si>
  <si>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</si>
  <si>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</si>
  <si>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</si>
  <si>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</si>
  <si>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</si>
  <si>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</si>
  <si>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</si>
  <si>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</si>
  <si>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</si>
  <si>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</si>
  <si>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</si>
  <si>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</si>
  <si>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</si>
  <si>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</si>
  <si>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</si>
  <si>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</si>
  <si>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</si>
  <si>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</si>
  <si>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</si>
  <si>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</si>
  <si>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</si>
  <si>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</si>
  <si>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</si>
  <si>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</si>
  <si>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</si>
  <si>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</si>
  <si>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</si>
  <si>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</si>
  <si>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</si>
  <si>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</si>
  <si>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</si>
  <si>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</si>
  <si>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</si>
  <si>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</si>
  <si>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</si>
  <si>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</si>
  <si>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</si>
  <si>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</si>
  <si>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</si>
  <si>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</si>
  <si>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</si>
  <si>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</si>
  <si>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</si>
  <si>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</si>
  <si>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</si>
  <si>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</si>
  <si>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</si>
  <si>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</si>
  <si>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</si>
  <si>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</si>
  <si>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</si>
  <si>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</si>
  <si>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</si>
  <si>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</si>
  <si>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</si>
  <si>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</si>
  <si>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</si>
  <si>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</si>
  <si>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</si>
  <si>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</si>
  <si>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</si>
  <si>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</si>
  <si>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</si>
  <si>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</si>
  <si>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</si>
  <si>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</si>
  <si>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</si>
  <si>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</si>
  <si>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</si>
  <si>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</si>
  <si>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</si>
  <si>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</si>
  <si>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</si>
  <si>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</si>
  <si>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</si>
  <si>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</si>
  <si>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</si>
  <si>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</si>
  <si>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</si>
  <si>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</si>
  <si>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</si>
  <si>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</si>
  <si>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</si>
  <si>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</si>
  <si>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</si>
  <si>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</si>
  <si>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</si>
  <si>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</si>
  <si>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徳島県　美波町</t>
  </si>
  <si>
    <t>法非適用</t>
  </si>
  <si>
    <t>水道事業</t>
  </si>
  <si>
    <t>簡易水道事業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</si>
  <si>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</si>
  <si>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</si>
  <si>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</si>
  <si>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</si>
  <si>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</si>
  <si>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</si>
  <si>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</si>
  <si>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</si>
  <si>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簡易水道事業について、過疎．高齢化の進行で、給水収益が、減少の一途をたどっていて、給水収益のみの経営は困難で、起債の償還については、一般会計から繰り入れてもらっている。リアス式海岸に集落が点在する地域で、水源地6カ所、配水池6カ所が有り、健全経営が困難な地域である。上水道との統合を控えているが、施設の共同利用による効率化がはかれないため、健全経営は困難で、一般会計からの繰入が必要である。</t>
    <rPh sb="0" eb="2">
      <t>カンイ</t>
    </rPh>
    <rPh sb="2" eb="4">
      <t>スイドウ</t>
    </rPh>
    <rPh sb="4" eb="6">
      <t>ジギョウ</t>
    </rPh>
    <rPh sb="11" eb="13">
      <t>カソ</t>
    </rPh>
    <rPh sb="14" eb="17">
      <t>コウレイカ</t>
    </rPh>
    <rPh sb="18" eb="20">
      <t>シンコウ</t>
    </rPh>
    <rPh sb="22" eb="24">
      <t>キュウスイ</t>
    </rPh>
    <rPh sb="24" eb="26">
      <t>シュウエキ</t>
    </rPh>
    <rPh sb="28" eb="30">
      <t>ゲンショウ</t>
    </rPh>
    <rPh sb="31" eb="33">
      <t>イット</t>
    </rPh>
    <rPh sb="41" eb="43">
      <t>キュウスイ</t>
    </rPh>
    <rPh sb="43" eb="45">
      <t>シュウエキ</t>
    </rPh>
    <rPh sb="48" eb="50">
      <t>ケイエイ</t>
    </rPh>
    <rPh sb="51" eb="53">
      <t>コンナン</t>
    </rPh>
    <rPh sb="55" eb="57">
      <t>キサイ</t>
    </rPh>
    <rPh sb="58" eb="60">
      <t>ショウカン</t>
    </rPh>
    <rPh sb="66" eb="68">
      <t>イッパン</t>
    </rPh>
    <rPh sb="68" eb="70">
      <t>カイケイ</t>
    </rPh>
    <rPh sb="72" eb="73">
      <t>ク</t>
    </rPh>
    <rPh sb="74" eb="75">
      <t>イ</t>
    </rPh>
    <rPh sb="87" eb="88">
      <t>シキ</t>
    </rPh>
    <rPh sb="88" eb="90">
      <t>カイガン</t>
    </rPh>
    <rPh sb="91" eb="93">
      <t>シュウラク</t>
    </rPh>
    <rPh sb="94" eb="96">
      <t>テンザイ</t>
    </rPh>
    <rPh sb="98" eb="100">
      <t>チイキ</t>
    </rPh>
    <rPh sb="102" eb="105">
      <t>スイゲンチ</t>
    </rPh>
    <rPh sb="107" eb="108">
      <t>ショ</t>
    </rPh>
    <rPh sb="109" eb="112">
      <t>ハイスイチ</t>
    </rPh>
    <rPh sb="114" eb="115">
      <t>ショ</t>
    </rPh>
    <rPh sb="116" eb="117">
      <t>ア</t>
    </rPh>
    <rPh sb="119" eb="121">
      <t>ケンゼン</t>
    </rPh>
    <rPh sb="121" eb="123">
      <t>ケイエイ</t>
    </rPh>
    <rPh sb="124" eb="126">
      <t>コンナン</t>
    </rPh>
    <rPh sb="127" eb="129">
      <t>チイキ</t>
    </rPh>
    <rPh sb="133" eb="136">
      <t>ジョウスイドウ</t>
    </rPh>
    <rPh sb="138" eb="140">
      <t>トウゴウ</t>
    </rPh>
    <rPh sb="141" eb="142">
      <t>ヒカ</t>
    </rPh>
    <rPh sb="148" eb="150">
      <t>シセツ</t>
    </rPh>
    <rPh sb="151" eb="153">
      <t>キョウドウ</t>
    </rPh>
    <rPh sb="153" eb="155">
      <t>リヨウ</t>
    </rPh>
    <rPh sb="158" eb="160">
      <t>コウリツ</t>
    </rPh>
    <rPh sb="160" eb="161">
      <t>カ</t>
    </rPh>
    <rPh sb="170" eb="172">
      <t>ケンゼン</t>
    </rPh>
    <rPh sb="172" eb="174">
      <t>ケイエイ</t>
    </rPh>
    <rPh sb="175" eb="177">
      <t>コンナン</t>
    </rPh>
    <rPh sb="179" eb="181">
      <t>イッパン</t>
    </rPh>
    <rPh sb="181" eb="183">
      <t>カイケイ</t>
    </rPh>
    <rPh sb="186" eb="188">
      <t>クリイレ</t>
    </rPh>
    <rPh sb="189" eb="191">
      <t>ヒツヨウ</t>
    </rPh>
    <phoneticPr fontId="4"/>
  </si>
  <si>
    <t>水道施設については、機械及び装置については、その都度更新しているが、管路については、昭和50年代後半から更新した管路が多く、今後10年以内に耐用年数に達するものが、多くなってくる。</t>
    <rPh sb="0" eb="2">
      <t>スイドウ</t>
    </rPh>
    <rPh sb="2" eb="4">
      <t>シセツ</t>
    </rPh>
    <rPh sb="10" eb="12">
      <t>キカイ</t>
    </rPh>
    <rPh sb="12" eb="13">
      <t>オヨ</t>
    </rPh>
    <rPh sb="14" eb="16">
      <t>ソウチ</t>
    </rPh>
    <rPh sb="24" eb="26">
      <t>ツド</t>
    </rPh>
    <rPh sb="26" eb="28">
      <t>コウシン</t>
    </rPh>
    <rPh sb="34" eb="36">
      <t>カンロ</t>
    </rPh>
    <rPh sb="42" eb="44">
      <t>ショウワ</t>
    </rPh>
    <rPh sb="46" eb="50">
      <t>ネンダイコウハン</t>
    </rPh>
    <rPh sb="52" eb="54">
      <t>コウシン</t>
    </rPh>
    <rPh sb="56" eb="58">
      <t>カンロ</t>
    </rPh>
    <rPh sb="59" eb="60">
      <t>オオ</t>
    </rPh>
    <rPh sb="62" eb="64">
      <t>コンゴ</t>
    </rPh>
    <rPh sb="66" eb="67">
      <t>ネン</t>
    </rPh>
    <rPh sb="67" eb="69">
      <t>イナイ</t>
    </rPh>
    <rPh sb="70" eb="72">
      <t>タイヨウ</t>
    </rPh>
    <rPh sb="72" eb="74">
      <t>ネンスウ</t>
    </rPh>
    <rPh sb="75" eb="76">
      <t>タッ</t>
    </rPh>
    <rPh sb="82" eb="83">
      <t>オオ</t>
    </rPh>
    <phoneticPr fontId="4"/>
  </si>
  <si>
    <t>過疎・高齢化が進行する状況で、給水収益の増加は望めず、経営は苦しくなるばかりである。そのような状況にあって、耐用年数に達する施設の更新が迫っていて、更新費用の増大が懸念される。経営戦略プランを作成し、費用の平準化、水道料金の改定等負担を軽減するよう努める。</t>
    <rPh sb="0" eb="2">
      <t>カソ</t>
    </rPh>
    <rPh sb="3" eb="6">
      <t>コウレイカ</t>
    </rPh>
    <rPh sb="7" eb="9">
      <t>シンコウ</t>
    </rPh>
    <rPh sb="11" eb="13">
      <t>ジョウキョウ</t>
    </rPh>
    <rPh sb="15" eb="17">
      <t>キュウスイ</t>
    </rPh>
    <rPh sb="17" eb="19">
      <t>シュウエキ</t>
    </rPh>
    <rPh sb="20" eb="22">
      <t>ゾウカ</t>
    </rPh>
    <rPh sb="23" eb="24">
      <t>ノゾ</t>
    </rPh>
    <rPh sb="27" eb="29">
      <t>ケイエイ</t>
    </rPh>
    <rPh sb="30" eb="31">
      <t>クル</t>
    </rPh>
    <rPh sb="47" eb="49">
      <t>ジョウキョウ</t>
    </rPh>
    <rPh sb="54" eb="56">
      <t>タイヨウ</t>
    </rPh>
    <rPh sb="56" eb="58">
      <t>ネンスウ</t>
    </rPh>
    <rPh sb="59" eb="60">
      <t>タッ</t>
    </rPh>
    <rPh sb="62" eb="64">
      <t>シセツ</t>
    </rPh>
    <rPh sb="65" eb="67">
      <t>コウシン</t>
    </rPh>
    <rPh sb="68" eb="69">
      <t>セマ</t>
    </rPh>
    <rPh sb="74" eb="76">
      <t>コウシン</t>
    </rPh>
    <rPh sb="76" eb="78">
      <t>ヒヨウ</t>
    </rPh>
    <rPh sb="79" eb="81">
      <t>ゾウダイ</t>
    </rPh>
    <rPh sb="82" eb="84">
      <t>ケネン</t>
    </rPh>
    <rPh sb="88" eb="90">
      <t>ケイエイ</t>
    </rPh>
    <rPh sb="90" eb="92">
      <t>センリャク</t>
    </rPh>
    <rPh sb="96" eb="98">
      <t>サクセイ</t>
    </rPh>
    <rPh sb="100" eb="102">
      <t>ヒヨウ</t>
    </rPh>
    <rPh sb="103" eb="106">
      <t>ヘイジュンカ</t>
    </rPh>
    <rPh sb="107" eb="109">
      <t>スイドウ</t>
    </rPh>
    <rPh sb="109" eb="111">
      <t>リョウキン</t>
    </rPh>
    <rPh sb="112" eb="114">
      <t>カイテイ</t>
    </rPh>
    <rPh sb="114" eb="115">
      <t>トウ</t>
    </rPh>
    <rPh sb="115" eb="117">
      <t>フタン</t>
    </rPh>
    <rPh sb="118" eb="120">
      <t>ケイゲン</t>
    </rPh>
    <rPh sb="124" eb="125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</si>
</sst>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445864"/>
        <c:axId val="298446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0.48</c:v>
                </c:pt>
                <c:pt idx="1">
                  <c:v>0.47</c:v>
                </c:pt>
                <c:pt idx="2">
                  <c:v>0.46</c:v>
                </c:pt>
                <c:pt idx="3">
                  <c:v>0.8</c:v>
                </c:pt>
                <c:pt idx="4">
                  <c:v>0.69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445864"/>
        <c:axId val="298446256"/>
      </c:lineChart>
      <c:dateAx>
        <c:axId val="298445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446256"/>
        <c:crosses val="autoZero"/>
        <c:auto val="1"/>
        <c:lblOffset val="100"/>
        <c:baseTimeUnit val="years"/>
      </c:dateAx>
      <c:valAx>
        <c:axId val="298446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445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55.35</c:v>
                </c:pt>
                <c:pt idx="1">
                  <c:v>54.44</c:v>
                </c:pt>
                <c:pt idx="2">
                  <c:v>53.27</c:v>
                </c:pt>
                <c:pt idx="3">
                  <c:v>52.24</c:v>
                </c:pt>
                <c:pt idx="4">
                  <c:v>50.01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569120"/>
        <c:axId val="298568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57.95</c:v>
                </c:pt>
                <c:pt idx="1">
                  <c:v>58.25</c:v>
                </c:pt>
                <c:pt idx="2">
                  <c:v>57.17</c:v>
                </c:pt>
                <c:pt idx="3">
                  <c:v>57.55</c:v>
                </c:pt>
                <c:pt idx="4">
                  <c:v>57.43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569120"/>
        <c:axId val="298568728"/>
      </c:lineChart>
      <c:dateAx>
        <c:axId val="298569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568728"/>
        <c:crosses val="autoZero"/>
        <c:auto val="1"/>
        <c:lblOffset val="100"/>
        <c:baseTimeUnit val="years"/>
      </c:dateAx>
      <c:valAx>
        <c:axId val="298568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569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82</c:v>
                </c:pt>
                <c:pt idx="1">
                  <c:v>80.150000000000006</c:v>
                </c:pt>
                <c:pt idx="2">
                  <c:v>79.849999999999994</c:v>
                </c:pt>
                <c:pt idx="3">
                  <c:v>81.06</c:v>
                </c:pt>
                <c:pt idx="4">
                  <c:v>82.53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077408"/>
        <c:axId val="299077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76.33</c:v>
                </c:pt>
                <c:pt idx="1">
                  <c:v>74.53</c:v>
                </c:pt>
                <c:pt idx="2">
                  <c:v>74.94</c:v>
                </c:pt>
                <c:pt idx="3">
                  <c:v>74.14</c:v>
                </c:pt>
                <c:pt idx="4">
                  <c:v>73.83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77408"/>
        <c:axId val="299077800"/>
      </c:lineChart>
      <c:dateAx>
        <c:axId val="299077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077800"/>
        <c:crosses val="autoZero"/>
        <c:auto val="1"/>
        <c:lblOffset val="100"/>
        <c:baseTimeUnit val="years"/>
      </c:dateAx>
      <c:valAx>
        <c:axId val="299077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9077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116.74</c:v>
                </c:pt>
                <c:pt idx="1">
                  <c:v>121.87</c:v>
                </c:pt>
                <c:pt idx="2">
                  <c:v>126.24</c:v>
                </c:pt>
                <c:pt idx="3">
                  <c:v>119.25</c:v>
                </c:pt>
                <c:pt idx="4">
                  <c:v>124.22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447432"/>
        <c:axId val="298447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78.62</c:v>
                </c:pt>
                <c:pt idx="1">
                  <c:v>75.89</c:v>
                </c:pt>
                <c:pt idx="2">
                  <c:v>74.52</c:v>
                </c:pt>
                <c:pt idx="3">
                  <c:v>76.09</c:v>
                </c:pt>
                <c:pt idx="4">
                  <c:v>75.87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447432"/>
        <c:axId val="298447824"/>
      </c:lineChart>
      <c:dateAx>
        <c:axId val="298447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447824"/>
        <c:crosses val="autoZero"/>
        <c:auto val="1"/>
        <c:lblOffset val="100"/>
        <c:baseTimeUnit val="years"/>
      </c:dateAx>
      <c:valAx>
        <c:axId val="298447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447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449000"/>
        <c:axId val="298449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449000"/>
        <c:axId val="298449392"/>
      </c:lineChart>
      <c:dateAx>
        <c:axId val="298449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449392"/>
        <c:crosses val="autoZero"/>
        <c:auto val="1"/>
        <c:lblOffset val="100"/>
        <c:baseTimeUnit val="years"/>
      </c:dateAx>
      <c:valAx>
        <c:axId val="298449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449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566376"/>
        <c:axId val="298566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566376"/>
        <c:axId val="298566768"/>
      </c:lineChart>
      <c:dateAx>
        <c:axId val="298566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566768"/>
        <c:crosses val="autoZero"/>
        <c:auto val="1"/>
        <c:lblOffset val="100"/>
        <c:baseTimeUnit val="years"/>
      </c:dateAx>
      <c:valAx>
        <c:axId val="298566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566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668840"/>
        <c:axId val="298669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668840"/>
        <c:axId val="298669232"/>
      </c:lineChart>
      <c:dateAx>
        <c:axId val="298668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669232"/>
        <c:crosses val="autoZero"/>
        <c:auto val="1"/>
        <c:lblOffset val="100"/>
        <c:baseTimeUnit val="years"/>
      </c:dateAx>
      <c:valAx>
        <c:axId val="298669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668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670800"/>
        <c:axId val="298671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670800"/>
        <c:axId val="298671192"/>
      </c:lineChart>
      <c:dateAx>
        <c:axId val="298670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671192"/>
        <c:crosses val="autoZero"/>
        <c:auto val="1"/>
        <c:lblOffset val="100"/>
        <c:baseTimeUnit val="years"/>
      </c:dateAx>
      <c:valAx>
        <c:axId val="298671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670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300.61</c:v>
                </c:pt>
                <c:pt idx="1">
                  <c:v>282.91000000000003</c:v>
                </c:pt>
                <c:pt idx="2">
                  <c:v>253.71</c:v>
                </c:pt>
                <c:pt idx="3">
                  <c:v>215.73</c:v>
                </c:pt>
                <c:pt idx="4">
                  <c:v>178.13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672368"/>
        <c:axId val="298802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1137.3599999999999</c:v>
                </c:pt>
                <c:pt idx="1">
                  <c:v>1124.6400000000001</c:v>
                </c:pt>
                <c:pt idx="2">
                  <c:v>1108.26</c:v>
                </c:pt>
                <c:pt idx="3">
                  <c:v>1113.76</c:v>
                </c:pt>
                <c:pt idx="4">
                  <c:v>1125.69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672368"/>
        <c:axId val="298802872"/>
      </c:lineChart>
      <c:dateAx>
        <c:axId val="298672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802872"/>
        <c:crosses val="autoZero"/>
        <c:auto val="1"/>
        <c:lblOffset val="100"/>
        <c:baseTimeUnit val="years"/>
      </c:dateAx>
      <c:valAx>
        <c:axId val="298802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672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114.04</c:v>
                </c:pt>
                <c:pt idx="1">
                  <c:v>119.29</c:v>
                </c:pt>
                <c:pt idx="2">
                  <c:v>123.67</c:v>
                </c:pt>
                <c:pt idx="3">
                  <c:v>117.05</c:v>
                </c:pt>
                <c:pt idx="4">
                  <c:v>121.7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804048"/>
        <c:axId val="298804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57.51</c:v>
                </c:pt>
                <c:pt idx="1">
                  <c:v>56.46</c:v>
                </c:pt>
                <c:pt idx="2">
                  <c:v>19.77</c:v>
                </c:pt>
                <c:pt idx="3">
                  <c:v>34.25</c:v>
                </c:pt>
                <c:pt idx="4">
                  <c:v>46.48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04048"/>
        <c:axId val="298804440"/>
      </c:lineChart>
      <c:dateAx>
        <c:axId val="298804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804440"/>
        <c:crosses val="autoZero"/>
        <c:auto val="1"/>
        <c:lblOffset val="100"/>
        <c:baseTimeUnit val="years"/>
      </c:dateAx>
      <c:valAx>
        <c:axId val="298804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804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126.32</c:v>
                </c:pt>
                <c:pt idx="1">
                  <c:v>118.92</c:v>
                </c:pt>
                <c:pt idx="2">
                  <c:v>114.68</c:v>
                </c:pt>
                <c:pt idx="3">
                  <c:v>121.75</c:v>
                </c:pt>
                <c:pt idx="4">
                  <c:v>120.91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670408"/>
        <c:axId val="298805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291.83</c:v>
                </c:pt>
                <c:pt idx="1">
                  <c:v>306.49</c:v>
                </c:pt>
                <c:pt idx="2">
                  <c:v>878.73</c:v>
                </c:pt>
                <c:pt idx="3">
                  <c:v>501.18</c:v>
                </c:pt>
                <c:pt idx="4">
                  <c:v>376.61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670408"/>
        <c:axId val="298805616"/>
      </c:lineChart>
      <c:dateAx>
        <c:axId val="298670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805616"/>
        <c:crosses val="autoZero"/>
        <c:auto val="1"/>
        <c:lblOffset val="100"/>
        <c:baseTimeUnit val="years"/>
      </c:dateAx>
      <c:valAx>
        <c:axId val="298805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670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【1,239.32】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>
      <selection activeCell="B6" sqref="B6:AG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徳島県　美波町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D3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7487</v>
      </c>
      <c r="AJ8" s="55"/>
      <c r="AK8" s="55"/>
      <c r="AL8" s="55"/>
      <c r="AM8" s="55"/>
      <c r="AN8" s="55"/>
      <c r="AO8" s="55"/>
      <c r="AP8" s="56"/>
      <c r="AQ8" s="46">
        <f>データ!R6</f>
        <v>140.82</v>
      </c>
      <c r="AR8" s="46"/>
      <c r="AS8" s="46"/>
      <c r="AT8" s="46"/>
      <c r="AU8" s="46"/>
      <c r="AV8" s="46"/>
      <c r="AW8" s="46"/>
      <c r="AX8" s="46"/>
      <c r="AY8" s="46">
        <f>データ!S6</f>
        <v>53.17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40.72</v>
      </c>
      <c r="S10" s="46"/>
      <c r="T10" s="46"/>
      <c r="U10" s="46"/>
      <c r="V10" s="46"/>
      <c r="W10" s="46"/>
      <c r="X10" s="46"/>
      <c r="Y10" s="46"/>
      <c r="Z10" s="80">
        <f>データ!P6</f>
        <v>2415</v>
      </c>
      <c r="AA10" s="80"/>
      <c r="AB10" s="80"/>
      <c r="AC10" s="80"/>
      <c r="AD10" s="80"/>
      <c r="AE10" s="80"/>
      <c r="AF10" s="80"/>
      <c r="AG10" s="80"/>
      <c r="AH10" s="2"/>
      <c r="AI10" s="80">
        <f>データ!T6</f>
        <v>3020</v>
      </c>
      <c r="AJ10" s="80"/>
      <c r="AK10" s="80"/>
      <c r="AL10" s="80"/>
      <c r="AM10" s="80"/>
      <c r="AN10" s="80"/>
      <c r="AO10" s="80"/>
      <c r="AP10" s="80"/>
      <c r="AQ10" s="46">
        <f>データ!U6</f>
        <v>1.54</v>
      </c>
      <c r="AR10" s="46"/>
      <c r="AS10" s="46"/>
      <c r="AT10" s="46"/>
      <c r="AU10" s="46"/>
      <c r="AV10" s="46"/>
      <c r="AW10" s="46"/>
      <c r="AX10" s="46"/>
      <c r="AY10" s="46">
        <f>データ!V6</f>
        <v>1961.04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64" t="s">
        <v>20</v>
      </c>
      <c r="BM10" s="65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22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>
      <c r="A14" s="2"/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74" t="s">
        <v>24</v>
      </c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</row>
    <row r="15" spans="1:78" ht="13.5" customHeight="1">
      <c r="A15" s="2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2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105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16"/>
      <c r="C34" s="63" t="s">
        <v>25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9"/>
      <c r="R34" s="63" t="s">
        <v>26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9"/>
      <c r="AG34" s="63" t="s">
        <v>27</v>
      </c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9"/>
      <c r="AV34" s="63" t="s">
        <v>28</v>
      </c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1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9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9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4" t="s">
        <v>29</v>
      </c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6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7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 t="s">
        <v>106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63" t="s">
        <v>30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9"/>
      <c r="R56" s="63" t="s">
        <v>31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19"/>
      <c r="AG56" s="63" t="s">
        <v>32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19"/>
      <c r="AV56" s="63" t="s">
        <v>33</v>
      </c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18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9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19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19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18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1" t="s">
        <v>34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3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3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0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4" t="s">
        <v>35</v>
      </c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6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7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9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107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>
      <c r="A79" s="2"/>
      <c r="B79" s="16"/>
      <c r="C79" s="63" t="s">
        <v>36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19"/>
      <c r="V79" s="19"/>
      <c r="W79" s="63" t="s">
        <v>37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9"/>
      <c r="AP79" s="19"/>
      <c r="AQ79" s="63" t="s">
        <v>38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>
      <c r="A80" s="2"/>
      <c r="B80" s="1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9"/>
      <c r="V80" s="19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19"/>
      <c r="AP80" s="19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363871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徳島県　美波町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40.72</v>
      </c>
      <c r="P6" s="32">
        <f t="shared" si="3"/>
        <v>2415</v>
      </c>
      <c r="Q6" s="32">
        <f t="shared" si="3"/>
        <v>7487</v>
      </c>
      <c r="R6" s="32">
        <f t="shared" si="3"/>
        <v>140.82</v>
      </c>
      <c r="S6" s="32">
        <f t="shared" si="3"/>
        <v>53.17</v>
      </c>
      <c r="T6" s="32">
        <f t="shared" si="3"/>
        <v>3020</v>
      </c>
      <c r="U6" s="32">
        <f t="shared" si="3"/>
        <v>1.54</v>
      </c>
      <c r="V6" s="32">
        <f t="shared" si="3"/>
        <v>1961.04</v>
      </c>
      <c r="W6" s="33">
        <f>IF(W7="",NA(),W7)</f>
        <v>116.74</v>
      </c>
      <c r="X6" s="33">
        <f t="shared" ref="X6:AF6" si="4">IF(X7="",NA(),X7)</f>
        <v>121.87</v>
      </c>
      <c r="Y6" s="33">
        <f t="shared" si="4"/>
        <v>126.24</v>
      </c>
      <c r="Z6" s="33">
        <f t="shared" si="4"/>
        <v>119.25</v>
      </c>
      <c r="AA6" s="33">
        <f t="shared" si="4"/>
        <v>124.22</v>
      </c>
      <c r="AB6" s="33">
        <f t="shared" si="4"/>
        <v>78.62</v>
      </c>
      <c r="AC6" s="33">
        <f t="shared" si="4"/>
        <v>75.89</v>
      </c>
      <c r="AD6" s="33">
        <f t="shared" si="4"/>
        <v>74.52</v>
      </c>
      <c r="AE6" s="33">
        <f t="shared" si="4"/>
        <v>76.09</v>
      </c>
      <c r="AF6" s="33">
        <f t="shared" si="4"/>
        <v>75.87</v>
      </c>
      <c r="AG6" s="32" t="str">
        <f>IF(AG7="","",IF(AG7="-","【-】","【"&amp;SUBSTITUTE(TEXT(AG7,"#,##0.00"),"-","△")&amp;"】"))</f>
        <v>【76.03】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300.61</v>
      </c>
      <c r="BE6" s="33">
        <f t="shared" ref="BE6:BM6" si="7">IF(BE7="",NA(),BE7)</f>
        <v>282.91000000000003</v>
      </c>
      <c r="BF6" s="33">
        <f t="shared" si="7"/>
        <v>253.71</v>
      </c>
      <c r="BG6" s="33">
        <f t="shared" si="7"/>
        <v>215.73</v>
      </c>
      <c r="BH6" s="33">
        <f t="shared" si="7"/>
        <v>178.13</v>
      </c>
      <c r="BI6" s="33">
        <f t="shared" si="7"/>
        <v>1137.3599999999999</v>
      </c>
      <c r="BJ6" s="33">
        <f t="shared" si="7"/>
        <v>1124.6400000000001</v>
      </c>
      <c r="BK6" s="33">
        <f t="shared" si="7"/>
        <v>1108.26</v>
      </c>
      <c r="BL6" s="33">
        <f t="shared" si="7"/>
        <v>1113.76</v>
      </c>
      <c r="BM6" s="33">
        <f t="shared" si="7"/>
        <v>1125.69</v>
      </c>
      <c r="BN6" s="32" t="str">
        <f>IF(BN7="","",IF(BN7="-","【-】","【"&amp;SUBSTITUTE(TEXT(BN7,"#,##0.00"),"-","△")&amp;"】"))</f>
        <v>【1,239.32】</v>
      </c>
      <c r="BO6" s="33">
        <f>IF(BO7="",NA(),BO7)</f>
        <v>114.04</v>
      </c>
      <c r="BP6" s="33">
        <f t="shared" ref="BP6:BX6" si="8">IF(BP7="",NA(),BP7)</f>
        <v>119.29</v>
      </c>
      <c r="BQ6" s="33">
        <f t="shared" si="8"/>
        <v>123.67</v>
      </c>
      <c r="BR6" s="33">
        <f t="shared" si="8"/>
        <v>117.05</v>
      </c>
      <c r="BS6" s="33">
        <f t="shared" si="8"/>
        <v>121.7</v>
      </c>
      <c r="BT6" s="33">
        <f t="shared" si="8"/>
        <v>57.51</v>
      </c>
      <c r="BU6" s="33">
        <f t="shared" si="8"/>
        <v>56.46</v>
      </c>
      <c r="BV6" s="33">
        <f t="shared" si="8"/>
        <v>19.77</v>
      </c>
      <c r="BW6" s="33">
        <f t="shared" si="8"/>
        <v>34.25</v>
      </c>
      <c r="BX6" s="33">
        <f t="shared" si="8"/>
        <v>46.48</v>
      </c>
      <c r="BY6" s="32" t="str">
        <f>IF(BY7="","",IF(BY7="-","【-】","【"&amp;SUBSTITUTE(TEXT(BY7,"#,##0.00"),"-","△")&amp;"】"))</f>
        <v>【36.33】</v>
      </c>
      <c r="BZ6" s="33">
        <f>IF(BZ7="",NA(),BZ7)</f>
        <v>126.32</v>
      </c>
      <c r="CA6" s="33">
        <f t="shared" ref="CA6:CI6" si="9">IF(CA7="",NA(),CA7)</f>
        <v>118.92</v>
      </c>
      <c r="CB6" s="33">
        <f t="shared" si="9"/>
        <v>114.68</v>
      </c>
      <c r="CC6" s="33">
        <f t="shared" si="9"/>
        <v>121.75</v>
      </c>
      <c r="CD6" s="33">
        <f t="shared" si="9"/>
        <v>120.91</v>
      </c>
      <c r="CE6" s="33">
        <f t="shared" si="9"/>
        <v>291.83</v>
      </c>
      <c r="CF6" s="33">
        <f t="shared" si="9"/>
        <v>306.49</v>
      </c>
      <c r="CG6" s="33">
        <f t="shared" si="9"/>
        <v>878.73</v>
      </c>
      <c r="CH6" s="33">
        <f t="shared" si="9"/>
        <v>501.18</v>
      </c>
      <c r="CI6" s="33">
        <f t="shared" si="9"/>
        <v>376.61</v>
      </c>
      <c r="CJ6" s="32" t="str">
        <f>IF(CJ7="","",IF(CJ7="-","【-】","【"&amp;SUBSTITUTE(TEXT(CJ7,"#,##0.00"),"-","△")&amp;"】"))</f>
        <v>【476.46】</v>
      </c>
      <c r="CK6" s="33">
        <f>IF(CK7="",NA(),CK7)</f>
        <v>55.35</v>
      </c>
      <c r="CL6" s="33">
        <f t="shared" ref="CL6:CT6" si="10">IF(CL7="",NA(),CL7)</f>
        <v>54.44</v>
      </c>
      <c r="CM6" s="33">
        <f t="shared" si="10"/>
        <v>53.27</v>
      </c>
      <c r="CN6" s="33">
        <f t="shared" si="10"/>
        <v>52.24</v>
      </c>
      <c r="CO6" s="33">
        <f t="shared" si="10"/>
        <v>50.01</v>
      </c>
      <c r="CP6" s="33">
        <f t="shared" si="10"/>
        <v>57.95</v>
      </c>
      <c r="CQ6" s="33">
        <f t="shared" si="10"/>
        <v>58.25</v>
      </c>
      <c r="CR6" s="33">
        <f t="shared" si="10"/>
        <v>57.17</v>
      </c>
      <c r="CS6" s="33">
        <f t="shared" si="10"/>
        <v>57.55</v>
      </c>
      <c r="CT6" s="33">
        <f t="shared" si="10"/>
        <v>57.43</v>
      </c>
      <c r="CU6" s="32" t="str">
        <f>IF(CU7="","",IF(CU7="-","【-】","【"&amp;SUBSTITUTE(TEXT(CU7,"#,##0.00"),"-","△")&amp;"】"))</f>
        <v>【58.19】</v>
      </c>
      <c r="CV6" s="33">
        <f>IF(CV7="",NA(),CV7)</f>
        <v>82</v>
      </c>
      <c r="CW6" s="33">
        <f t="shared" ref="CW6:DE6" si="11">IF(CW7="",NA(),CW7)</f>
        <v>80.150000000000006</v>
      </c>
      <c r="CX6" s="33">
        <f t="shared" si="11"/>
        <v>79.849999999999994</v>
      </c>
      <c r="CY6" s="33">
        <f t="shared" si="11"/>
        <v>81.06</v>
      </c>
      <c r="CZ6" s="33">
        <f t="shared" si="11"/>
        <v>82.53</v>
      </c>
      <c r="DA6" s="33">
        <f t="shared" si="11"/>
        <v>76.33</v>
      </c>
      <c r="DB6" s="33">
        <f t="shared" si="11"/>
        <v>74.53</v>
      </c>
      <c r="DC6" s="33">
        <f t="shared" si="11"/>
        <v>74.94</v>
      </c>
      <c r="DD6" s="33">
        <f t="shared" si="11"/>
        <v>74.14</v>
      </c>
      <c r="DE6" s="33">
        <f t="shared" si="11"/>
        <v>73.83</v>
      </c>
      <c r="DF6" s="32" t="str">
        <f>IF(DF7="","",IF(DF7="-","【-】","【"&amp;SUBSTITUTE(TEXT(DF7,"#,##0.00"),"-","△")&amp;"】"))</f>
        <v>【75.39】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0.48</v>
      </c>
      <c r="EI6" s="33">
        <f t="shared" si="14"/>
        <v>0.47</v>
      </c>
      <c r="EJ6" s="33">
        <f t="shared" si="14"/>
        <v>0.46</v>
      </c>
      <c r="EK6" s="33">
        <f t="shared" si="14"/>
        <v>0.8</v>
      </c>
      <c r="EL6" s="33">
        <f t="shared" si="14"/>
        <v>0.69</v>
      </c>
      <c r="EM6" s="32" t="str">
        <f>IF(EM7="","",IF(EM7="-","【-】","【"&amp;SUBSTITUTE(TEXT(EM7,"#,##0.00"),"-","△")&amp;"】"))</f>
        <v>【0.74】</v>
      </c>
    </row>
    <row r="7" spans="1:143" s="34" customFormat="1">
      <c r="A7" s="26"/>
      <c r="B7" s="35">
        <v>2014</v>
      </c>
      <c r="C7" s="35">
        <v>363871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40.72</v>
      </c>
      <c r="P7" s="36">
        <v>2415</v>
      </c>
      <c r="Q7" s="36">
        <v>7487</v>
      </c>
      <c r="R7" s="36">
        <v>140.82</v>
      </c>
      <c r="S7" s="36">
        <v>53.17</v>
      </c>
      <c r="T7" s="36">
        <v>3020</v>
      </c>
      <c r="U7" s="36">
        <v>1.54</v>
      </c>
      <c r="V7" s="36">
        <v>1961.04</v>
      </c>
      <c r="W7" s="36">
        <v>116.74</v>
      </c>
      <c r="X7" s="36">
        <v>121.87</v>
      </c>
      <c r="Y7" s="36">
        <v>126.24</v>
      </c>
      <c r="Z7" s="36">
        <v>119.25</v>
      </c>
      <c r="AA7" s="36">
        <v>124.22</v>
      </c>
      <c r="AB7" s="36">
        <v>78.62</v>
      </c>
      <c r="AC7" s="36">
        <v>75.89</v>
      </c>
      <c r="AD7" s="36">
        <v>74.52</v>
      </c>
      <c r="AE7" s="36">
        <v>76.09</v>
      </c>
      <c r="AF7" s="36">
        <v>75.87</v>
      </c>
      <c r="AG7" s="36">
        <v>76.03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300.61</v>
      </c>
      <c r="BE7" s="36">
        <v>282.91000000000003</v>
      </c>
      <c r="BF7" s="36">
        <v>253.71</v>
      </c>
      <c r="BG7" s="36">
        <v>215.73</v>
      </c>
      <c r="BH7" s="36">
        <v>178.13</v>
      </c>
      <c r="BI7" s="36">
        <v>1137.3599999999999</v>
      </c>
      <c r="BJ7" s="36">
        <v>1124.6400000000001</v>
      </c>
      <c r="BK7" s="36">
        <v>1108.26</v>
      </c>
      <c r="BL7" s="36">
        <v>1113.76</v>
      </c>
      <c r="BM7" s="36">
        <v>1125.69</v>
      </c>
      <c r="BN7" s="36">
        <v>1239.32</v>
      </c>
      <c r="BO7" s="36">
        <v>114.04</v>
      </c>
      <c r="BP7" s="36">
        <v>119.29</v>
      </c>
      <c r="BQ7" s="36">
        <v>123.67</v>
      </c>
      <c r="BR7" s="36">
        <v>117.05</v>
      </c>
      <c r="BS7" s="36">
        <v>121.7</v>
      </c>
      <c r="BT7" s="36">
        <v>57.51</v>
      </c>
      <c r="BU7" s="36">
        <v>56.46</v>
      </c>
      <c r="BV7" s="36">
        <v>19.77</v>
      </c>
      <c r="BW7" s="36">
        <v>34.25</v>
      </c>
      <c r="BX7" s="36">
        <v>46.48</v>
      </c>
      <c r="BY7" s="36">
        <v>36.33</v>
      </c>
      <c r="BZ7" s="36">
        <v>126.32</v>
      </c>
      <c r="CA7" s="36">
        <v>118.92</v>
      </c>
      <c r="CB7" s="36">
        <v>114.68</v>
      </c>
      <c r="CC7" s="36">
        <v>121.75</v>
      </c>
      <c r="CD7" s="36">
        <v>120.91</v>
      </c>
      <c r="CE7" s="36">
        <v>291.83</v>
      </c>
      <c r="CF7" s="36">
        <v>306.49</v>
      </c>
      <c r="CG7" s="36">
        <v>878.73</v>
      </c>
      <c r="CH7" s="36">
        <v>501.18</v>
      </c>
      <c r="CI7" s="36">
        <v>376.61</v>
      </c>
      <c r="CJ7" s="36">
        <v>476.46</v>
      </c>
      <c r="CK7" s="36">
        <v>55.35</v>
      </c>
      <c r="CL7" s="36">
        <v>54.44</v>
      </c>
      <c r="CM7" s="36">
        <v>53.27</v>
      </c>
      <c r="CN7" s="36">
        <v>52.24</v>
      </c>
      <c r="CO7" s="36">
        <v>50.01</v>
      </c>
      <c r="CP7" s="36">
        <v>57.95</v>
      </c>
      <c r="CQ7" s="36">
        <v>58.25</v>
      </c>
      <c r="CR7" s="36">
        <v>57.17</v>
      </c>
      <c r="CS7" s="36">
        <v>57.55</v>
      </c>
      <c r="CT7" s="36">
        <v>57.43</v>
      </c>
      <c r="CU7" s="36">
        <v>58.19</v>
      </c>
      <c r="CV7" s="36">
        <v>82</v>
      </c>
      <c r="CW7" s="36">
        <v>80.150000000000006</v>
      </c>
      <c r="CX7" s="36">
        <v>79.849999999999994</v>
      </c>
      <c r="CY7" s="36">
        <v>81.06</v>
      </c>
      <c r="CZ7" s="36">
        <v>82.53</v>
      </c>
      <c r="DA7" s="36">
        <v>76.33</v>
      </c>
      <c r="DB7" s="36">
        <v>74.53</v>
      </c>
      <c r="DC7" s="36">
        <v>74.94</v>
      </c>
      <c r="DD7" s="36">
        <v>74.14</v>
      </c>
      <c r="DE7" s="36">
        <v>73.83</v>
      </c>
      <c r="DF7" s="36">
        <v>75.39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0.48</v>
      </c>
      <c r="EI7" s="36">
        <v>0.47</v>
      </c>
      <c r="EJ7" s="36">
        <v>0.46</v>
      </c>
      <c r="EK7" s="36">
        <v>0.8</v>
      </c>
      <c r="EL7" s="36">
        <v>0.69</v>
      </c>
      <c r="EM7" s="36">
        <v>0.74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2016-01-18T05:05:49Z</dcterms:created>
  <dcterms:modified xsi:type="dcterms:W3CDTF">2016-02-26T05:42:28Z</dcterms:modified>
  <cp:category/>
</cp:coreProperties>
</file>