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14 那賀町（済み）\"/>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AI8" i="4" s="1"/>
  <c r="P6" i="5"/>
  <c r="Z10" i="4" s="1"/>
  <c r="O6" i="5"/>
  <c r="N6" i="5"/>
  <c r="M6" i="5"/>
  <c r="B10" i="4" s="1"/>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<sst xmlns="http://schemas.openxmlformats.org/spreadsheetml/2006/main" count="218" uniqueCount="108">
  <si>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</si>
  <si>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</si>
  <si>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</si>
  <si>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</si>
  <si>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</si>
  <si>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</si>
  <si>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</si>
  <si>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</si>
  <si>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</si>
  <si>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</si>
  <si>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</si>
  <si>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</si>
  <si>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</si>
  <si>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</si>
  <si>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</si>
  <si>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</si>
  <si>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</si>
  <si>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</si>
  <si>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</si>
  <si>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</si>
  <si>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</si>
  <si>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</si>
  <si>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</si>
  <si>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</si>
  <si>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</si>
  <si>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</si>
  <si>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</si>
  <si>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</si>
  <si>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</si>
  <si>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</si>
  <si>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</si>
  <si>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</si>
  <si>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</si>
  <si>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</si>
  <si>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</si>
  <si>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</si>
  <si>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</si>
  <si>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</si>
  <si>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</si>
  <si>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</si>
  <si>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</si>
  <si>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</si>
  <si>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</si>
  <si>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</si>
  <si>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</si>
  <si>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</si>
  <si>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</si>
  <si>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</si>
  <si>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</si>
  <si>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</si>
  <si>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</si>
  <si>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</si>
  <si>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</si>
  <si>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</si>
  <si>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</si>
  <si>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</si>
  <si>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</si>
  <si>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</si>
  <si>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</si>
  <si>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</si>
  <si>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</si>
  <si>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</si>
  <si>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</si>
  <si>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</si>
  <si>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</si>
  <si>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</si>
  <si>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</si>
  <si>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</si>
  <si>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</si>
  <si>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</si>
  <si>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</si>
  <si>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</si>
  <si>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</si>
  <si>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</si>
  <si>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</si>
  <si>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</si>
  <si>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</si>
  <si>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</si>
  <si>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</si>
  <si>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</si>
  <si>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</si>
  <si>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</si>
  <si>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</si>
  <si>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</si>
  <si>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</si>
  <si>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</si>
  <si>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</si>
  <si>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</si>
  <si>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</si>
  <si>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</si>
  <si>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</si>
  <si>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</si>
  <si>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</si>
  <si>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那賀町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</si>
  <si>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</si>
  <si>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</si>
  <si>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</si>
  <si>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</si>
  <si>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</si>
  <si>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</si>
  <si>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</si>
  <si>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</si>
  <si>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</si>
  <si>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</si>
  <si>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</si>
  <si>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施設の老朽化が進んでおり今後、更新工事が予想される。一部施設では更新工事に着手しているが殆どが未着手のため計画的に行い耐震化に努める。</t>
    <rPh sb="0" eb="2">
      <t>シセツ</t>
    </rPh>
    <rPh sb="3" eb="6">
      <t>ロウキュウカ</t>
    </rPh>
    <rPh sb="7" eb="8">
      <t>スス</t>
    </rPh>
    <rPh sb="12" eb="14">
      <t>コンゴ</t>
    </rPh>
    <rPh sb="15" eb="17">
      <t>コウシン</t>
    </rPh>
    <rPh sb="17" eb="19">
      <t>コウジ</t>
    </rPh>
    <rPh sb="20" eb="22">
      <t>ヨソウ</t>
    </rPh>
    <rPh sb="26" eb="28">
      <t>イチブ</t>
    </rPh>
    <rPh sb="28" eb="30">
      <t>シセツ</t>
    </rPh>
    <rPh sb="32" eb="34">
      <t>コウシン</t>
    </rPh>
    <rPh sb="34" eb="36">
      <t>コウジ</t>
    </rPh>
    <rPh sb="37" eb="39">
      <t>チャクシュ</t>
    </rPh>
    <rPh sb="44" eb="45">
      <t>ホトン</t>
    </rPh>
    <rPh sb="47" eb="48">
      <t>ミ</t>
    </rPh>
    <rPh sb="48" eb="50">
      <t>チャクシュ</t>
    </rPh>
    <rPh sb="53" eb="56">
      <t>ケイカクテキ</t>
    </rPh>
    <rPh sb="57" eb="58">
      <t>オコナ</t>
    </rPh>
    <rPh sb="59" eb="62">
      <t>タイシンカ</t>
    </rPh>
    <rPh sb="63" eb="64">
      <t>ツト</t>
    </rPh>
    <phoneticPr fontId="4"/>
  </si>
  <si>
    <t>今後確実に施設の更新が必要になるため、その資金確保のため経営の健全化に努める。そのためにも、料金統一等を行い収入の確保に努める。</t>
    <rPh sb="0" eb="2">
      <t>コンゴ</t>
    </rPh>
    <rPh sb="2" eb="4">
      <t>カクジツ</t>
    </rPh>
    <rPh sb="5" eb="7">
      <t>シセツ</t>
    </rPh>
    <rPh sb="8" eb="10">
      <t>コウシン</t>
    </rPh>
    <rPh sb="11" eb="13">
      <t>ヒツヨウ</t>
    </rPh>
    <rPh sb="21" eb="23">
      <t>シキン</t>
    </rPh>
    <rPh sb="23" eb="25">
      <t>カクホ</t>
    </rPh>
    <rPh sb="28" eb="30">
      <t>ケイエイ</t>
    </rPh>
    <rPh sb="31" eb="34">
      <t>ケンゼンカ</t>
    </rPh>
    <rPh sb="35" eb="36">
      <t>ツト</t>
    </rPh>
    <rPh sb="46" eb="48">
      <t>リョウキン</t>
    </rPh>
    <rPh sb="48" eb="50">
      <t>トウイツ</t>
    </rPh>
    <rPh sb="50" eb="51">
      <t>トウ</t>
    </rPh>
    <rPh sb="52" eb="53">
      <t>オコナ</t>
    </rPh>
    <rPh sb="54" eb="56">
      <t>シュウニュウ</t>
    </rPh>
    <rPh sb="57" eb="59">
      <t>カクホ</t>
    </rPh>
    <rPh sb="60" eb="61">
      <t>ツト</t>
    </rPh>
    <phoneticPr fontId="4"/>
  </si>
  <si>
    <t>収益的収支比率が１００%を下回っているのは、災害復旧費などの一時的費用の支出があったためであるが、今後施設の更新が予想されるため、その財源確保のためできるだけ無駄な支出をしないようにしていく。また、繰入金による収入に依存しているため、料金統一等を行い経営の健全化に努める。　　　　　　　　　</t>
    <rPh sb="2" eb="3">
      <t>テキ</t>
    </rPh>
    <rPh sb="3" eb="5">
      <t>シュウシ</t>
    </rPh>
    <rPh sb="5" eb="7">
      <t>ヒリツ</t>
    </rPh>
    <rPh sb="13" eb="15">
      <t>シタマワ</t>
    </rPh>
    <rPh sb="22" eb="24">
      <t>サイガイ</t>
    </rPh>
    <rPh sb="24" eb="26">
      <t>フッキュウ</t>
    </rPh>
    <rPh sb="26" eb="27">
      <t>ヒ</t>
    </rPh>
    <rPh sb="30" eb="33">
      <t>イチジテキ</t>
    </rPh>
    <rPh sb="33" eb="35">
      <t>ヒヨウ</t>
    </rPh>
    <rPh sb="36" eb="38">
      <t>シシュツ</t>
    </rPh>
    <rPh sb="49" eb="51">
      <t>コンゴ</t>
    </rPh>
    <rPh sb="51" eb="53">
      <t>シセツ</t>
    </rPh>
    <rPh sb="54" eb="56">
      <t>コウシン</t>
    </rPh>
    <rPh sb="57" eb="59">
      <t>ヨソウ</t>
    </rPh>
    <rPh sb="67" eb="69">
      <t>ザイゲン</t>
    </rPh>
    <rPh sb="69" eb="71">
      <t>カクホ</t>
    </rPh>
    <rPh sb="79" eb="81">
      <t>ムダ</t>
    </rPh>
    <rPh sb="82" eb="84">
      <t>シシュツ</t>
    </rPh>
    <rPh sb="99" eb="102">
      <t>クリイレキン</t>
    </rPh>
    <rPh sb="105" eb="107">
      <t>シュウニュウ</t>
    </rPh>
    <rPh sb="108" eb="110">
      <t>イゾン</t>
    </rPh>
    <rPh sb="117" eb="119">
      <t>リョウキン</t>
    </rPh>
    <rPh sb="119" eb="121">
      <t>トウイツ</t>
    </rPh>
    <rPh sb="121" eb="122">
      <t>トウ</t>
    </rPh>
    <rPh sb="123" eb="124">
      <t>オコナ</t>
    </rPh>
    <rPh sb="125" eb="127">
      <t>ケイエイ</t>
    </rPh>
    <rPh sb="128" eb="131">
      <t>ケンゼンカ</t>
    </rPh>
    <rPh sb="132" eb="13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</si>
</sst>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0557256"/>
        <c:axId val="34055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340557256"/>
        <c:axId val="340557648"/>
      </c:lineChart>
      <c:dateAx>
        <c:axId val="340557256"/>
        <c:scaling>
          <c:orientation val="minMax"/>
        </c:scaling>
        <c:delete val="1"/>
        <c:axPos val="b"/>
        <c:numFmt formatCode="ge" sourceLinked="1"/>
        <c:majorTickMark val="none"/>
        <c:minorTickMark val="none"/>
        <c:tickLblPos val="none"/>
        <c:crossAx val="340557648"/>
        <c:crosses val="autoZero"/>
        <c:auto val="1"/>
        <c:lblOffset val="100"/>
        <c:baseTimeUnit val="years"/>
      </c:dateAx>
      <c:valAx>
        <c:axId val="34055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5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81.489999999999995</c:v>
                </c:pt>
                <c:pt idx="1">
                  <c:v>79</c:v>
                </c:pt>
                <c:pt idx="2">
                  <c:v>100.73</c:v>
                </c:pt>
                <c:pt idx="3">
                  <c:v>112.42</c:v>
                </c:pt>
                <c:pt idx="4">
                  <c:v>117.6</c:v>
                </c:pt>
              </c:numCache>
            </c:numRef>
          </c:val>
        </c:ser>
        <c:dLbls>
          <c:showLegendKey val="0"/>
          <c:showVal val="0"/>
          <c:showCatName val="0"/>
          <c:showSerName val="0"/>
          <c:showPercent val="0"/>
          <c:showBubbleSize val="0"/>
        </c:dLbls>
        <c:gapWidth val="150"/>
        <c:axId val="341634816"/>
        <c:axId val="34183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341634816"/>
        <c:axId val="341839976"/>
      </c:lineChart>
      <c:dateAx>
        <c:axId val="341634816"/>
        <c:scaling>
          <c:orientation val="minMax"/>
        </c:scaling>
        <c:delete val="1"/>
        <c:axPos val="b"/>
        <c:numFmt formatCode="ge" sourceLinked="1"/>
        <c:majorTickMark val="none"/>
        <c:minorTickMark val="none"/>
        <c:tickLblPos val="none"/>
        <c:crossAx val="341839976"/>
        <c:crosses val="autoZero"/>
        <c:auto val="1"/>
        <c:lblOffset val="100"/>
        <c:baseTimeUnit val="years"/>
      </c:dateAx>
      <c:valAx>
        <c:axId val="34183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73.209999999999994</c:v>
                </c:pt>
                <c:pt idx="1">
                  <c:v>72.11</c:v>
                </c:pt>
                <c:pt idx="2">
                  <c:v>55.96</c:v>
                </c:pt>
                <c:pt idx="3">
                  <c:v>48.44</c:v>
                </c:pt>
                <c:pt idx="4">
                  <c:v>45.12</c:v>
                </c:pt>
              </c:numCache>
            </c:numRef>
          </c:val>
        </c:ser>
        <c:dLbls>
          <c:showLegendKey val="0"/>
          <c:showVal val="0"/>
          <c:showCatName val="0"/>
          <c:showSerName val="0"/>
          <c:showPercent val="0"/>
          <c:showBubbleSize val="0"/>
        </c:dLbls>
        <c:gapWidth val="150"/>
        <c:axId val="341841152"/>
        <c:axId val="34184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341841152"/>
        <c:axId val="341841544"/>
      </c:lineChart>
      <c:dateAx>
        <c:axId val="341841152"/>
        <c:scaling>
          <c:orientation val="minMax"/>
        </c:scaling>
        <c:delete val="1"/>
        <c:axPos val="b"/>
        <c:numFmt formatCode="ge" sourceLinked="1"/>
        <c:majorTickMark val="none"/>
        <c:minorTickMark val="none"/>
        <c:tickLblPos val="none"/>
        <c:crossAx val="341841544"/>
        <c:crosses val="autoZero"/>
        <c:auto val="1"/>
        <c:lblOffset val="100"/>
        <c:baseTimeUnit val="years"/>
      </c:dateAx>
      <c:valAx>
        <c:axId val="34184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8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104.77</c:v>
                </c:pt>
                <c:pt idx="1">
                  <c:v>100.07</c:v>
                </c:pt>
                <c:pt idx="2">
                  <c:v>85.35</c:v>
                </c:pt>
                <c:pt idx="3">
                  <c:v>98.94</c:v>
                </c:pt>
                <c:pt idx="4">
                  <c:v>80.28</c:v>
                </c:pt>
              </c:numCache>
            </c:numRef>
          </c:val>
        </c:ser>
        <c:dLbls>
          <c:showLegendKey val="0"/>
          <c:showVal val="0"/>
          <c:showCatName val="0"/>
          <c:showSerName val="0"/>
          <c:showPercent val="0"/>
          <c:showBubbleSize val="0"/>
        </c:dLbls>
        <c:gapWidth val="150"/>
        <c:axId val="340558824"/>
        <c:axId val="34055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340558824"/>
        <c:axId val="340559216"/>
      </c:lineChart>
      <c:dateAx>
        <c:axId val="340558824"/>
        <c:scaling>
          <c:orientation val="minMax"/>
        </c:scaling>
        <c:delete val="1"/>
        <c:axPos val="b"/>
        <c:numFmt formatCode="ge" sourceLinked="1"/>
        <c:majorTickMark val="none"/>
        <c:minorTickMark val="none"/>
        <c:tickLblPos val="none"/>
        <c:crossAx val="340559216"/>
        <c:crosses val="autoZero"/>
        <c:auto val="1"/>
        <c:lblOffset val="100"/>
        <c:baseTimeUnit val="years"/>
      </c:dateAx>
      <c:valAx>
        <c:axId val="34055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5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403776"/>
        <c:axId val="34140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403776"/>
        <c:axId val="341404168"/>
      </c:lineChart>
      <c:dateAx>
        <c:axId val="341403776"/>
        <c:scaling>
          <c:orientation val="minMax"/>
        </c:scaling>
        <c:delete val="1"/>
        <c:axPos val="b"/>
        <c:numFmt formatCode="ge" sourceLinked="1"/>
        <c:majorTickMark val="none"/>
        <c:minorTickMark val="none"/>
        <c:tickLblPos val="none"/>
        <c:crossAx val="341404168"/>
        <c:crosses val="autoZero"/>
        <c:auto val="1"/>
        <c:lblOffset val="100"/>
        <c:baseTimeUnit val="years"/>
      </c:dateAx>
      <c:valAx>
        <c:axId val="34140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4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405344"/>
        <c:axId val="34140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405344"/>
        <c:axId val="341405736"/>
      </c:lineChart>
      <c:dateAx>
        <c:axId val="341405344"/>
        <c:scaling>
          <c:orientation val="minMax"/>
        </c:scaling>
        <c:delete val="1"/>
        <c:axPos val="b"/>
        <c:numFmt formatCode="ge" sourceLinked="1"/>
        <c:majorTickMark val="none"/>
        <c:minorTickMark val="none"/>
        <c:tickLblPos val="none"/>
        <c:crossAx val="341405736"/>
        <c:crosses val="autoZero"/>
        <c:auto val="1"/>
        <c:lblOffset val="100"/>
        <c:baseTimeUnit val="years"/>
      </c:dateAx>
      <c:valAx>
        <c:axId val="34140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4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406912"/>
        <c:axId val="34156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406912"/>
        <c:axId val="341567824"/>
      </c:lineChart>
      <c:dateAx>
        <c:axId val="341406912"/>
        <c:scaling>
          <c:orientation val="minMax"/>
        </c:scaling>
        <c:delete val="1"/>
        <c:axPos val="b"/>
        <c:numFmt formatCode="ge" sourceLinked="1"/>
        <c:majorTickMark val="none"/>
        <c:minorTickMark val="none"/>
        <c:tickLblPos val="none"/>
        <c:crossAx val="341567824"/>
        <c:crosses val="autoZero"/>
        <c:auto val="1"/>
        <c:lblOffset val="100"/>
        <c:baseTimeUnit val="years"/>
      </c:dateAx>
      <c:valAx>
        <c:axId val="34156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4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569392"/>
        <c:axId val="34156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569392"/>
        <c:axId val="341569784"/>
      </c:lineChart>
      <c:dateAx>
        <c:axId val="341569392"/>
        <c:scaling>
          <c:orientation val="minMax"/>
        </c:scaling>
        <c:delete val="1"/>
        <c:axPos val="b"/>
        <c:numFmt formatCode="ge" sourceLinked="1"/>
        <c:majorTickMark val="none"/>
        <c:minorTickMark val="none"/>
        <c:tickLblPos val="none"/>
        <c:crossAx val="341569784"/>
        <c:crosses val="autoZero"/>
        <c:auto val="1"/>
        <c:lblOffset val="100"/>
        <c:baseTimeUnit val="years"/>
      </c:dateAx>
      <c:valAx>
        <c:axId val="34156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6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780.33</c:v>
                </c:pt>
                <c:pt idx="1">
                  <c:v>703.11</c:v>
                </c:pt>
                <c:pt idx="2">
                  <c:v>653.21</c:v>
                </c:pt>
                <c:pt idx="3">
                  <c:v>592.29</c:v>
                </c:pt>
                <c:pt idx="4">
                  <c:v>544.77</c:v>
                </c:pt>
              </c:numCache>
            </c:numRef>
          </c:val>
        </c:ser>
        <c:dLbls>
          <c:showLegendKey val="0"/>
          <c:showVal val="0"/>
          <c:showCatName val="0"/>
          <c:showSerName val="0"/>
          <c:showPercent val="0"/>
          <c:showBubbleSize val="0"/>
        </c:dLbls>
        <c:gapWidth val="150"/>
        <c:axId val="341570960"/>
        <c:axId val="34157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341570960"/>
        <c:axId val="341571352"/>
      </c:lineChart>
      <c:dateAx>
        <c:axId val="341570960"/>
        <c:scaling>
          <c:orientation val="minMax"/>
        </c:scaling>
        <c:delete val="1"/>
        <c:axPos val="b"/>
        <c:numFmt formatCode="ge" sourceLinked="1"/>
        <c:majorTickMark val="none"/>
        <c:minorTickMark val="none"/>
        <c:tickLblPos val="none"/>
        <c:crossAx val="341571352"/>
        <c:crosses val="autoZero"/>
        <c:auto val="1"/>
        <c:lblOffset val="100"/>
        <c:baseTimeUnit val="years"/>
      </c:dateAx>
      <c:valAx>
        <c:axId val="34157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7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83.63</c:v>
                </c:pt>
                <c:pt idx="1">
                  <c:v>81.16</c:v>
                </c:pt>
                <c:pt idx="2">
                  <c:v>73.2</c:v>
                </c:pt>
                <c:pt idx="3">
                  <c:v>83.89</c:v>
                </c:pt>
                <c:pt idx="4">
                  <c:v>66.040000000000006</c:v>
                </c:pt>
              </c:numCache>
            </c:numRef>
          </c:val>
        </c:ser>
        <c:dLbls>
          <c:showLegendKey val="0"/>
          <c:showVal val="0"/>
          <c:showCatName val="0"/>
          <c:showSerName val="0"/>
          <c:showPercent val="0"/>
          <c:showBubbleSize val="0"/>
        </c:dLbls>
        <c:gapWidth val="150"/>
        <c:axId val="341569000"/>
        <c:axId val="34163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341569000"/>
        <c:axId val="341632072"/>
      </c:lineChart>
      <c:dateAx>
        <c:axId val="341569000"/>
        <c:scaling>
          <c:orientation val="minMax"/>
        </c:scaling>
        <c:delete val="1"/>
        <c:axPos val="b"/>
        <c:numFmt formatCode="ge" sourceLinked="1"/>
        <c:majorTickMark val="none"/>
        <c:minorTickMark val="none"/>
        <c:tickLblPos val="none"/>
        <c:crossAx val="341632072"/>
        <c:crosses val="autoZero"/>
        <c:auto val="1"/>
        <c:lblOffset val="100"/>
        <c:baseTimeUnit val="years"/>
      </c:dateAx>
      <c:valAx>
        <c:axId val="34163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6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117.14</c:v>
                </c:pt>
                <c:pt idx="1">
                  <c:v>130.74</c:v>
                </c:pt>
                <c:pt idx="2">
                  <c:v>146.77000000000001</c:v>
                </c:pt>
                <c:pt idx="3">
                  <c:v>134.43</c:v>
                </c:pt>
                <c:pt idx="4">
                  <c:v>173.68</c:v>
                </c:pt>
              </c:numCache>
            </c:numRef>
          </c:val>
        </c:ser>
        <c:dLbls>
          <c:showLegendKey val="0"/>
          <c:showVal val="0"/>
          <c:showCatName val="0"/>
          <c:showSerName val="0"/>
          <c:showPercent val="0"/>
          <c:showBubbleSize val="0"/>
        </c:dLbls>
        <c:gapWidth val="150"/>
        <c:axId val="341633248"/>
        <c:axId val="34163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341633248"/>
        <c:axId val="341633640"/>
      </c:lineChart>
      <c:dateAx>
        <c:axId val="341633248"/>
        <c:scaling>
          <c:orientation val="minMax"/>
        </c:scaling>
        <c:delete val="1"/>
        <c:axPos val="b"/>
        <c:numFmt formatCode="ge" sourceLinked="1"/>
        <c:majorTickMark val="none"/>
        <c:minorTickMark val="none"/>
        <c:tickLblPos val="none"/>
        <c:crossAx val="341633640"/>
        <c:crosses val="autoZero"/>
        <c:auto val="1"/>
        <c:lblOffset val="100"/>
        <c:baseTimeUnit val="years"/>
      </c:dateAx>
      <c:valAx>
        <c:axId val="34163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那賀町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9388</v>
      </c>
      <c r="AJ8" s="55"/>
      <c r="AK8" s="55"/>
      <c r="AL8" s="55"/>
      <c r="AM8" s="55"/>
      <c r="AN8" s="55"/>
      <c r="AO8" s="55"/>
      <c r="AP8" s="56"/>
      <c r="AQ8" s="46">
        <f>データ!R6</f>
        <v>694.98</v>
      </c>
      <c r="AR8" s="46"/>
      <c r="AS8" s="46"/>
      <c r="AT8" s="46"/>
      <c r="AU8" s="46"/>
      <c r="AV8" s="46"/>
      <c r="AW8" s="46"/>
      <c r="AX8" s="46"/>
      <c r="AY8" s="46">
        <f>データ!S6</f>
        <v>13.51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66.34</v>
      </c>
      <c r="S10" s="46"/>
      <c r="T10" s="46"/>
      <c r="U10" s="46"/>
      <c r="V10" s="46"/>
      <c r="W10" s="46"/>
      <c r="X10" s="46"/>
      <c r="Y10" s="46"/>
      <c r="Z10" s="80">
        <f>データ!P6</f>
        <v>2160</v>
      </c>
      <c r="AA10" s="80"/>
      <c r="AB10" s="80"/>
      <c r="AC10" s="80"/>
      <c r="AD10" s="80"/>
      <c r="AE10" s="80"/>
      <c r="AF10" s="80"/>
      <c r="AG10" s="80"/>
      <c r="AH10" s="2"/>
      <c r="AI10" s="80">
        <f>データ!T6</f>
        <v>6155</v>
      </c>
      <c r="AJ10" s="80"/>
      <c r="AK10" s="80"/>
      <c r="AL10" s="80"/>
      <c r="AM10" s="80"/>
      <c r="AN10" s="80"/>
      <c r="AO10" s="80"/>
      <c r="AP10" s="80"/>
      <c r="AQ10" s="46">
        <f>データ!U6</f>
        <v>24.17</v>
      </c>
      <c r="AR10" s="46"/>
      <c r="AS10" s="46"/>
      <c r="AT10" s="46"/>
      <c r="AU10" s="46"/>
      <c r="AV10" s="46"/>
      <c r="AW10" s="46"/>
      <c r="AX10" s="46"/>
      <c r="AY10" s="46">
        <f>データ!V6</f>
        <v>254.65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363685</v>
      </c>
      <c r="D6" s="31">
        <f t="shared" si="3"/>
        <v>47</v>
      </c>
      <c r="E6" s="31">
        <f t="shared" si="3"/>
        <v>1</v>
      </c>
      <c r="F6" s="31">
        <f t="shared" si="3"/>
        <v>0</v>
      </c>
      <c r="G6" s="31">
        <f t="shared" si="3"/>
        <v>0</v>
      </c>
      <c r="H6" s="31" t="str">
        <f t="shared" si="3"/>
        <v>徳島県　那賀町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66.34</v>
      </c>
      <c r="P6" s="32">
        <f t="shared" si="3"/>
        <v>2160</v>
      </c>
      <c r="Q6" s="32">
        <f t="shared" si="3"/>
        <v>9388</v>
      </c>
      <c r="R6" s="32">
        <f t="shared" si="3"/>
        <v>694.98</v>
      </c>
      <c r="S6" s="32">
        <f t="shared" si="3"/>
        <v>13.51</v>
      </c>
      <c r="T6" s="32">
        <f t="shared" si="3"/>
        <v>6155</v>
      </c>
      <c r="U6" s="32">
        <f t="shared" si="3"/>
        <v>24.17</v>
      </c>
      <c r="V6" s="32">
        <f t="shared" si="3"/>
        <v>254.65</v>
      </c>
      <c r="W6" s="33">
        <f>IF(W7="",NA(),W7)</f>
        <v>104.77</v>
      </c>
      <c r="X6" s="33">
        <f t="shared" ref="X6:AF6" si="4">IF(X7="",NA(),X7)</f>
        <v>100.07</v>
      </c>
      <c r="Y6" s="33">
        <f t="shared" si="4"/>
        <v>85.35</v>
      </c>
      <c r="Z6" s="33">
        <f t="shared" si="4"/>
        <v>98.94</v>
      </c>
      <c r="AA6" s="33">
        <f t="shared" si="4"/>
        <v>80.28</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780.33</v>
      </c>
      <c r="BE6" s="33">
        <f t="shared" ref="BE6:BM6" si="7">IF(BE7="",NA(),BE7)</f>
        <v>703.11</v>
      </c>
      <c r="BF6" s="33">
        <f t="shared" si="7"/>
        <v>653.21</v>
      </c>
      <c r="BG6" s="33">
        <f t="shared" si="7"/>
        <v>592.29</v>
      </c>
      <c r="BH6" s="33">
        <f t="shared" si="7"/>
        <v>544.77</v>
      </c>
      <c r="BI6" s="33">
        <f t="shared" si="7"/>
        <v>1187.81</v>
      </c>
      <c r="BJ6" s="33">
        <f t="shared" si="7"/>
        <v>1168.8</v>
      </c>
      <c r="BK6" s="33">
        <f t="shared" si="7"/>
        <v>1158.82</v>
      </c>
      <c r="BL6" s="33">
        <f t="shared" si="7"/>
        <v>1167.7</v>
      </c>
      <c r="BM6" s="33">
        <f t="shared" si="7"/>
        <v>1228.58</v>
      </c>
      <c r="BN6" s="32" t="str">
        <f>IF(BN7="","",IF(BN7="-","【-】","【"&amp;SUBSTITUTE(TEXT(BN7,"#,##0.00"),"-","△")&amp;"】"))</f>
        <v>【1,239.32】</v>
      </c>
      <c r="BO6" s="33">
        <f>IF(BO7="",NA(),BO7)</f>
        <v>83.63</v>
      </c>
      <c r="BP6" s="33">
        <f t="shared" ref="BP6:BX6" si="8">IF(BP7="",NA(),BP7)</f>
        <v>81.16</v>
      </c>
      <c r="BQ6" s="33">
        <f t="shared" si="8"/>
        <v>73.2</v>
      </c>
      <c r="BR6" s="33">
        <f t="shared" si="8"/>
        <v>83.89</v>
      </c>
      <c r="BS6" s="33">
        <f t="shared" si="8"/>
        <v>66.040000000000006</v>
      </c>
      <c r="BT6" s="33">
        <f t="shared" si="8"/>
        <v>57.96</v>
      </c>
      <c r="BU6" s="33">
        <f t="shared" si="8"/>
        <v>56.44</v>
      </c>
      <c r="BV6" s="33">
        <f t="shared" si="8"/>
        <v>55.6</v>
      </c>
      <c r="BW6" s="33">
        <f t="shared" si="8"/>
        <v>54.43</v>
      </c>
      <c r="BX6" s="33">
        <f t="shared" si="8"/>
        <v>53.81</v>
      </c>
      <c r="BY6" s="32" t="str">
        <f>IF(BY7="","",IF(BY7="-","【-】","【"&amp;SUBSTITUTE(TEXT(BY7,"#,##0.00"),"-","△")&amp;"】"))</f>
        <v>【36.33】</v>
      </c>
      <c r="BZ6" s="33">
        <f>IF(BZ7="",NA(),BZ7)</f>
        <v>117.14</v>
      </c>
      <c r="CA6" s="33">
        <f t="shared" ref="CA6:CI6" si="9">IF(CA7="",NA(),CA7)</f>
        <v>130.74</v>
      </c>
      <c r="CB6" s="33">
        <f t="shared" si="9"/>
        <v>146.77000000000001</v>
      </c>
      <c r="CC6" s="33">
        <f t="shared" si="9"/>
        <v>134.43</v>
      </c>
      <c r="CD6" s="33">
        <f t="shared" si="9"/>
        <v>173.68</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81.489999999999995</v>
      </c>
      <c r="CL6" s="33">
        <f t="shared" ref="CL6:CT6" si="10">IF(CL7="",NA(),CL7)</f>
        <v>79</v>
      </c>
      <c r="CM6" s="33">
        <f t="shared" si="10"/>
        <v>100.73</v>
      </c>
      <c r="CN6" s="33">
        <f t="shared" si="10"/>
        <v>112.42</v>
      </c>
      <c r="CO6" s="33">
        <f t="shared" si="10"/>
        <v>117.6</v>
      </c>
      <c r="CP6" s="33">
        <f t="shared" si="10"/>
        <v>60.92</v>
      </c>
      <c r="CQ6" s="33">
        <f t="shared" si="10"/>
        <v>59.84</v>
      </c>
      <c r="CR6" s="33">
        <f t="shared" si="10"/>
        <v>60.66</v>
      </c>
      <c r="CS6" s="33">
        <f t="shared" si="10"/>
        <v>60.17</v>
      </c>
      <c r="CT6" s="33">
        <f t="shared" si="10"/>
        <v>58.96</v>
      </c>
      <c r="CU6" s="32" t="str">
        <f>IF(CU7="","",IF(CU7="-","【-】","【"&amp;SUBSTITUTE(TEXT(CU7,"#,##0.00"),"-","△")&amp;"】"))</f>
        <v>【58.19】</v>
      </c>
      <c r="CV6" s="33">
        <f>IF(CV7="",NA(),CV7)</f>
        <v>73.209999999999994</v>
      </c>
      <c r="CW6" s="33">
        <f t="shared" ref="CW6:DE6" si="11">IF(CW7="",NA(),CW7)</f>
        <v>72.11</v>
      </c>
      <c r="CX6" s="33">
        <f t="shared" si="11"/>
        <v>55.96</v>
      </c>
      <c r="CY6" s="33">
        <f t="shared" si="11"/>
        <v>48.44</v>
      </c>
      <c r="CZ6" s="33">
        <f t="shared" si="11"/>
        <v>45.12</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363685</v>
      </c>
      <c r="D7" s="35">
        <v>47</v>
      </c>
      <c r="E7" s="35">
        <v>1</v>
      </c>
      <c r="F7" s="35">
        <v>0</v>
      </c>
      <c r="G7" s="35">
        <v>0</v>
      </c>
      <c r="H7" s="35" t="s">
        <v>93</v>
      </c>
      <c r="I7" s="35" t="s">
        <v>94</v>
      </c>
      <c r="J7" s="35" t="s">
        <v>95</v>
      </c>
      <c r="K7" s="35" t="s">
        <v>96</v>
      </c>
      <c r="L7" s="35" t="s">
        <v>97</v>
      </c>
      <c r="M7" s="36" t="s">
        <v>98</v>
      </c>
      <c r="N7" s="36" t="s">
        <v>99</v>
      </c>
      <c r="O7" s="36">
        <v>66.34</v>
      </c>
      <c r="P7" s="36">
        <v>2160</v>
      </c>
      <c r="Q7" s="36">
        <v>9388</v>
      </c>
      <c r="R7" s="36">
        <v>694.98</v>
      </c>
      <c r="S7" s="36">
        <v>13.51</v>
      </c>
      <c r="T7" s="36">
        <v>6155</v>
      </c>
      <c r="U7" s="36">
        <v>24.17</v>
      </c>
      <c r="V7" s="36">
        <v>254.65</v>
      </c>
      <c r="W7" s="36">
        <v>104.77</v>
      </c>
      <c r="X7" s="36">
        <v>100.07</v>
      </c>
      <c r="Y7" s="36">
        <v>85.35</v>
      </c>
      <c r="Z7" s="36">
        <v>98.94</v>
      </c>
      <c r="AA7" s="36">
        <v>80.28</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780.33</v>
      </c>
      <c r="BE7" s="36">
        <v>703.11</v>
      </c>
      <c r="BF7" s="36">
        <v>653.21</v>
      </c>
      <c r="BG7" s="36">
        <v>592.29</v>
      </c>
      <c r="BH7" s="36">
        <v>544.77</v>
      </c>
      <c r="BI7" s="36">
        <v>1187.81</v>
      </c>
      <c r="BJ7" s="36">
        <v>1168.8</v>
      </c>
      <c r="BK7" s="36">
        <v>1158.82</v>
      </c>
      <c r="BL7" s="36">
        <v>1167.7</v>
      </c>
      <c r="BM7" s="36">
        <v>1228.58</v>
      </c>
      <c r="BN7" s="36">
        <v>1239.32</v>
      </c>
      <c r="BO7" s="36">
        <v>83.63</v>
      </c>
      <c r="BP7" s="36">
        <v>81.16</v>
      </c>
      <c r="BQ7" s="36">
        <v>73.2</v>
      </c>
      <c r="BR7" s="36">
        <v>83.89</v>
      </c>
      <c r="BS7" s="36">
        <v>66.040000000000006</v>
      </c>
      <c r="BT7" s="36">
        <v>57.96</v>
      </c>
      <c r="BU7" s="36">
        <v>56.44</v>
      </c>
      <c r="BV7" s="36">
        <v>55.6</v>
      </c>
      <c r="BW7" s="36">
        <v>54.43</v>
      </c>
      <c r="BX7" s="36">
        <v>53.81</v>
      </c>
      <c r="BY7" s="36">
        <v>36.33</v>
      </c>
      <c r="BZ7" s="36">
        <v>117.14</v>
      </c>
      <c r="CA7" s="36">
        <v>130.74</v>
      </c>
      <c r="CB7" s="36">
        <v>146.77000000000001</v>
      </c>
      <c r="CC7" s="36">
        <v>134.43</v>
      </c>
      <c r="CD7" s="36">
        <v>173.68</v>
      </c>
      <c r="CE7" s="36">
        <v>263.20999999999998</v>
      </c>
      <c r="CF7" s="36">
        <v>270.7</v>
      </c>
      <c r="CG7" s="36">
        <v>275.86</v>
      </c>
      <c r="CH7" s="36">
        <v>279.8</v>
      </c>
      <c r="CI7" s="36">
        <v>284.64999999999998</v>
      </c>
      <c r="CJ7" s="36">
        <v>476.46</v>
      </c>
      <c r="CK7" s="36">
        <v>81.489999999999995</v>
      </c>
      <c r="CL7" s="36">
        <v>79</v>
      </c>
      <c r="CM7" s="36">
        <v>100.73</v>
      </c>
      <c r="CN7" s="36">
        <v>112.42</v>
      </c>
      <c r="CO7" s="36">
        <v>117.6</v>
      </c>
      <c r="CP7" s="36">
        <v>60.92</v>
      </c>
      <c r="CQ7" s="36">
        <v>59.84</v>
      </c>
      <c r="CR7" s="36">
        <v>60.66</v>
      </c>
      <c r="CS7" s="36">
        <v>60.17</v>
      </c>
      <c r="CT7" s="36">
        <v>58.96</v>
      </c>
      <c r="CU7" s="36">
        <v>58.19</v>
      </c>
      <c r="CV7" s="36">
        <v>73.209999999999994</v>
      </c>
      <c r="CW7" s="36">
        <v>72.11</v>
      </c>
      <c r="CX7" s="36">
        <v>55.96</v>
      </c>
      <c r="CY7" s="36">
        <v>48.44</v>
      </c>
      <c r="CZ7" s="36">
        <v>45.12</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2016-02-23T23:31:19Z</cp:lastPrinted>
  <dcterms:created xsi:type="dcterms:W3CDTF">2016-01-18T05:05:47Z</dcterms:created>
  <dcterms:modified xsi:type="dcterms:W3CDTF">2016-02-26T05:40:36Z</dcterms:modified>
  <cp:category/>
</cp:coreProperties>
</file>