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0 上勝町（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<sst xmlns="http://schemas.openxmlformats.org/spreadsheetml/2006/main" count="218" uniqueCount="108">
  <si>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</si>
  <si>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</si>
  <si>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</si>
  <si>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</si>
  <si>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</si>
  <si>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</si>
  <si>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</si>
  <si>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</si>
  <si>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</si>
  <si>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</si>
  <si>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</si>
  <si>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</si>
  <si>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</si>
  <si>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</si>
  <si>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</si>
  <si>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</si>
  <si>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</si>
  <si>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</si>
  <si>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</si>
  <si>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</si>
  <si>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</si>
  <si>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</si>
  <si>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</si>
  <si>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</si>
  <si>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</si>
  <si>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</si>
  <si>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</si>
  <si>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</si>
  <si>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</si>
  <si>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</si>
  <si>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</si>
  <si>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</si>
  <si>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</si>
  <si>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</si>
  <si>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</si>
  <si>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</si>
  <si>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</si>
  <si>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</si>
  <si>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</si>
  <si>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</si>
  <si>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</si>
  <si>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</si>
  <si>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</si>
  <si>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</si>
  <si>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</si>
  <si>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</si>
  <si>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</si>
  <si>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</si>
  <si>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</si>
  <si>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</si>
  <si>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</si>
  <si>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</si>
  <si>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</si>
  <si>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</si>
  <si>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</si>
  <si>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</si>
  <si>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</si>
  <si>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</si>
  <si>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</si>
  <si>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</si>
  <si>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</si>
  <si>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</si>
  <si>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</si>
  <si>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</si>
  <si>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</si>
  <si>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</si>
  <si>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</si>
  <si>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</si>
  <si>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</si>
  <si>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</si>
  <si>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</si>
  <si>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</si>
  <si>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</si>
  <si>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</si>
  <si>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</si>
  <si>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</si>
  <si>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</si>
  <si>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</si>
  <si>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</si>
  <si>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</si>
  <si>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</si>
  <si>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</si>
  <si>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</si>
  <si>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</si>
  <si>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</si>
  <si>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</si>
  <si>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</si>
  <si>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</si>
  <si>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</si>
  <si>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</si>
  <si>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</si>
  <si>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</si>
  <si>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</si>
  <si>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上勝町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</si>
  <si>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</si>
  <si>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</si>
  <si>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</si>
  <si>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</si>
  <si>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</si>
  <si>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</si>
  <si>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</si>
  <si>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</si>
  <si>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</si>
  <si>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</si>
  <si>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</si>
  <si>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集落が点在している地域への設備投資の額が大きく債務残高に対する給水収益は類似団体より高い数値となっているが、収益的収支比率、料金回収率ともに上昇傾向にあり、現時点での経営は少しながらではあるが改善傾向にある。</t>
    <rPh sb="0" eb="3">
      <t>カクシュウラク</t>
    </rPh>
    <rPh sb="4" eb="6">
      <t>テンザイ</t>
    </rPh>
    <rPh sb="10" eb="12">
      <t>チイキ</t>
    </rPh>
    <rPh sb="14" eb="16">
      <t>セツビ</t>
    </rPh>
    <rPh sb="16" eb="18">
      <t>トウシ</t>
    </rPh>
    <rPh sb="19" eb="20">
      <t>ガク</t>
    </rPh>
    <rPh sb="21" eb="22">
      <t>オオ</t>
    </rPh>
    <rPh sb="24" eb="26">
      <t>サイム</t>
    </rPh>
    <rPh sb="26" eb="28">
      <t>ザンダカ</t>
    </rPh>
    <rPh sb="29" eb="30">
      <t>タイ</t>
    </rPh>
    <rPh sb="32" eb="34">
      <t>キュウスイ</t>
    </rPh>
    <rPh sb="34" eb="36">
      <t>シュウエキ</t>
    </rPh>
    <rPh sb="37" eb="39">
      <t>ルイジ</t>
    </rPh>
    <rPh sb="39" eb="41">
      <t>ダンタイ</t>
    </rPh>
    <rPh sb="43" eb="44">
      <t>タカ</t>
    </rPh>
    <rPh sb="45" eb="47">
      <t>スウチ</t>
    </rPh>
    <rPh sb="71" eb="73">
      <t>ジョウショウ</t>
    </rPh>
    <rPh sb="73" eb="75">
      <t>ケイコウ</t>
    </rPh>
    <rPh sb="79" eb="82">
      <t>ゲンジテン</t>
    </rPh>
    <rPh sb="84" eb="86">
      <t>ケイエイ</t>
    </rPh>
    <rPh sb="87" eb="88">
      <t>スコ</t>
    </rPh>
    <rPh sb="97" eb="99">
      <t>カイゼン</t>
    </rPh>
    <rPh sb="99" eb="101">
      <t>ケイコウ</t>
    </rPh>
    <phoneticPr fontId="4"/>
  </si>
  <si>
    <t>本町では各集落が点在している地域もあり、それらの集落への給水設備への投資が大きな支出となっているが、経営状況は徐々に改善へと向かっていることから、今後は低コストかつ効果的に老朽化した設備の更新を図ることが課題となっている。</t>
    <rPh sb="0" eb="2">
      <t>ホンチョウ</t>
    </rPh>
    <rPh sb="4" eb="7">
      <t>カクシュウラク</t>
    </rPh>
    <rPh sb="8" eb="10">
      <t>テンザイ</t>
    </rPh>
    <rPh sb="14" eb="16">
      <t>チイキ</t>
    </rPh>
    <rPh sb="24" eb="26">
      <t>シュウラク</t>
    </rPh>
    <rPh sb="28" eb="30">
      <t>キュウスイ</t>
    </rPh>
    <rPh sb="30" eb="32">
      <t>セツビ</t>
    </rPh>
    <rPh sb="34" eb="36">
      <t>トウシ</t>
    </rPh>
    <rPh sb="37" eb="38">
      <t>オオ</t>
    </rPh>
    <rPh sb="40" eb="42">
      <t>シシュツ</t>
    </rPh>
    <rPh sb="50" eb="52">
      <t>ケイエイ</t>
    </rPh>
    <rPh sb="52" eb="54">
      <t>ジョウキョウ</t>
    </rPh>
    <rPh sb="55" eb="57">
      <t>ジョジョ</t>
    </rPh>
    <rPh sb="58" eb="60">
      <t>カイゼン</t>
    </rPh>
    <rPh sb="62" eb="63">
      <t>ム</t>
    </rPh>
    <rPh sb="73" eb="75">
      <t>コンゴ</t>
    </rPh>
    <rPh sb="76" eb="77">
      <t>テイ</t>
    </rPh>
    <rPh sb="82" eb="85">
      <t>コウカテキ</t>
    </rPh>
    <rPh sb="86" eb="89">
      <t>ロウキュウカ</t>
    </rPh>
    <rPh sb="91" eb="93">
      <t>セツビ</t>
    </rPh>
    <rPh sb="94" eb="96">
      <t>コウシン</t>
    </rPh>
    <rPh sb="97" eb="98">
      <t>ハカ</t>
    </rPh>
    <rPh sb="102" eb="104">
      <t>カダイ</t>
    </rPh>
    <phoneticPr fontId="4"/>
  </si>
  <si>
    <t>老朽化した設備の更新が喫緊の課題であるが、今後の有収水量等鑑みた投資規模とすることが必要である。</t>
    <rPh sb="0" eb="3">
      <t>ロウキュウカ</t>
    </rPh>
    <rPh sb="5" eb="7">
      <t>セツビ</t>
    </rPh>
    <rPh sb="8" eb="10">
      <t>コウシン</t>
    </rPh>
    <rPh sb="11" eb="13">
      <t>キッキン</t>
    </rPh>
    <rPh sb="14" eb="16">
      <t>カダイ</t>
    </rPh>
    <rPh sb="21" eb="23">
      <t>コンゴ</t>
    </rPh>
    <rPh sb="24" eb="25">
      <t>アリ</t>
    </rPh>
    <rPh sb="25" eb="26">
      <t>シュウ</t>
    </rPh>
    <rPh sb="26" eb="28">
      <t>スイリョウ</t>
    </rPh>
    <rPh sb="28" eb="29">
      <t>トウ</t>
    </rPh>
    <rPh sb="29" eb="30">
      <t>カンガ</t>
    </rPh>
    <rPh sb="32" eb="34">
      <t>トウシ</t>
    </rPh>
    <rPh sb="34" eb="36">
      <t>キボ</t>
    </rPh>
    <rPh sb="42" eb="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</si>
</sst>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863664"/>
        <c:axId val="30586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05863664"/>
        <c:axId val="305864056"/>
      </c:lineChart>
      <c:dateAx>
        <c:axId val="305863664"/>
        <c:scaling>
          <c:orientation val="minMax"/>
        </c:scaling>
        <c:delete val="1"/>
        <c:axPos val="b"/>
        <c:numFmt formatCode="ge" sourceLinked="1"/>
        <c:majorTickMark val="none"/>
        <c:minorTickMark val="none"/>
        <c:tickLblPos val="none"/>
        <c:crossAx val="305864056"/>
        <c:crosses val="autoZero"/>
        <c:auto val="1"/>
        <c:lblOffset val="100"/>
        <c:baseTimeUnit val="years"/>
      </c:dateAx>
      <c:valAx>
        <c:axId val="3058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81.25</c:v>
                </c:pt>
                <c:pt idx="1">
                  <c:v>80.16</c:v>
                </c:pt>
                <c:pt idx="2">
                  <c:v>79.09</c:v>
                </c:pt>
                <c:pt idx="3">
                  <c:v>78.52</c:v>
                </c:pt>
                <c:pt idx="4">
                  <c:v>76.67</c:v>
                </c:pt>
              </c:numCache>
            </c:numRef>
          </c:val>
        </c:ser>
        <c:dLbls>
          <c:showLegendKey val="0"/>
          <c:showVal val="0"/>
          <c:showCatName val="0"/>
          <c:showSerName val="0"/>
          <c:showPercent val="0"/>
          <c:showBubbleSize val="0"/>
        </c:dLbls>
        <c:gapWidth val="150"/>
        <c:axId val="306542800"/>
        <c:axId val="30654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306542800"/>
        <c:axId val="306543192"/>
      </c:lineChart>
      <c:dateAx>
        <c:axId val="306542800"/>
        <c:scaling>
          <c:orientation val="minMax"/>
        </c:scaling>
        <c:delete val="1"/>
        <c:axPos val="b"/>
        <c:numFmt formatCode="ge" sourceLinked="1"/>
        <c:majorTickMark val="none"/>
        <c:minorTickMark val="none"/>
        <c:tickLblPos val="none"/>
        <c:crossAx val="306543192"/>
        <c:crosses val="autoZero"/>
        <c:auto val="1"/>
        <c:lblOffset val="100"/>
        <c:baseTimeUnit val="years"/>
      </c:dateAx>
      <c:valAx>
        <c:axId val="30654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4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58.81</c:v>
                </c:pt>
                <c:pt idx="1">
                  <c:v>58.37</c:v>
                </c:pt>
                <c:pt idx="2">
                  <c:v>57.9</c:v>
                </c:pt>
                <c:pt idx="3">
                  <c:v>57.87</c:v>
                </c:pt>
                <c:pt idx="4">
                  <c:v>56.35</c:v>
                </c:pt>
              </c:numCache>
            </c:numRef>
          </c:val>
        </c:ser>
        <c:dLbls>
          <c:showLegendKey val="0"/>
          <c:showVal val="0"/>
          <c:showCatName val="0"/>
          <c:showSerName val="0"/>
          <c:showPercent val="0"/>
          <c:showBubbleSize val="0"/>
        </c:dLbls>
        <c:gapWidth val="150"/>
        <c:axId val="306666392"/>
        <c:axId val="3066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306666392"/>
        <c:axId val="306666784"/>
      </c:lineChart>
      <c:dateAx>
        <c:axId val="306666392"/>
        <c:scaling>
          <c:orientation val="minMax"/>
        </c:scaling>
        <c:delete val="1"/>
        <c:axPos val="b"/>
        <c:numFmt formatCode="ge" sourceLinked="1"/>
        <c:majorTickMark val="none"/>
        <c:minorTickMark val="none"/>
        <c:tickLblPos val="none"/>
        <c:crossAx val="306666784"/>
        <c:crosses val="autoZero"/>
        <c:auto val="1"/>
        <c:lblOffset val="100"/>
        <c:baseTimeUnit val="years"/>
      </c:dateAx>
      <c:valAx>
        <c:axId val="3066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45.97</c:v>
                </c:pt>
                <c:pt idx="1">
                  <c:v>47.36</c:v>
                </c:pt>
                <c:pt idx="2">
                  <c:v>51.6</c:v>
                </c:pt>
                <c:pt idx="3">
                  <c:v>54.65</c:v>
                </c:pt>
                <c:pt idx="4">
                  <c:v>56.97</c:v>
                </c:pt>
              </c:numCache>
            </c:numRef>
          </c:val>
        </c:ser>
        <c:dLbls>
          <c:showLegendKey val="0"/>
          <c:showVal val="0"/>
          <c:showCatName val="0"/>
          <c:showSerName val="0"/>
          <c:showPercent val="0"/>
          <c:showBubbleSize val="0"/>
        </c:dLbls>
        <c:gapWidth val="150"/>
        <c:axId val="305865232"/>
        <c:axId val="30586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305865232"/>
        <c:axId val="305865624"/>
      </c:lineChart>
      <c:dateAx>
        <c:axId val="305865232"/>
        <c:scaling>
          <c:orientation val="minMax"/>
        </c:scaling>
        <c:delete val="1"/>
        <c:axPos val="b"/>
        <c:numFmt formatCode="ge" sourceLinked="1"/>
        <c:majorTickMark val="none"/>
        <c:minorTickMark val="none"/>
        <c:tickLblPos val="none"/>
        <c:crossAx val="305865624"/>
        <c:crosses val="autoZero"/>
        <c:auto val="1"/>
        <c:lblOffset val="100"/>
        <c:baseTimeUnit val="years"/>
      </c:dateAx>
      <c:valAx>
        <c:axId val="3058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866800"/>
        <c:axId val="30616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866800"/>
        <c:axId val="306167688"/>
      </c:lineChart>
      <c:dateAx>
        <c:axId val="305866800"/>
        <c:scaling>
          <c:orientation val="minMax"/>
        </c:scaling>
        <c:delete val="1"/>
        <c:axPos val="b"/>
        <c:numFmt formatCode="ge" sourceLinked="1"/>
        <c:majorTickMark val="none"/>
        <c:minorTickMark val="none"/>
        <c:tickLblPos val="none"/>
        <c:crossAx val="306167688"/>
        <c:crosses val="autoZero"/>
        <c:auto val="1"/>
        <c:lblOffset val="100"/>
        <c:baseTimeUnit val="years"/>
      </c:dateAx>
      <c:valAx>
        <c:axId val="30616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168864"/>
        <c:axId val="30616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168864"/>
        <c:axId val="306169256"/>
      </c:lineChart>
      <c:dateAx>
        <c:axId val="306168864"/>
        <c:scaling>
          <c:orientation val="minMax"/>
        </c:scaling>
        <c:delete val="1"/>
        <c:axPos val="b"/>
        <c:numFmt formatCode="ge" sourceLinked="1"/>
        <c:majorTickMark val="none"/>
        <c:minorTickMark val="none"/>
        <c:tickLblPos val="none"/>
        <c:crossAx val="306169256"/>
        <c:crosses val="autoZero"/>
        <c:auto val="1"/>
        <c:lblOffset val="100"/>
        <c:baseTimeUnit val="years"/>
      </c:dateAx>
      <c:valAx>
        <c:axId val="30616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62320"/>
        <c:axId val="30626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62320"/>
        <c:axId val="306262712"/>
      </c:lineChart>
      <c:dateAx>
        <c:axId val="306262320"/>
        <c:scaling>
          <c:orientation val="minMax"/>
        </c:scaling>
        <c:delete val="1"/>
        <c:axPos val="b"/>
        <c:numFmt formatCode="ge" sourceLinked="1"/>
        <c:majorTickMark val="none"/>
        <c:minorTickMark val="none"/>
        <c:tickLblPos val="none"/>
        <c:crossAx val="306262712"/>
        <c:crosses val="autoZero"/>
        <c:auto val="1"/>
        <c:lblOffset val="100"/>
        <c:baseTimeUnit val="years"/>
      </c:dateAx>
      <c:valAx>
        <c:axId val="30626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63888"/>
        <c:axId val="30626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63888"/>
        <c:axId val="306264280"/>
      </c:lineChart>
      <c:dateAx>
        <c:axId val="306263888"/>
        <c:scaling>
          <c:orientation val="minMax"/>
        </c:scaling>
        <c:delete val="1"/>
        <c:axPos val="b"/>
        <c:numFmt formatCode="ge" sourceLinked="1"/>
        <c:majorTickMark val="none"/>
        <c:minorTickMark val="none"/>
        <c:tickLblPos val="none"/>
        <c:crossAx val="306264280"/>
        <c:crosses val="autoZero"/>
        <c:auto val="1"/>
        <c:lblOffset val="100"/>
        <c:baseTimeUnit val="years"/>
      </c:dateAx>
      <c:valAx>
        <c:axId val="30626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2095.36</c:v>
                </c:pt>
                <c:pt idx="1">
                  <c:v>2119.89</c:v>
                </c:pt>
                <c:pt idx="2">
                  <c:v>2197.5300000000002</c:v>
                </c:pt>
                <c:pt idx="3">
                  <c:v>2048.14</c:v>
                </c:pt>
                <c:pt idx="4">
                  <c:v>1922.77</c:v>
                </c:pt>
              </c:numCache>
            </c:numRef>
          </c:val>
        </c:ser>
        <c:dLbls>
          <c:showLegendKey val="0"/>
          <c:showVal val="0"/>
          <c:showCatName val="0"/>
          <c:showSerName val="0"/>
          <c:showPercent val="0"/>
          <c:showBubbleSize val="0"/>
        </c:dLbls>
        <c:gapWidth val="150"/>
        <c:axId val="306261928"/>
        <c:axId val="30626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306261928"/>
        <c:axId val="306265456"/>
      </c:lineChart>
      <c:dateAx>
        <c:axId val="306261928"/>
        <c:scaling>
          <c:orientation val="minMax"/>
        </c:scaling>
        <c:delete val="1"/>
        <c:axPos val="b"/>
        <c:numFmt formatCode="ge" sourceLinked="1"/>
        <c:majorTickMark val="none"/>
        <c:minorTickMark val="none"/>
        <c:tickLblPos val="none"/>
        <c:crossAx val="306265456"/>
        <c:crosses val="autoZero"/>
        <c:auto val="1"/>
        <c:lblOffset val="100"/>
        <c:baseTimeUnit val="years"/>
      </c:dateAx>
      <c:valAx>
        <c:axId val="30626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31.93</c:v>
                </c:pt>
                <c:pt idx="1">
                  <c:v>34.619999999999997</c:v>
                </c:pt>
                <c:pt idx="2">
                  <c:v>40.340000000000003</c:v>
                </c:pt>
                <c:pt idx="3">
                  <c:v>42.43</c:v>
                </c:pt>
                <c:pt idx="4">
                  <c:v>46.26</c:v>
                </c:pt>
              </c:numCache>
            </c:numRef>
          </c:val>
        </c:ser>
        <c:dLbls>
          <c:showLegendKey val="0"/>
          <c:showVal val="0"/>
          <c:showCatName val="0"/>
          <c:showSerName val="0"/>
          <c:showPercent val="0"/>
          <c:showBubbleSize val="0"/>
        </c:dLbls>
        <c:gapWidth val="150"/>
        <c:axId val="306170432"/>
        <c:axId val="30654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306170432"/>
        <c:axId val="306540056"/>
      </c:lineChart>
      <c:dateAx>
        <c:axId val="306170432"/>
        <c:scaling>
          <c:orientation val="minMax"/>
        </c:scaling>
        <c:delete val="1"/>
        <c:axPos val="b"/>
        <c:numFmt formatCode="ge" sourceLinked="1"/>
        <c:majorTickMark val="none"/>
        <c:minorTickMark val="none"/>
        <c:tickLblPos val="none"/>
        <c:crossAx val="306540056"/>
        <c:crosses val="autoZero"/>
        <c:auto val="1"/>
        <c:lblOffset val="100"/>
        <c:baseTimeUnit val="years"/>
      </c:dateAx>
      <c:valAx>
        <c:axId val="30654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395.81</c:v>
                </c:pt>
                <c:pt idx="1">
                  <c:v>370.27</c:v>
                </c:pt>
                <c:pt idx="2">
                  <c:v>324.27999999999997</c:v>
                </c:pt>
                <c:pt idx="3">
                  <c:v>312.23</c:v>
                </c:pt>
                <c:pt idx="4">
                  <c:v>299.22000000000003</c:v>
                </c:pt>
              </c:numCache>
            </c:numRef>
          </c:val>
        </c:ser>
        <c:dLbls>
          <c:showLegendKey val="0"/>
          <c:showVal val="0"/>
          <c:showCatName val="0"/>
          <c:showSerName val="0"/>
          <c:showPercent val="0"/>
          <c:showBubbleSize val="0"/>
        </c:dLbls>
        <c:gapWidth val="150"/>
        <c:axId val="306541232"/>
        <c:axId val="30654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306541232"/>
        <c:axId val="306541624"/>
      </c:lineChart>
      <c:dateAx>
        <c:axId val="306541232"/>
        <c:scaling>
          <c:orientation val="minMax"/>
        </c:scaling>
        <c:delete val="1"/>
        <c:axPos val="b"/>
        <c:numFmt formatCode="ge" sourceLinked="1"/>
        <c:majorTickMark val="none"/>
        <c:minorTickMark val="none"/>
        <c:tickLblPos val="none"/>
        <c:crossAx val="306541624"/>
        <c:crosses val="autoZero"/>
        <c:auto val="1"/>
        <c:lblOffset val="100"/>
        <c:baseTimeUnit val="years"/>
      </c:dateAx>
      <c:valAx>
        <c:axId val="3065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徳島県　上勝町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1743</v>
      </c>
      <c r="AJ8" s="74"/>
      <c r="AK8" s="74"/>
      <c r="AL8" s="74"/>
      <c r="AM8" s="74"/>
      <c r="AN8" s="74"/>
      <c r="AO8" s="74"/>
      <c r="AP8" s="75"/>
      <c r="AQ8" s="56">
        <f>データ!R6</f>
        <v>109.63</v>
      </c>
      <c r="AR8" s="56"/>
      <c r="AS8" s="56"/>
      <c r="AT8" s="56"/>
      <c r="AU8" s="56"/>
      <c r="AV8" s="56"/>
      <c r="AW8" s="56"/>
      <c r="AX8" s="56"/>
      <c r="AY8" s="56">
        <f>データ!S6</f>
        <v>15.9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53</v>
      </c>
      <c r="S10" s="56"/>
      <c r="T10" s="56"/>
      <c r="U10" s="56"/>
      <c r="V10" s="56"/>
      <c r="W10" s="56"/>
      <c r="X10" s="56"/>
      <c r="Y10" s="56"/>
      <c r="Z10" s="64">
        <f>データ!P6</f>
        <v>1920</v>
      </c>
      <c r="AA10" s="64"/>
      <c r="AB10" s="64"/>
      <c r="AC10" s="64"/>
      <c r="AD10" s="64"/>
      <c r="AE10" s="64"/>
      <c r="AF10" s="64"/>
      <c r="AG10" s="64"/>
      <c r="AH10" s="2"/>
      <c r="AI10" s="64">
        <f>データ!T6</f>
        <v>910</v>
      </c>
      <c r="AJ10" s="64"/>
      <c r="AK10" s="64"/>
      <c r="AL10" s="64"/>
      <c r="AM10" s="64"/>
      <c r="AN10" s="64"/>
      <c r="AO10" s="64"/>
      <c r="AP10" s="64"/>
      <c r="AQ10" s="56">
        <f>データ!U6</f>
        <v>4.93</v>
      </c>
      <c r="AR10" s="56"/>
      <c r="AS10" s="56"/>
      <c r="AT10" s="56"/>
      <c r="AU10" s="56"/>
      <c r="AV10" s="56"/>
      <c r="AW10" s="56"/>
      <c r="AX10" s="56"/>
      <c r="AY10" s="56">
        <f>データ!V6</f>
        <v>184.58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363022</v>
      </c>
      <c r="D6" s="31">
        <f t="shared" si="3"/>
        <v>47</v>
      </c>
      <c r="E6" s="31">
        <f t="shared" si="3"/>
        <v>1</v>
      </c>
      <c r="F6" s="31">
        <f t="shared" si="3"/>
        <v>0</v>
      </c>
      <c r="G6" s="31">
        <f t="shared" si="3"/>
        <v>0</v>
      </c>
      <c r="H6" s="31" t="str">
        <f t="shared" si="3"/>
        <v>徳島県　上勝町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53</v>
      </c>
      <c r="P6" s="32">
        <f t="shared" si="3"/>
        <v>1920</v>
      </c>
      <c r="Q6" s="32">
        <f t="shared" si="3"/>
        <v>1743</v>
      </c>
      <c r="R6" s="32">
        <f t="shared" si="3"/>
        <v>109.63</v>
      </c>
      <c r="S6" s="32">
        <f t="shared" si="3"/>
        <v>15.9</v>
      </c>
      <c r="T6" s="32">
        <f t="shared" si="3"/>
        <v>910</v>
      </c>
      <c r="U6" s="32">
        <f t="shared" si="3"/>
        <v>4.93</v>
      </c>
      <c r="V6" s="32">
        <f t="shared" si="3"/>
        <v>184.58</v>
      </c>
      <c r="W6" s="33">
        <f>IF(W7="",NA(),W7)</f>
        <v>45.97</v>
      </c>
      <c r="X6" s="33">
        <f t="shared" ref="X6:AF6" si="4">IF(X7="",NA(),X7)</f>
        <v>47.36</v>
      </c>
      <c r="Y6" s="33">
        <f t="shared" si="4"/>
        <v>51.6</v>
      </c>
      <c r="Z6" s="33">
        <f t="shared" si="4"/>
        <v>54.65</v>
      </c>
      <c r="AA6" s="33">
        <f t="shared" si="4"/>
        <v>56.97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2095.36</v>
      </c>
      <c r="BE6" s="33">
        <f t="shared" ref="BE6:BM6" si="7">IF(BE7="",NA(),BE7)</f>
        <v>2119.89</v>
      </c>
      <c r="BF6" s="33">
        <f t="shared" si="7"/>
        <v>2197.5300000000002</v>
      </c>
      <c r="BG6" s="33">
        <f t="shared" si="7"/>
        <v>2048.14</v>
      </c>
      <c r="BH6" s="33">
        <f t="shared" si="7"/>
        <v>1922.77</v>
      </c>
      <c r="BI6" s="33">
        <f t="shared" si="7"/>
        <v>1450.45</v>
      </c>
      <c r="BJ6" s="33">
        <f t="shared" si="7"/>
        <v>1442.51</v>
      </c>
      <c r="BK6" s="33">
        <f t="shared" si="7"/>
        <v>1496.15</v>
      </c>
      <c r="BL6" s="33">
        <f t="shared" si="7"/>
        <v>1462.56</v>
      </c>
      <c r="BM6" s="33">
        <f t="shared" si="7"/>
        <v>1486.62</v>
      </c>
      <c r="BN6" s="32" t="str">
        <f>IF(BN7="","",IF(BN7="-","【-】","【"&amp;SUBSTITUTE(TEXT(BN7,"#,##0.00"),"-","△")&amp;"】"))</f>
        <v>【1,239.32】</v>
      </c>
      <c r="BO6" s="33">
        <f>IF(BO7="",NA(),BO7)</f>
        <v>31.93</v>
      </c>
      <c r="BP6" s="33">
        <f t="shared" ref="BP6:BX6" si="8">IF(BP7="",NA(),BP7)</f>
        <v>34.619999999999997</v>
      </c>
      <c r="BQ6" s="33">
        <f t="shared" si="8"/>
        <v>40.340000000000003</v>
      </c>
      <c r="BR6" s="33">
        <f t="shared" si="8"/>
        <v>42.43</v>
      </c>
      <c r="BS6" s="33">
        <f t="shared" si="8"/>
        <v>46.26</v>
      </c>
      <c r="BT6" s="33">
        <f t="shared" si="8"/>
        <v>33.96</v>
      </c>
      <c r="BU6" s="33">
        <f t="shared" si="8"/>
        <v>33.299999999999997</v>
      </c>
      <c r="BV6" s="33">
        <f t="shared" si="8"/>
        <v>33.01</v>
      </c>
      <c r="BW6" s="33">
        <f t="shared" si="8"/>
        <v>32.39</v>
      </c>
      <c r="BX6" s="33">
        <f t="shared" si="8"/>
        <v>24.39</v>
      </c>
      <c r="BY6" s="32" t="str">
        <f>IF(BY7="","",IF(BY7="-","【-】","【"&amp;SUBSTITUTE(TEXT(BY7,"#,##0.00"),"-","△")&amp;"】"))</f>
        <v>【36.33】</v>
      </c>
      <c r="BZ6" s="33">
        <f>IF(BZ7="",NA(),BZ7)</f>
        <v>395.81</v>
      </c>
      <c r="CA6" s="33">
        <f t="shared" ref="CA6:CI6" si="9">IF(CA7="",NA(),CA7)</f>
        <v>370.27</v>
      </c>
      <c r="CB6" s="33">
        <f t="shared" si="9"/>
        <v>324.27999999999997</v>
      </c>
      <c r="CC6" s="33">
        <f t="shared" si="9"/>
        <v>312.23</v>
      </c>
      <c r="CD6" s="33">
        <f t="shared" si="9"/>
        <v>299.22000000000003</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81.25</v>
      </c>
      <c r="CL6" s="33">
        <f t="shared" ref="CL6:CT6" si="10">IF(CL7="",NA(),CL7)</f>
        <v>80.16</v>
      </c>
      <c r="CM6" s="33">
        <f t="shared" si="10"/>
        <v>79.09</v>
      </c>
      <c r="CN6" s="33">
        <f t="shared" si="10"/>
        <v>78.52</v>
      </c>
      <c r="CO6" s="33">
        <f t="shared" si="10"/>
        <v>76.67</v>
      </c>
      <c r="CP6" s="33">
        <f t="shared" si="10"/>
        <v>51.56</v>
      </c>
      <c r="CQ6" s="33">
        <f t="shared" si="10"/>
        <v>50.66</v>
      </c>
      <c r="CR6" s="33">
        <f t="shared" si="10"/>
        <v>51.11</v>
      </c>
      <c r="CS6" s="33">
        <f t="shared" si="10"/>
        <v>50.49</v>
      </c>
      <c r="CT6" s="33">
        <f t="shared" si="10"/>
        <v>48.36</v>
      </c>
      <c r="CU6" s="32" t="str">
        <f>IF(CU7="","",IF(CU7="-","【-】","【"&amp;SUBSTITUTE(TEXT(CU7,"#,##0.00"),"-","△")&amp;"】"))</f>
        <v>【58.19】</v>
      </c>
      <c r="CV6" s="33">
        <f>IF(CV7="",NA(),CV7)</f>
        <v>58.81</v>
      </c>
      <c r="CW6" s="33">
        <f t="shared" ref="CW6:DE6" si="11">IF(CW7="",NA(),CW7)</f>
        <v>58.37</v>
      </c>
      <c r="CX6" s="33">
        <f t="shared" si="11"/>
        <v>57.9</v>
      </c>
      <c r="CY6" s="33">
        <f t="shared" si="11"/>
        <v>57.87</v>
      </c>
      <c r="CZ6" s="33">
        <f t="shared" si="11"/>
        <v>56.35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363022</v>
      </c>
      <c r="D7" s="35">
        <v>47</v>
      </c>
      <c r="E7" s="35">
        <v>1</v>
      </c>
      <c r="F7" s="35">
        <v>0</v>
      </c>
      <c r="G7" s="35">
        <v>0</v>
      </c>
      <c r="H7" s="35" t="s">
        <v>93</v>
      </c>
      <c r="I7" s="35" t="s">
        <v>94</v>
      </c>
      <c r="J7" s="35" t="s">
        <v>95</v>
      </c>
      <c r="K7" s="35" t="s">
        <v>96</v>
      </c>
      <c r="L7" s="35" t="s">
        <v>97</v>
      </c>
      <c r="M7" s="36" t="s">
        <v>98</v>
      </c>
      <c r="N7" s="36" t="s">
        <v>99</v>
      </c>
      <c r="O7" s="36">
        <v>53</v>
      </c>
      <c r="P7" s="36">
        <v>1920</v>
      </c>
      <c r="Q7" s="36">
        <v>1743</v>
      </c>
      <c r="R7" s="36">
        <v>109.63</v>
      </c>
      <c r="S7" s="36">
        <v>15.9</v>
      </c>
      <c r="T7" s="36">
        <v>910</v>
      </c>
      <c r="U7" s="36">
        <v>4.93</v>
      </c>
      <c r="V7" s="36">
        <v>184.58</v>
      </c>
      <c r="W7" s="36">
        <v>45.97</v>
      </c>
      <c r="X7" s="36">
        <v>47.36</v>
      </c>
      <c r="Y7" s="36">
        <v>51.6</v>
      </c>
      <c r="Z7" s="36">
        <v>54.65</v>
      </c>
      <c r="AA7" s="36">
        <v>56.97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2095.36</v>
      </c>
      <c r="BE7" s="36">
        <v>2119.89</v>
      </c>
      <c r="BF7" s="36">
        <v>2197.5300000000002</v>
      </c>
      <c r="BG7" s="36">
        <v>2048.14</v>
      </c>
      <c r="BH7" s="36">
        <v>1922.77</v>
      </c>
      <c r="BI7" s="36">
        <v>1450.45</v>
      </c>
      <c r="BJ7" s="36">
        <v>1442.51</v>
      </c>
      <c r="BK7" s="36">
        <v>1496.15</v>
      </c>
      <c r="BL7" s="36">
        <v>1462.56</v>
      </c>
      <c r="BM7" s="36">
        <v>1486.62</v>
      </c>
      <c r="BN7" s="36">
        <v>1239.32</v>
      </c>
      <c r="BO7" s="36">
        <v>31.93</v>
      </c>
      <c r="BP7" s="36">
        <v>34.619999999999997</v>
      </c>
      <c r="BQ7" s="36">
        <v>40.340000000000003</v>
      </c>
      <c r="BR7" s="36">
        <v>42.43</v>
      </c>
      <c r="BS7" s="36">
        <v>46.26</v>
      </c>
      <c r="BT7" s="36">
        <v>33.96</v>
      </c>
      <c r="BU7" s="36">
        <v>33.299999999999997</v>
      </c>
      <c r="BV7" s="36">
        <v>33.01</v>
      </c>
      <c r="BW7" s="36">
        <v>32.39</v>
      </c>
      <c r="BX7" s="36">
        <v>24.39</v>
      </c>
      <c r="BY7" s="36">
        <v>36.33</v>
      </c>
      <c r="BZ7" s="36">
        <v>395.81</v>
      </c>
      <c r="CA7" s="36">
        <v>370.27</v>
      </c>
      <c r="CB7" s="36">
        <v>324.27999999999997</v>
      </c>
      <c r="CC7" s="36">
        <v>312.23</v>
      </c>
      <c r="CD7" s="36">
        <v>299.22000000000003</v>
      </c>
      <c r="CE7" s="36">
        <v>512.74</v>
      </c>
      <c r="CF7" s="36">
        <v>526.57000000000005</v>
      </c>
      <c r="CG7" s="36">
        <v>523.08000000000004</v>
      </c>
      <c r="CH7" s="36">
        <v>530.83000000000004</v>
      </c>
      <c r="CI7" s="36">
        <v>734.18</v>
      </c>
      <c r="CJ7" s="36">
        <v>476.46</v>
      </c>
      <c r="CK7" s="36">
        <v>81.25</v>
      </c>
      <c r="CL7" s="36">
        <v>80.16</v>
      </c>
      <c r="CM7" s="36">
        <v>79.09</v>
      </c>
      <c r="CN7" s="36">
        <v>78.52</v>
      </c>
      <c r="CO7" s="36">
        <v>76.67</v>
      </c>
      <c r="CP7" s="36">
        <v>51.56</v>
      </c>
      <c r="CQ7" s="36">
        <v>50.66</v>
      </c>
      <c r="CR7" s="36">
        <v>51.11</v>
      </c>
      <c r="CS7" s="36">
        <v>50.49</v>
      </c>
      <c r="CT7" s="36">
        <v>48.36</v>
      </c>
      <c r="CU7" s="36">
        <v>58.19</v>
      </c>
      <c r="CV7" s="36">
        <v>58.81</v>
      </c>
      <c r="CW7" s="36">
        <v>58.37</v>
      </c>
      <c r="CX7" s="36">
        <v>57.9</v>
      </c>
      <c r="CY7" s="36">
        <v>57.87</v>
      </c>
      <c r="CZ7" s="36">
        <v>56.35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2016-02-23T11:02:26Z</cp:lastPrinted>
  <dcterms:created xsi:type="dcterms:W3CDTF">2016-01-18T05:05:44Z</dcterms:created>
  <dcterms:modified xsi:type="dcterms:W3CDTF">2016-02-26T05:38:53Z</dcterms:modified>
  <cp:category/>
</cp:coreProperties>
</file>