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KenFileServer\105\004000\2015(H27)\I_地方債\04 平成27年度地方債担当（研修生下席）\平成27年度研修生（地方債下席）\平成27年度後期（馬場）\01 地方公営企業\280122_公営企業に係る「経営比較分析表」の分析等について\06 回答（市町村より）\03 HP公開用\07 美馬市（済み）\"/>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<sst xmlns="http://schemas.openxmlformats.org/spreadsheetml/2006/main" count="218" uniqueCount="108">
  <si>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</si>
  <si>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</si>
  <si>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</si>
  <si>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</si>
  <si>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</si>
  <si>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</si>
  <si>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</si>
  <si>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</si>
  <si>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</si>
  <si>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</si>
  <si>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</si>
  <si>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</si>
  <si>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</si>
  <si>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</si>
  <si>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</si>
  <si>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</si>
  <si>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</si>
  <si>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</si>
  <si>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</si>
  <si>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</si>
  <si>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</si>
  <si>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</si>
  <si>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</si>
  <si>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</si>
  <si>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</si>
  <si>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</si>
  <si>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</si>
  <si>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</si>
  <si>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</si>
  <si>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</si>
  <si>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</si>
  <si>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</si>
  <si>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</si>
  <si>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</si>
  <si>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</si>
  <si>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</si>
  <si>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</si>
  <si>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</si>
  <si>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</si>
  <si>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</si>
  <si>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</si>
  <si>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</si>
  <si>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</si>
  <si>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</si>
  <si>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</si>
  <si>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</si>
  <si>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</si>
  <si>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</si>
  <si>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</si>
  <si>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</si>
  <si>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</si>
  <si>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</si>
  <si>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</si>
  <si>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</si>
  <si>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</si>
  <si>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</si>
  <si>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</si>
  <si>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</si>
  <si>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</si>
  <si>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</si>
  <si>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</si>
  <si>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</si>
  <si>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</si>
  <si>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</si>
  <si>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</si>
  <si>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</si>
  <si>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</si>
  <si>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</si>
  <si>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</si>
  <si>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</si>
  <si>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</si>
  <si>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</si>
  <si>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</si>
  <si>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</si>
  <si>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</si>
  <si>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</si>
  <si>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</si>
  <si>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</si>
  <si>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</si>
  <si>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</si>
  <si>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</si>
  <si>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</si>
  <si>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</si>
  <si>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</si>
  <si>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</si>
  <si>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</si>
  <si>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</si>
  <si>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</si>
  <si>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</si>
  <si>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</si>
  <si>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</si>
  <si>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</si>
  <si>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</si>
  <si>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徳島県　美馬市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</si>
  <si>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</si>
  <si>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</si>
  <si>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</si>
  <si>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</si>
  <si>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</si>
  <si>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</si>
  <si>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</si>
  <si>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</si>
  <si>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</si>
  <si>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</si>
  <si>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</si>
  <si>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及び料金回収率が100％を割り込み、給水原価は類似団体を上回っている。これは、単年度収支が赤字を示しており、給水等に係る費用に対する収益不足を一般会計からの繰入金をもって賄っている状況である。
・給水収益に対する企業債残高規模が類似団体を上回っている。簡易水道は山間部を多く抱えているため、給水人口に対して投資規模が大きくなっていると考えられる。
・施設利用率は類似団体を上回っているが、徐々に下がってきている。これは、給水人口の減少による配水量の減少によるものと考えられる。</t>
    <rPh sb="79" eb="81">
      <t>イッパン</t>
    </rPh>
    <rPh sb="81" eb="83">
      <t>カイケイ</t>
    </rPh>
    <phoneticPr fontId="4"/>
  </si>
  <si>
    <t>・施設状況、財政状況及び補助事業を勘案し、施設更新を行っている状況である。収益が減少している中で、他の財源を確保しながら、計画的に施設更新に取り組んでいく必要がある。</t>
    <phoneticPr fontId="4"/>
  </si>
  <si>
    <t>　簡易水道事業は山間部が中心で、広面積となる自然条件のため、建設改良費が割高となり、その財源の大部分を占めている企業債残高が膨らんでいる。そのため、利息や元金償還が経営を圧迫している。合併後、料金回収率の向上と料金統一を目標に料金改定を実施したが、格差が大きく、段階的な改定にとどまっている。人件費を始め、経費削減に取り組んでいるが、一般会計繰入金に依存し、簡易水道経営を行っている。
　今後は、簡易水道事業の大部分が上水道と統合し、一部が簡易水道として残る。残った地区については、引き続き、経費削減と料金改定の検討を行っていく必要がある。</t>
    <rPh sb="59" eb="61">
      <t>ザンダカ</t>
    </rPh>
    <rPh sb="113" eb="115">
      <t>リョウキン</t>
    </rPh>
    <rPh sb="150" eb="151">
      <t>ハジ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</si>
</sst>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0.98</c:v>
                </c:pt>
                <c:pt idx="2">
                  <c:v>0.35</c:v>
                </c:pt>
                <c:pt idx="3">
                  <c:v>6.5</c:v>
                </c:pt>
                <c:pt idx="4" formatCode="#,##0.00;&quot;△&quot;#,##0.00">
                  <c:v>0</c:v>
                </c:pt>
              </c:numCache>
            </c:numRef>
          </c:val>
        </c:ser>
        <c:dLbls>
          <c:showLegendKey val="0"/>
          <c:showVal val="0"/>
          <c:showCatName val="0"/>
          <c:showSerName val="0"/>
          <c:showPercent val="0"/>
          <c:showBubbleSize val="0"/>
        </c:dLbls>
        <c:gapWidth val="150"/>
        <c:axId val="300423144"/>
        <c:axId val="3004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300423144"/>
        <c:axId val="300411840"/>
      </c:lineChart>
      <c:dateAx>
        <c:axId val="300423144"/>
        <c:scaling>
          <c:orientation val="minMax"/>
        </c:scaling>
        <c:delete val="1"/>
        <c:axPos val="b"/>
        <c:numFmt formatCode="ge" sourceLinked="1"/>
        <c:majorTickMark val="none"/>
        <c:minorTickMark val="none"/>
        <c:tickLblPos val="none"/>
        <c:crossAx val="300411840"/>
        <c:crosses val="autoZero"/>
        <c:auto val="1"/>
        <c:lblOffset val="100"/>
        <c:baseTimeUnit val="years"/>
      </c:dateAx>
      <c:valAx>
        <c:axId val="3004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2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69.63</c:v>
                </c:pt>
                <c:pt idx="1">
                  <c:v>67.19</c:v>
                </c:pt>
                <c:pt idx="2">
                  <c:v>66.010000000000005</c:v>
                </c:pt>
                <c:pt idx="3">
                  <c:v>65.319999999999993</c:v>
                </c:pt>
                <c:pt idx="4">
                  <c:v>64.75</c:v>
                </c:pt>
              </c:numCache>
            </c:numRef>
          </c:val>
        </c:ser>
        <c:dLbls>
          <c:showLegendKey val="0"/>
          <c:showVal val="0"/>
          <c:showCatName val="0"/>
          <c:showSerName val="0"/>
          <c:showPercent val="0"/>
          <c:showBubbleSize val="0"/>
        </c:dLbls>
        <c:gapWidth val="150"/>
        <c:axId val="301692008"/>
        <c:axId val="30169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301692008"/>
        <c:axId val="301692400"/>
      </c:lineChart>
      <c:dateAx>
        <c:axId val="301692008"/>
        <c:scaling>
          <c:orientation val="minMax"/>
        </c:scaling>
        <c:delete val="1"/>
        <c:axPos val="b"/>
        <c:numFmt formatCode="ge" sourceLinked="1"/>
        <c:majorTickMark val="none"/>
        <c:minorTickMark val="none"/>
        <c:tickLblPos val="none"/>
        <c:crossAx val="301692400"/>
        <c:crosses val="autoZero"/>
        <c:auto val="1"/>
        <c:lblOffset val="100"/>
        <c:baseTimeUnit val="years"/>
      </c:dateAx>
      <c:valAx>
        <c:axId val="30169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9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71.930000000000007</c:v>
                </c:pt>
                <c:pt idx="1">
                  <c:v>68.900000000000006</c:v>
                </c:pt>
                <c:pt idx="2">
                  <c:v>68.63</c:v>
                </c:pt>
                <c:pt idx="3">
                  <c:v>67.19</c:v>
                </c:pt>
                <c:pt idx="4">
                  <c:v>66.56</c:v>
                </c:pt>
              </c:numCache>
            </c:numRef>
          </c:val>
        </c:ser>
        <c:dLbls>
          <c:showLegendKey val="0"/>
          <c:showVal val="0"/>
          <c:showCatName val="0"/>
          <c:showSerName val="0"/>
          <c:showPercent val="0"/>
          <c:showBubbleSize val="0"/>
        </c:dLbls>
        <c:gapWidth val="150"/>
        <c:axId val="301693576"/>
        <c:axId val="30169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301693576"/>
        <c:axId val="301693968"/>
      </c:lineChart>
      <c:dateAx>
        <c:axId val="301693576"/>
        <c:scaling>
          <c:orientation val="minMax"/>
        </c:scaling>
        <c:delete val="1"/>
        <c:axPos val="b"/>
        <c:numFmt formatCode="ge" sourceLinked="1"/>
        <c:majorTickMark val="none"/>
        <c:minorTickMark val="none"/>
        <c:tickLblPos val="none"/>
        <c:crossAx val="301693968"/>
        <c:crosses val="autoZero"/>
        <c:auto val="1"/>
        <c:lblOffset val="100"/>
        <c:baseTimeUnit val="years"/>
      </c:dateAx>
      <c:valAx>
        <c:axId val="3016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70.22</c:v>
                </c:pt>
                <c:pt idx="1">
                  <c:v>61.33</c:v>
                </c:pt>
                <c:pt idx="2">
                  <c:v>64.400000000000006</c:v>
                </c:pt>
                <c:pt idx="3">
                  <c:v>61.04</c:v>
                </c:pt>
                <c:pt idx="4">
                  <c:v>60.04</c:v>
                </c:pt>
              </c:numCache>
            </c:numRef>
          </c:val>
        </c:ser>
        <c:dLbls>
          <c:showLegendKey val="0"/>
          <c:showVal val="0"/>
          <c:showCatName val="0"/>
          <c:showSerName val="0"/>
          <c:showPercent val="0"/>
          <c:showBubbleSize val="0"/>
        </c:dLbls>
        <c:gapWidth val="150"/>
        <c:axId val="301045696"/>
        <c:axId val="30114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301045696"/>
        <c:axId val="301145040"/>
      </c:lineChart>
      <c:dateAx>
        <c:axId val="301045696"/>
        <c:scaling>
          <c:orientation val="minMax"/>
        </c:scaling>
        <c:delete val="1"/>
        <c:axPos val="b"/>
        <c:numFmt formatCode="ge" sourceLinked="1"/>
        <c:majorTickMark val="none"/>
        <c:minorTickMark val="none"/>
        <c:tickLblPos val="none"/>
        <c:crossAx val="301145040"/>
        <c:crosses val="autoZero"/>
        <c:auto val="1"/>
        <c:lblOffset val="100"/>
        <c:baseTimeUnit val="years"/>
      </c:dateAx>
      <c:valAx>
        <c:axId val="30114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1213472"/>
        <c:axId val="3012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1213472"/>
        <c:axId val="301217952"/>
      </c:lineChart>
      <c:dateAx>
        <c:axId val="301213472"/>
        <c:scaling>
          <c:orientation val="minMax"/>
        </c:scaling>
        <c:delete val="1"/>
        <c:axPos val="b"/>
        <c:numFmt formatCode="ge" sourceLinked="1"/>
        <c:majorTickMark val="none"/>
        <c:minorTickMark val="none"/>
        <c:tickLblPos val="none"/>
        <c:crossAx val="301217952"/>
        <c:crosses val="autoZero"/>
        <c:auto val="1"/>
        <c:lblOffset val="100"/>
        <c:baseTimeUnit val="years"/>
      </c:dateAx>
      <c:valAx>
        <c:axId val="3012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989928"/>
        <c:axId val="3012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989928"/>
        <c:axId val="301226208"/>
      </c:lineChart>
      <c:dateAx>
        <c:axId val="300989928"/>
        <c:scaling>
          <c:orientation val="minMax"/>
        </c:scaling>
        <c:delete val="1"/>
        <c:axPos val="b"/>
        <c:numFmt formatCode="ge" sourceLinked="1"/>
        <c:majorTickMark val="none"/>
        <c:minorTickMark val="none"/>
        <c:tickLblPos val="none"/>
        <c:crossAx val="301226208"/>
        <c:crosses val="autoZero"/>
        <c:auto val="1"/>
        <c:lblOffset val="100"/>
        <c:baseTimeUnit val="years"/>
      </c:dateAx>
      <c:valAx>
        <c:axId val="3012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8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840632"/>
        <c:axId val="300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840632"/>
        <c:axId val="300841024"/>
      </c:lineChart>
      <c:dateAx>
        <c:axId val="300840632"/>
        <c:scaling>
          <c:orientation val="minMax"/>
        </c:scaling>
        <c:delete val="1"/>
        <c:axPos val="b"/>
        <c:numFmt formatCode="ge" sourceLinked="1"/>
        <c:majorTickMark val="none"/>
        <c:minorTickMark val="none"/>
        <c:tickLblPos val="none"/>
        <c:crossAx val="300841024"/>
        <c:crosses val="autoZero"/>
        <c:auto val="1"/>
        <c:lblOffset val="100"/>
        <c:baseTimeUnit val="years"/>
      </c:dateAx>
      <c:valAx>
        <c:axId val="300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4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842200"/>
        <c:axId val="3008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842200"/>
        <c:axId val="300842592"/>
      </c:lineChart>
      <c:dateAx>
        <c:axId val="300842200"/>
        <c:scaling>
          <c:orientation val="minMax"/>
        </c:scaling>
        <c:delete val="1"/>
        <c:axPos val="b"/>
        <c:numFmt formatCode="ge" sourceLinked="1"/>
        <c:majorTickMark val="none"/>
        <c:minorTickMark val="none"/>
        <c:tickLblPos val="none"/>
        <c:crossAx val="300842592"/>
        <c:crosses val="autoZero"/>
        <c:auto val="1"/>
        <c:lblOffset val="100"/>
        <c:baseTimeUnit val="years"/>
      </c:dateAx>
      <c:valAx>
        <c:axId val="3008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4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1299.29</c:v>
                </c:pt>
                <c:pt idx="1">
                  <c:v>1279.3599999999999</c:v>
                </c:pt>
                <c:pt idx="2">
                  <c:v>1334.95</c:v>
                </c:pt>
                <c:pt idx="3">
                  <c:v>1372.93</c:v>
                </c:pt>
                <c:pt idx="4">
                  <c:v>1321.43</c:v>
                </c:pt>
              </c:numCache>
            </c:numRef>
          </c:val>
        </c:ser>
        <c:dLbls>
          <c:showLegendKey val="0"/>
          <c:showVal val="0"/>
          <c:showCatName val="0"/>
          <c:showSerName val="0"/>
          <c:showPercent val="0"/>
          <c:showBubbleSize val="0"/>
        </c:dLbls>
        <c:gapWidth val="150"/>
        <c:axId val="301451352"/>
        <c:axId val="3014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301451352"/>
        <c:axId val="301451744"/>
      </c:lineChart>
      <c:dateAx>
        <c:axId val="301451352"/>
        <c:scaling>
          <c:orientation val="minMax"/>
        </c:scaling>
        <c:delete val="1"/>
        <c:axPos val="b"/>
        <c:numFmt formatCode="ge" sourceLinked="1"/>
        <c:majorTickMark val="none"/>
        <c:minorTickMark val="none"/>
        <c:tickLblPos val="none"/>
        <c:crossAx val="301451744"/>
        <c:crosses val="autoZero"/>
        <c:auto val="1"/>
        <c:lblOffset val="100"/>
        <c:baseTimeUnit val="years"/>
      </c:dateAx>
      <c:valAx>
        <c:axId val="3014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5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47.25</c:v>
                </c:pt>
                <c:pt idx="1">
                  <c:v>44.44</c:v>
                </c:pt>
                <c:pt idx="2">
                  <c:v>44.71</c:v>
                </c:pt>
                <c:pt idx="3">
                  <c:v>43.92</c:v>
                </c:pt>
                <c:pt idx="4">
                  <c:v>45.13</c:v>
                </c:pt>
              </c:numCache>
            </c:numRef>
          </c:val>
        </c:ser>
        <c:dLbls>
          <c:showLegendKey val="0"/>
          <c:showVal val="0"/>
          <c:showCatName val="0"/>
          <c:showSerName val="0"/>
          <c:showPercent val="0"/>
          <c:showBubbleSize val="0"/>
        </c:dLbls>
        <c:gapWidth val="150"/>
        <c:axId val="300840240"/>
        <c:axId val="30145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300840240"/>
        <c:axId val="301452920"/>
      </c:lineChart>
      <c:dateAx>
        <c:axId val="300840240"/>
        <c:scaling>
          <c:orientation val="minMax"/>
        </c:scaling>
        <c:delete val="1"/>
        <c:axPos val="b"/>
        <c:numFmt formatCode="ge" sourceLinked="1"/>
        <c:majorTickMark val="none"/>
        <c:minorTickMark val="none"/>
        <c:tickLblPos val="none"/>
        <c:crossAx val="301452920"/>
        <c:crosses val="autoZero"/>
        <c:auto val="1"/>
        <c:lblOffset val="100"/>
        <c:baseTimeUnit val="years"/>
      </c:dateAx>
      <c:valAx>
        <c:axId val="30145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4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370.32</c:v>
                </c:pt>
                <c:pt idx="1">
                  <c:v>405.55</c:v>
                </c:pt>
                <c:pt idx="2">
                  <c:v>404.52</c:v>
                </c:pt>
                <c:pt idx="3">
                  <c:v>411.46</c:v>
                </c:pt>
                <c:pt idx="4">
                  <c:v>413.71</c:v>
                </c:pt>
              </c:numCache>
            </c:numRef>
          </c:val>
        </c:ser>
        <c:dLbls>
          <c:showLegendKey val="0"/>
          <c:showVal val="0"/>
          <c:showCatName val="0"/>
          <c:showSerName val="0"/>
          <c:showPercent val="0"/>
          <c:showBubbleSize val="0"/>
        </c:dLbls>
        <c:gapWidth val="150"/>
        <c:axId val="301454096"/>
        <c:axId val="30169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301454096"/>
        <c:axId val="301690832"/>
      </c:lineChart>
      <c:dateAx>
        <c:axId val="301454096"/>
        <c:scaling>
          <c:orientation val="minMax"/>
        </c:scaling>
        <c:delete val="1"/>
        <c:axPos val="b"/>
        <c:numFmt formatCode="ge" sourceLinked="1"/>
        <c:majorTickMark val="none"/>
        <c:minorTickMark val="none"/>
        <c:tickLblPos val="none"/>
        <c:crossAx val="301690832"/>
        <c:crosses val="autoZero"/>
        <c:auto val="1"/>
        <c:lblOffset val="100"/>
        <c:baseTimeUnit val="years"/>
      </c:dateAx>
      <c:valAx>
        <c:axId val="30169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5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徳島県　美馬市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31321</v>
      </c>
      <c r="AJ8" s="55"/>
      <c r="AK8" s="55"/>
      <c r="AL8" s="55"/>
      <c r="AM8" s="55"/>
      <c r="AN8" s="55"/>
      <c r="AO8" s="55"/>
      <c r="AP8" s="56"/>
      <c r="AQ8" s="46">
        <f>データ!R6</f>
        <v>367.14</v>
      </c>
      <c r="AR8" s="46"/>
      <c r="AS8" s="46"/>
      <c r="AT8" s="46"/>
      <c r="AU8" s="46"/>
      <c r="AV8" s="46"/>
      <c r="AW8" s="46"/>
      <c r="AX8" s="46"/>
      <c r="AY8" s="46">
        <f>データ!S6</f>
        <v>85.31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17.62</v>
      </c>
      <c r="S10" s="46"/>
      <c r="T10" s="46"/>
      <c r="U10" s="46"/>
      <c r="V10" s="46"/>
      <c r="W10" s="46"/>
      <c r="X10" s="46"/>
      <c r="Y10" s="46"/>
      <c r="Z10" s="80">
        <f>データ!P6</f>
        <v>3456</v>
      </c>
      <c r="AA10" s="80"/>
      <c r="AB10" s="80"/>
      <c r="AC10" s="80"/>
      <c r="AD10" s="80"/>
      <c r="AE10" s="80"/>
      <c r="AF10" s="80"/>
      <c r="AG10" s="80"/>
      <c r="AH10" s="2"/>
      <c r="AI10" s="80">
        <f>データ!T6</f>
        <v>5493</v>
      </c>
      <c r="AJ10" s="80"/>
      <c r="AK10" s="80"/>
      <c r="AL10" s="80"/>
      <c r="AM10" s="80"/>
      <c r="AN10" s="80"/>
      <c r="AO10" s="80"/>
      <c r="AP10" s="80"/>
      <c r="AQ10" s="46">
        <f>データ!U6</f>
        <v>10.85</v>
      </c>
      <c r="AR10" s="46"/>
      <c r="AS10" s="46"/>
      <c r="AT10" s="46"/>
      <c r="AU10" s="46"/>
      <c r="AV10" s="46"/>
      <c r="AW10" s="46"/>
      <c r="AX10" s="46"/>
      <c r="AY10" s="46">
        <f>データ!V6</f>
        <v>506.27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362077</v>
      </c>
      <c r="D6" s="31">
        <f t="shared" si="3"/>
        <v>47</v>
      </c>
      <c r="E6" s="31">
        <f t="shared" si="3"/>
        <v>1</v>
      </c>
      <c r="F6" s="31">
        <f t="shared" si="3"/>
        <v>0</v>
      </c>
      <c r="G6" s="31">
        <f t="shared" si="3"/>
        <v>0</v>
      </c>
      <c r="H6" s="31" t="str">
        <f t="shared" si="3"/>
        <v>徳島県　美馬市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17.62</v>
      </c>
      <c r="P6" s="32">
        <f t="shared" si="3"/>
        <v>3456</v>
      </c>
      <c r="Q6" s="32">
        <f t="shared" si="3"/>
        <v>31321</v>
      </c>
      <c r="R6" s="32">
        <f t="shared" si="3"/>
        <v>367.14</v>
      </c>
      <c r="S6" s="32">
        <f t="shared" si="3"/>
        <v>85.31</v>
      </c>
      <c r="T6" s="32">
        <f t="shared" si="3"/>
        <v>5493</v>
      </c>
      <c r="U6" s="32">
        <f t="shared" si="3"/>
        <v>10.85</v>
      </c>
      <c r="V6" s="32">
        <f t="shared" si="3"/>
        <v>506.27</v>
      </c>
      <c r="W6" s="33">
        <f>IF(W7="",NA(),W7)</f>
        <v>70.22</v>
      </c>
      <c r="X6" s="33">
        <f t="shared" ref="X6:AF6" si="4">IF(X7="",NA(),X7)</f>
        <v>61.33</v>
      </c>
      <c r="Y6" s="33">
        <f t="shared" si="4"/>
        <v>64.400000000000006</v>
      </c>
      <c r="Z6" s="33">
        <f t="shared" si="4"/>
        <v>61.04</v>
      </c>
      <c r="AA6" s="33">
        <f t="shared" si="4"/>
        <v>60.04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1299.29</v>
      </c>
      <c r="BE6" s="33">
        <f t="shared" ref="BE6:BM6" si="7">IF(BE7="",NA(),BE7)</f>
        <v>1279.3599999999999</v>
      </c>
      <c r="BF6" s="33">
        <f t="shared" si="7"/>
        <v>1334.95</v>
      </c>
      <c r="BG6" s="33">
        <f t="shared" si="7"/>
        <v>1372.93</v>
      </c>
      <c r="BH6" s="33">
        <f t="shared" si="7"/>
        <v>1321.43</v>
      </c>
      <c r="BI6" s="33">
        <f t="shared" si="7"/>
        <v>1187.81</v>
      </c>
      <c r="BJ6" s="33">
        <f t="shared" si="7"/>
        <v>1168.8</v>
      </c>
      <c r="BK6" s="33">
        <f t="shared" si="7"/>
        <v>1158.82</v>
      </c>
      <c r="BL6" s="33">
        <f t="shared" si="7"/>
        <v>1167.7</v>
      </c>
      <c r="BM6" s="33">
        <f t="shared" si="7"/>
        <v>1228.58</v>
      </c>
      <c r="BN6" s="32" t="str">
        <f>IF(BN7="","",IF(BN7="-","【-】","【"&amp;SUBSTITUTE(TEXT(BN7,"#,##0.00"),"-","△")&amp;"】"))</f>
        <v>【1,239.32】</v>
      </c>
      <c r="BO6" s="33">
        <f>IF(BO7="",NA(),BO7)</f>
        <v>47.25</v>
      </c>
      <c r="BP6" s="33">
        <f t="shared" ref="BP6:BX6" si="8">IF(BP7="",NA(),BP7)</f>
        <v>44.44</v>
      </c>
      <c r="BQ6" s="33">
        <f t="shared" si="8"/>
        <v>44.71</v>
      </c>
      <c r="BR6" s="33">
        <f t="shared" si="8"/>
        <v>43.92</v>
      </c>
      <c r="BS6" s="33">
        <f t="shared" si="8"/>
        <v>45.13</v>
      </c>
      <c r="BT6" s="33">
        <f t="shared" si="8"/>
        <v>57.96</v>
      </c>
      <c r="BU6" s="33">
        <f t="shared" si="8"/>
        <v>56.44</v>
      </c>
      <c r="BV6" s="33">
        <f t="shared" si="8"/>
        <v>55.6</v>
      </c>
      <c r="BW6" s="33">
        <f t="shared" si="8"/>
        <v>54.43</v>
      </c>
      <c r="BX6" s="33">
        <f t="shared" si="8"/>
        <v>53.81</v>
      </c>
      <c r="BY6" s="32" t="str">
        <f>IF(BY7="","",IF(BY7="-","【-】","【"&amp;SUBSTITUTE(TEXT(BY7,"#,##0.00"),"-","△")&amp;"】"))</f>
        <v>【36.33】</v>
      </c>
      <c r="BZ6" s="33">
        <f>IF(BZ7="",NA(),BZ7)</f>
        <v>370.32</v>
      </c>
      <c r="CA6" s="33">
        <f t="shared" ref="CA6:CI6" si="9">IF(CA7="",NA(),CA7)</f>
        <v>405.55</v>
      </c>
      <c r="CB6" s="33">
        <f t="shared" si="9"/>
        <v>404.52</v>
      </c>
      <c r="CC6" s="33">
        <f t="shared" si="9"/>
        <v>411.46</v>
      </c>
      <c r="CD6" s="33">
        <f t="shared" si="9"/>
        <v>413.71</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69.63</v>
      </c>
      <c r="CL6" s="33">
        <f t="shared" ref="CL6:CT6" si="10">IF(CL7="",NA(),CL7)</f>
        <v>67.19</v>
      </c>
      <c r="CM6" s="33">
        <f t="shared" si="10"/>
        <v>66.010000000000005</v>
      </c>
      <c r="CN6" s="33">
        <f t="shared" si="10"/>
        <v>65.319999999999993</v>
      </c>
      <c r="CO6" s="33">
        <f t="shared" si="10"/>
        <v>64.75</v>
      </c>
      <c r="CP6" s="33">
        <f t="shared" si="10"/>
        <v>60.92</v>
      </c>
      <c r="CQ6" s="33">
        <f t="shared" si="10"/>
        <v>59.84</v>
      </c>
      <c r="CR6" s="33">
        <f t="shared" si="10"/>
        <v>60.66</v>
      </c>
      <c r="CS6" s="33">
        <f t="shared" si="10"/>
        <v>60.17</v>
      </c>
      <c r="CT6" s="33">
        <f t="shared" si="10"/>
        <v>58.96</v>
      </c>
      <c r="CU6" s="32" t="str">
        <f>IF(CU7="","",IF(CU7="-","【-】","【"&amp;SUBSTITUTE(TEXT(CU7,"#,##0.00"),"-","△")&amp;"】"))</f>
        <v>【58.19】</v>
      </c>
      <c r="CV6" s="33">
        <f>IF(CV7="",NA(),CV7)</f>
        <v>71.930000000000007</v>
      </c>
      <c r="CW6" s="33">
        <f t="shared" ref="CW6:DE6" si="11">IF(CW7="",NA(),CW7)</f>
        <v>68.900000000000006</v>
      </c>
      <c r="CX6" s="33">
        <f t="shared" si="11"/>
        <v>68.63</v>
      </c>
      <c r="CY6" s="33">
        <f t="shared" si="11"/>
        <v>67.19</v>
      </c>
      <c r="CZ6" s="33">
        <f t="shared" si="11"/>
        <v>66.56</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0.98</v>
      </c>
      <c r="EE6" s="33">
        <f t="shared" si="14"/>
        <v>0.35</v>
      </c>
      <c r="EF6" s="33">
        <f t="shared" si="14"/>
        <v>6.5</v>
      </c>
      <c r="EG6" s="32">
        <f t="shared" si="14"/>
        <v>0</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362077</v>
      </c>
      <c r="D7" s="35">
        <v>47</v>
      </c>
      <c r="E7" s="35">
        <v>1</v>
      </c>
      <c r="F7" s="35">
        <v>0</v>
      </c>
      <c r="G7" s="35">
        <v>0</v>
      </c>
      <c r="H7" s="35" t="s">
        <v>93</v>
      </c>
      <c r="I7" s="35" t="s">
        <v>94</v>
      </c>
      <c r="J7" s="35" t="s">
        <v>95</v>
      </c>
      <c r="K7" s="35" t="s">
        <v>96</v>
      </c>
      <c r="L7" s="35" t="s">
        <v>97</v>
      </c>
      <c r="M7" s="36" t="s">
        <v>98</v>
      </c>
      <c r="N7" s="36" t="s">
        <v>99</v>
      </c>
      <c r="O7" s="36">
        <v>17.62</v>
      </c>
      <c r="P7" s="36">
        <v>3456</v>
      </c>
      <c r="Q7" s="36">
        <v>31321</v>
      </c>
      <c r="R7" s="36">
        <v>367.14</v>
      </c>
      <c r="S7" s="36">
        <v>85.31</v>
      </c>
      <c r="T7" s="36">
        <v>5493</v>
      </c>
      <c r="U7" s="36">
        <v>10.85</v>
      </c>
      <c r="V7" s="36">
        <v>506.27</v>
      </c>
      <c r="W7" s="36">
        <v>70.22</v>
      </c>
      <c r="X7" s="36">
        <v>61.33</v>
      </c>
      <c r="Y7" s="36">
        <v>64.400000000000006</v>
      </c>
      <c r="Z7" s="36">
        <v>61.04</v>
      </c>
      <c r="AA7" s="36">
        <v>60.04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1299.29</v>
      </c>
      <c r="BE7" s="36">
        <v>1279.3599999999999</v>
      </c>
      <c r="BF7" s="36">
        <v>1334.95</v>
      </c>
      <c r="BG7" s="36">
        <v>1372.93</v>
      </c>
      <c r="BH7" s="36">
        <v>1321.43</v>
      </c>
      <c r="BI7" s="36">
        <v>1187.81</v>
      </c>
      <c r="BJ7" s="36">
        <v>1168.8</v>
      </c>
      <c r="BK7" s="36">
        <v>1158.82</v>
      </c>
      <c r="BL7" s="36">
        <v>1167.7</v>
      </c>
      <c r="BM7" s="36">
        <v>1228.58</v>
      </c>
      <c r="BN7" s="36">
        <v>1239.32</v>
      </c>
      <c r="BO7" s="36">
        <v>47.25</v>
      </c>
      <c r="BP7" s="36">
        <v>44.44</v>
      </c>
      <c r="BQ7" s="36">
        <v>44.71</v>
      </c>
      <c r="BR7" s="36">
        <v>43.92</v>
      </c>
      <c r="BS7" s="36">
        <v>45.13</v>
      </c>
      <c r="BT7" s="36">
        <v>57.96</v>
      </c>
      <c r="BU7" s="36">
        <v>56.44</v>
      </c>
      <c r="BV7" s="36">
        <v>55.6</v>
      </c>
      <c r="BW7" s="36">
        <v>54.43</v>
      </c>
      <c r="BX7" s="36">
        <v>53.81</v>
      </c>
      <c r="BY7" s="36">
        <v>36.33</v>
      </c>
      <c r="BZ7" s="36">
        <v>370.32</v>
      </c>
      <c r="CA7" s="36">
        <v>405.55</v>
      </c>
      <c r="CB7" s="36">
        <v>404.52</v>
      </c>
      <c r="CC7" s="36">
        <v>411.46</v>
      </c>
      <c r="CD7" s="36">
        <v>413.71</v>
      </c>
      <c r="CE7" s="36">
        <v>263.20999999999998</v>
      </c>
      <c r="CF7" s="36">
        <v>270.7</v>
      </c>
      <c r="CG7" s="36">
        <v>275.86</v>
      </c>
      <c r="CH7" s="36">
        <v>279.8</v>
      </c>
      <c r="CI7" s="36">
        <v>284.64999999999998</v>
      </c>
      <c r="CJ7" s="36">
        <v>476.46</v>
      </c>
      <c r="CK7" s="36">
        <v>69.63</v>
      </c>
      <c r="CL7" s="36">
        <v>67.19</v>
      </c>
      <c r="CM7" s="36">
        <v>66.010000000000005</v>
      </c>
      <c r="CN7" s="36">
        <v>65.319999999999993</v>
      </c>
      <c r="CO7" s="36">
        <v>64.75</v>
      </c>
      <c r="CP7" s="36">
        <v>60.92</v>
      </c>
      <c r="CQ7" s="36">
        <v>59.84</v>
      </c>
      <c r="CR7" s="36">
        <v>60.66</v>
      </c>
      <c r="CS7" s="36">
        <v>60.17</v>
      </c>
      <c r="CT7" s="36">
        <v>58.96</v>
      </c>
      <c r="CU7" s="36">
        <v>58.19</v>
      </c>
      <c r="CV7" s="36">
        <v>71.930000000000007</v>
      </c>
      <c r="CW7" s="36">
        <v>68.900000000000006</v>
      </c>
      <c r="CX7" s="36">
        <v>68.63</v>
      </c>
      <c r="CY7" s="36">
        <v>67.19</v>
      </c>
      <c r="CZ7" s="36">
        <v>66.56</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0.98</v>
      </c>
      <c r="EE7" s="36">
        <v>0.35</v>
      </c>
      <c r="EF7" s="36">
        <v>6.5</v>
      </c>
      <c r="EG7" s="36">
        <v>0</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2016-01-18T05:05:42Z</dcterms:created>
  <dcterms:modified xsi:type="dcterms:W3CDTF">2016-02-26T05:36:05Z</dcterms:modified>
  <cp:category/>
</cp:coreProperties>
</file>