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6 阿波市（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<sst xmlns="http://schemas.openxmlformats.org/spreadsheetml/2006/main" count="218" uniqueCount="108">
  <si>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</si>
  <si>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</si>
  <si>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</si>
  <si>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</si>
  <si>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</si>
  <si>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</si>
  <si>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</si>
  <si>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</si>
  <si>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</si>
  <si>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</si>
  <si>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</si>
  <si>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</si>
  <si>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</si>
  <si>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</si>
  <si>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</si>
  <si>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</si>
  <si>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</si>
  <si>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</si>
  <si>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</si>
  <si>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</si>
  <si>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</si>
  <si>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</si>
  <si>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</si>
  <si>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</si>
  <si>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</si>
  <si>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</si>
  <si>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</si>
  <si>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</si>
  <si>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</si>
  <si>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</si>
  <si>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</si>
  <si>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</si>
  <si>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</si>
  <si>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</si>
  <si>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</si>
  <si>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</si>
  <si>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</si>
  <si>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</si>
  <si>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</si>
  <si>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</si>
  <si>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</si>
  <si>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</si>
  <si>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</si>
  <si>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</si>
  <si>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</si>
  <si>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</si>
  <si>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</si>
  <si>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</si>
  <si>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</si>
  <si>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</si>
  <si>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</si>
  <si>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</si>
  <si>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</si>
  <si>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</si>
  <si>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</si>
  <si>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</si>
  <si>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</si>
  <si>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</si>
  <si>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</si>
  <si>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</si>
  <si>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</si>
  <si>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</si>
  <si>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</si>
  <si>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</si>
  <si>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</si>
  <si>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</si>
  <si>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</si>
  <si>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</si>
  <si>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</si>
  <si>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</si>
  <si>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</si>
  <si>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</si>
  <si>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</si>
  <si>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</si>
  <si>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</si>
  <si>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</si>
  <si>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</si>
  <si>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</si>
  <si>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</si>
  <si>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</si>
  <si>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</si>
  <si>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</si>
  <si>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</si>
  <si>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</si>
  <si>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</si>
  <si>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</si>
  <si>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</si>
  <si>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</si>
  <si>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</si>
  <si>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</si>
  <si>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</si>
  <si>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</si>
  <si>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</si>
  <si>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阿波市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</si>
  <si>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</si>
  <si>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</si>
  <si>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</si>
  <si>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</si>
  <si>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</si>
  <si>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</si>
  <si>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</si>
  <si>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</si>
  <si>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</si>
  <si>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</si>
  <si>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</si>
  <si>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ほぼ100％であり平均値と比べると20％以上高いが、利益は出ていない現状であり懸念事項である。債務残高は無く健全である。料金回収率は、平均以上であるが100％前後であり今後料金の見直しについても考慮の時期が近づいている。給水原価は平均より下であり、又施設利用率も平均を超えており効率は高い。有収率は47.62％で平均よりかなり下であり、修繕費、電気代等の増加を招き収益を圧迫する基となるため、有収率の向上は最重要課題である。</t>
    <rPh sb="1" eb="4">
      <t>シュウエキテキ</t>
    </rPh>
    <rPh sb="4" eb="6">
      <t>シュウシ</t>
    </rPh>
    <rPh sb="6" eb="8">
      <t>ヒリツ</t>
    </rPh>
    <rPh sb="19" eb="22">
      <t>ヘイキンチ</t>
    </rPh>
    <rPh sb="23" eb="24">
      <t>クラ</t>
    </rPh>
    <rPh sb="30" eb="32">
      <t>イジョウ</t>
    </rPh>
    <rPh sb="32" eb="33">
      <t>タカ</t>
    </rPh>
    <rPh sb="36" eb="38">
      <t>リエキ</t>
    </rPh>
    <rPh sb="39" eb="40">
      <t>デ</t>
    </rPh>
    <rPh sb="44" eb="46">
      <t>ゲンジョウ</t>
    </rPh>
    <rPh sb="49" eb="51">
      <t>ケネン</t>
    </rPh>
    <rPh sb="51" eb="53">
      <t>ジコウ</t>
    </rPh>
    <rPh sb="57" eb="59">
      <t>サイム</t>
    </rPh>
    <rPh sb="59" eb="61">
      <t>ザンダカ</t>
    </rPh>
    <rPh sb="62" eb="63">
      <t>ナ</t>
    </rPh>
    <rPh sb="64" eb="66">
      <t>ケンゼン</t>
    </rPh>
    <rPh sb="70" eb="72">
      <t>リョウキン</t>
    </rPh>
    <rPh sb="72" eb="74">
      <t>カイシュウ</t>
    </rPh>
    <rPh sb="74" eb="75">
      <t>リツ</t>
    </rPh>
    <rPh sb="77" eb="79">
      <t>ヘイキン</t>
    </rPh>
    <rPh sb="79" eb="81">
      <t>イジョウ</t>
    </rPh>
    <rPh sb="89" eb="91">
      <t>ゼンゴ</t>
    </rPh>
    <rPh sb="94" eb="96">
      <t>コンゴ</t>
    </rPh>
    <rPh sb="96" eb="98">
      <t>リョウキン</t>
    </rPh>
    <rPh sb="99" eb="101">
      <t>ミナオ</t>
    </rPh>
    <rPh sb="107" eb="109">
      <t>コウリョ</t>
    </rPh>
    <rPh sb="110" eb="112">
      <t>ジキ</t>
    </rPh>
    <rPh sb="113" eb="114">
      <t>チカ</t>
    </rPh>
    <rPh sb="120" eb="122">
      <t>キュウスイ</t>
    </rPh>
    <rPh sb="122" eb="124">
      <t>ゲンカ</t>
    </rPh>
    <rPh sb="125" eb="127">
      <t>ヘイキン</t>
    </rPh>
    <rPh sb="129" eb="130">
      <t>シタ</t>
    </rPh>
    <rPh sb="134" eb="135">
      <t>マタ</t>
    </rPh>
    <rPh sb="135" eb="137">
      <t>シセツ</t>
    </rPh>
    <rPh sb="137" eb="139">
      <t>リヨウ</t>
    </rPh>
    <rPh sb="139" eb="140">
      <t>リツ</t>
    </rPh>
    <rPh sb="141" eb="143">
      <t>ヘイキン</t>
    </rPh>
    <rPh sb="144" eb="145">
      <t>コ</t>
    </rPh>
    <rPh sb="149" eb="151">
      <t>コウリツ</t>
    </rPh>
    <rPh sb="152" eb="153">
      <t>タカ</t>
    </rPh>
    <rPh sb="155" eb="156">
      <t>ユウ</t>
    </rPh>
    <rPh sb="156" eb="158">
      <t>シュウリツ</t>
    </rPh>
    <rPh sb="166" eb="168">
      <t>ヘイキン</t>
    </rPh>
    <rPh sb="173" eb="174">
      <t>シタ</t>
    </rPh>
    <rPh sb="178" eb="181">
      <t>シュウゼンヒ</t>
    </rPh>
    <rPh sb="182" eb="186">
      <t>デンキダイトウ</t>
    </rPh>
    <rPh sb="187" eb="189">
      <t>ゾウカ</t>
    </rPh>
    <rPh sb="190" eb="191">
      <t>マネ</t>
    </rPh>
    <rPh sb="192" eb="194">
      <t>シュウエキ</t>
    </rPh>
    <rPh sb="195" eb="197">
      <t>アッパク</t>
    </rPh>
    <rPh sb="199" eb="200">
      <t>モト</t>
    </rPh>
    <rPh sb="206" eb="207">
      <t>ユウ</t>
    </rPh>
    <rPh sb="207" eb="209">
      <t>シュウリツ</t>
    </rPh>
    <rPh sb="210" eb="212">
      <t>コウジョウ</t>
    </rPh>
    <rPh sb="213" eb="216">
      <t>サイジュウヨウ</t>
    </rPh>
    <rPh sb="216" eb="218">
      <t>カダイ</t>
    </rPh>
    <phoneticPr fontId="4"/>
  </si>
  <si>
    <t>　建設後35年が過ぎ施設及び管路の老朽化が進んでいる。管路の更新率は0で施設及び管路の更新は全く進んでいないのが現状である。</t>
    <rPh sb="1" eb="3">
      <t>ケンセツ</t>
    </rPh>
    <rPh sb="3" eb="4">
      <t>ゴ</t>
    </rPh>
    <rPh sb="6" eb="7">
      <t>ネン</t>
    </rPh>
    <rPh sb="8" eb="9">
      <t>ス</t>
    </rPh>
    <rPh sb="10" eb="12">
      <t>シセツ</t>
    </rPh>
    <rPh sb="12" eb="13">
      <t>オヨ</t>
    </rPh>
    <rPh sb="14" eb="16">
      <t>カンロ</t>
    </rPh>
    <rPh sb="17" eb="20">
      <t>ロウキュウカ</t>
    </rPh>
    <rPh sb="21" eb="22">
      <t>スス</t>
    </rPh>
    <rPh sb="27" eb="29">
      <t>カンロ</t>
    </rPh>
    <rPh sb="30" eb="32">
      <t>コウシン</t>
    </rPh>
    <rPh sb="32" eb="33">
      <t>リツ</t>
    </rPh>
    <rPh sb="36" eb="38">
      <t>シセツ</t>
    </rPh>
    <rPh sb="38" eb="39">
      <t>オヨ</t>
    </rPh>
    <rPh sb="40" eb="42">
      <t>カンロ</t>
    </rPh>
    <rPh sb="43" eb="45">
      <t>コウシン</t>
    </rPh>
    <rPh sb="46" eb="47">
      <t>マッタ</t>
    </rPh>
    <rPh sb="48" eb="49">
      <t>スス</t>
    </rPh>
    <rPh sb="56" eb="58">
      <t>ゲンジョウ</t>
    </rPh>
    <phoneticPr fontId="4"/>
  </si>
  <si>
    <t>　施設全体が老朽化し、特に老朽管路よりの漏水により有収率が47.62％で相当低く、修繕代、電気代等の費用の増加を招き、人口減少による給水収益の減少と相まって経営を圧迫する要因となっている。そのため、老朽管路の更新及び漏水個所の修繕等による有収率の向上は最重要課題である。</t>
    <rPh sb="1" eb="3">
      <t>シセツ</t>
    </rPh>
    <rPh sb="3" eb="5">
      <t>ゼンタイ</t>
    </rPh>
    <rPh sb="6" eb="9">
      <t>ロウキュウカ</t>
    </rPh>
    <rPh sb="11" eb="12">
      <t>トク</t>
    </rPh>
    <rPh sb="13" eb="15">
      <t>ロウキュウ</t>
    </rPh>
    <rPh sb="15" eb="17">
      <t>カンロ</t>
    </rPh>
    <rPh sb="20" eb="22">
      <t>ロウスイ</t>
    </rPh>
    <rPh sb="25" eb="26">
      <t>ユウ</t>
    </rPh>
    <rPh sb="26" eb="28">
      <t>シュウリツ</t>
    </rPh>
    <rPh sb="36" eb="38">
      <t>ソウトウ</t>
    </rPh>
    <rPh sb="38" eb="39">
      <t>ヒク</t>
    </rPh>
    <rPh sb="41" eb="43">
      <t>シュウゼン</t>
    </rPh>
    <rPh sb="43" eb="44">
      <t>ダイ</t>
    </rPh>
    <rPh sb="45" eb="49">
      <t>デンキダイトウ</t>
    </rPh>
    <rPh sb="50" eb="52">
      <t>ヒヨウ</t>
    </rPh>
    <rPh sb="53" eb="55">
      <t>ゾウカ</t>
    </rPh>
    <rPh sb="56" eb="57">
      <t>マネ</t>
    </rPh>
    <rPh sb="59" eb="61">
      <t>ジンコウ</t>
    </rPh>
    <rPh sb="61" eb="63">
      <t>ゲンショウ</t>
    </rPh>
    <rPh sb="66" eb="68">
      <t>キュウスイ</t>
    </rPh>
    <rPh sb="68" eb="70">
      <t>シュウエキ</t>
    </rPh>
    <rPh sb="71" eb="73">
      <t>ゲンショウ</t>
    </rPh>
    <rPh sb="74" eb="75">
      <t>アイ</t>
    </rPh>
    <rPh sb="78" eb="80">
      <t>ケイエイ</t>
    </rPh>
    <rPh sb="81" eb="83">
      <t>アッパク</t>
    </rPh>
    <rPh sb="85" eb="87">
      <t>ヨウイン</t>
    </rPh>
    <rPh sb="99" eb="101">
      <t>ロウキュウ</t>
    </rPh>
    <rPh sb="101" eb="103">
      <t>カンロ</t>
    </rPh>
    <rPh sb="104" eb="106">
      <t>コウシン</t>
    </rPh>
    <rPh sb="106" eb="107">
      <t>オヨ</t>
    </rPh>
    <rPh sb="108" eb="110">
      <t>ロウスイ</t>
    </rPh>
    <rPh sb="110" eb="112">
      <t>カショ</t>
    </rPh>
    <rPh sb="113" eb="116">
      <t>シュウゼントウ</t>
    </rPh>
    <rPh sb="119" eb="120">
      <t>ユウ</t>
    </rPh>
    <rPh sb="120" eb="122">
      <t>シュウリツ</t>
    </rPh>
    <rPh sb="123" eb="125">
      <t>コウジョウ</t>
    </rPh>
    <rPh sb="126" eb="129">
      <t>サイジュウヨウ</t>
    </rPh>
    <rPh sb="129" eb="13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</si>
</sst>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117392"/>
        <c:axId val="34351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43117392"/>
        <c:axId val="343510328"/>
      </c:lineChart>
      <c:dateAx>
        <c:axId val="343117392"/>
        <c:scaling>
          <c:orientation val="minMax"/>
        </c:scaling>
        <c:delete val="1"/>
        <c:axPos val="b"/>
        <c:numFmt formatCode="ge" sourceLinked="1"/>
        <c:majorTickMark val="none"/>
        <c:minorTickMark val="none"/>
        <c:tickLblPos val="none"/>
        <c:crossAx val="343510328"/>
        <c:crosses val="autoZero"/>
        <c:auto val="1"/>
        <c:lblOffset val="100"/>
        <c:baseTimeUnit val="years"/>
      </c:dateAx>
      <c:valAx>
        <c:axId val="34351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59.47</c:v>
                </c:pt>
                <c:pt idx="1">
                  <c:v>58.98</c:v>
                </c:pt>
                <c:pt idx="2">
                  <c:v>63.63</c:v>
                </c:pt>
                <c:pt idx="3">
                  <c:v>83.19</c:v>
                </c:pt>
                <c:pt idx="4">
                  <c:v>52.72</c:v>
                </c:pt>
              </c:numCache>
            </c:numRef>
          </c:val>
        </c:ser>
        <c:dLbls>
          <c:showLegendKey val="0"/>
          <c:showVal val="0"/>
          <c:showCatName val="0"/>
          <c:showSerName val="0"/>
          <c:showPercent val="0"/>
          <c:showBubbleSize val="0"/>
        </c:dLbls>
        <c:gapWidth val="150"/>
        <c:axId val="345719408"/>
        <c:axId val="34571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345719408"/>
        <c:axId val="345719800"/>
      </c:lineChart>
      <c:dateAx>
        <c:axId val="345719408"/>
        <c:scaling>
          <c:orientation val="minMax"/>
        </c:scaling>
        <c:delete val="1"/>
        <c:axPos val="b"/>
        <c:numFmt formatCode="ge" sourceLinked="1"/>
        <c:majorTickMark val="none"/>
        <c:minorTickMark val="none"/>
        <c:tickLblPos val="none"/>
        <c:crossAx val="345719800"/>
        <c:crosses val="autoZero"/>
        <c:auto val="1"/>
        <c:lblOffset val="100"/>
        <c:baseTimeUnit val="years"/>
      </c:dateAx>
      <c:valAx>
        <c:axId val="34571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56.28</c:v>
                </c:pt>
                <c:pt idx="1">
                  <c:v>53.01</c:v>
                </c:pt>
                <c:pt idx="2">
                  <c:v>46.77</c:v>
                </c:pt>
                <c:pt idx="3">
                  <c:v>33.68</c:v>
                </c:pt>
                <c:pt idx="4">
                  <c:v>47.62</c:v>
                </c:pt>
              </c:numCache>
            </c:numRef>
          </c:val>
        </c:ser>
        <c:dLbls>
          <c:showLegendKey val="0"/>
          <c:showVal val="0"/>
          <c:showCatName val="0"/>
          <c:showSerName val="0"/>
          <c:showPercent val="0"/>
          <c:showBubbleSize val="0"/>
        </c:dLbls>
        <c:gapWidth val="150"/>
        <c:axId val="345720976"/>
        <c:axId val="34572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345720976"/>
        <c:axId val="345721368"/>
      </c:lineChart>
      <c:dateAx>
        <c:axId val="345720976"/>
        <c:scaling>
          <c:orientation val="minMax"/>
        </c:scaling>
        <c:delete val="1"/>
        <c:axPos val="b"/>
        <c:numFmt formatCode="ge" sourceLinked="1"/>
        <c:majorTickMark val="none"/>
        <c:minorTickMark val="none"/>
        <c:tickLblPos val="none"/>
        <c:crossAx val="345721368"/>
        <c:crosses val="autoZero"/>
        <c:auto val="1"/>
        <c:lblOffset val="100"/>
        <c:baseTimeUnit val="years"/>
      </c:dateAx>
      <c:valAx>
        <c:axId val="34572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2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99.75</c:v>
                </c:pt>
                <c:pt idx="1">
                  <c:v>98.82</c:v>
                </c:pt>
                <c:pt idx="2">
                  <c:v>100.17</c:v>
                </c:pt>
                <c:pt idx="3">
                  <c:v>102.8</c:v>
                </c:pt>
                <c:pt idx="4">
                  <c:v>102.08</c:v>
                </c:pt>
              </c:numCache>
            </c:numRef>
          </c:val>
        </c:ser>
        <c:dLbls>
          <c:showLegendKey val="0"/>
          <c:showVal val="0"/>
          <c:showCatName val="0"/>
          <c:showSerName val="0"/>
          <c:showPercent val="0"/>
          <c:showBubbleSize val="0"/>
        </c:dLbls>
        <c:gapWidth val="150"/>
        <c:axId val="344114688"/>
        <c:axId val="342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344114688"/>
        <c:axId val="342961472"/>
      </c:lineChart>
      <c:dateAx>
        <c:axId val="344114688"/>
        <c:scaling>
          <c:orientation val="minMax"/>
        </c:scaling>
        <c:delete val="1"/>
        <c:axPos val="b"/>
        <c:numFmt formatCode="ge" sourceLinked="1"/>
        <c:majorTickMark val="none"/>
        <c:minorTickMark val="none"/>
        <c:tickLblPos val="none"/>
        <c:crossAx val="342961472"/>
        <c:crosses val="autoZero"/>
        <c:auto val="1"/>
        <c:lblOffset val="100"/>
        <c:baseTimeUnit val="years"/>
      </c:dateAx>
      <c:valAx>
        <c:axId val="342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602656"/>
        <c:axId val="3446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602656"/>
        <c:axId val="344603048"/>
      </c:lineChart>
      <c:dateAx>
        <c:axId val="344602656"/>
        <c:scaling>
          <c:orientation val="minMax"/>
        </c:scaling>
        <c:delete val="1"/>
        <c:axPos val="b"/>
        <c:numFmt formatCode="ge" sourceLinked="1"/>
        <c:majorTickMark val="none"/>
        <c:minorTickMark val="none"/>
        <c:tickLblPos val="none"/>
        <c:crossAx val="344603048"/>
        <c:crosses val="autoZero"/>
        <c:auto val="1"/>
        <c:lblOffset val="100"/>
        <c:baseTimeUnit val="years"/>
      </c:dateAx>
      <c:valAx>
        <c:axId val="3446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604224"/>
        <c:axId val="34460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604224"/>
        <c:axId val="344604616"/>
      </c:lineChart>
      <c:dateAx>
        <c:axId val="344604224"/>
        <c:scaling>
          <c:orientation val="minMax"/>
        </c:scaling>
        <c:delete val="1"/>
        <c:axPos val="b"/>
        <c:numFmt formatCode="ge" sourceLinked="1"/>
        <c:majorTickMark val="none"/>
        <c:minorTickMark val="none"/>
        <c:tickLblPos val="none"/>
        <c:crossAx val="344604616"/>
        <c:crosses val="autoZero"/>
        <c:auto val="1"/>
        <c:lblOffset val="100"/>
        <c:baseTimeUnit val="years"/>
      </c:dateAx>
      <c:valAx>
        <c:axId val="34460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47864"/>
        <c:axId val="3453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47864"/>
        <c:axId val="345348256"/>
      </c:lineChart>
      <c:dateAx>
        <c:axId val="345347864"/>
        <c:scaling>
          <c:orientation val="minMax"/>
        </c:scaling>
        <c:delete val="1"/>
        <c:axPos val="b"/>
        <c:numFmt formatCode="ge" sourceLinked="1"/>
        <c:majorTickMark val="none"/>
        <c:minorTickMark val="none"/>
        <c:tickLblPos val="none"/>
        <c:crossAx val="345348256"/>
        <c:crosses val="autoZero"/>
        <c:auto val="1"/>
        <c:lblOffset val="100"/>
        <c:baseTimeUnit val="years"/>
      </c:dateAx>
      <c:valAx>
        <c:axId val="3453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47472"/>
        <c:axId val="34534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47472"/>
        <c:axId val="345347080"/>
      </c:lineChart>
      <c:dateAx>
        <c:axId val="345347472"/>
        <c:scaling>
          <c:orientation val="minMax"/>
        </c:scaling>
        <c:delete val="1"/>
        <c:axPos val="b"/>
        <c:numFmt formatCode="ge" sourceLinked="1"/>
        <c:majorTickMark val="none"/>
        <c:minorTickMark val="none"/>
        <c:tickLblPos val="none"/>
        <c:crossAx val="345347080"/>
        <c:crosses val="autoZero"/>
        <c:auto val="1"/>
        <c:lblOffset val="100"/>
        <c:baseTimeUnit val="years"/>
      </c:dateAx>
      <c:valAx>
        <c:axId val="34534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4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606320"/>
        <c:axId val="34560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345606320"/>
        <c:axId val="345606712"/>
      </c:lineChart>
      <c:dateAx>
        <c:axId val="345606320"/>
        <c:scaling>
          <c:orientation val="minMax"/>
        </c:scaling>
        <c:delete val="1"/>
        <c:axPos val="b"/>
        <c:numFmt formatCode="ge" sourceLinked="1"/>
        <c:majorTickMark val="none"/>
        <c:minorTickMark val="none"/>
        <c:tickLblPos val="none"/>
        <c:crossAx val="345606712"/>
        <c:crosses val="autoZero"/>
        <c:auto val="1"/>
        <c:lblOffset val="100"/>
        <c:baseTimeUnit val="years"/>
      </c:dateAx>
      <c:valAx>
        <c:axId val="34560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0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75.510000000000005</c:v>
                </c:pt>
                <c:pt idx="1">
                  <c:v>77.760000000000005</c:v>
                </c:pt>
                <c:pt idx="2">
                  <c:v>42.34</c:v>
                </c:pt>
                <c:pt idx="3">
                  <c:v>63.38</c:v>
                </c:pt>
                <c:pt idx="4">
                  <c:v>102.08</c:v>
                </c:pt>
              </c:numCache>
            </c:numRef>
          </c:val>
        </c:ser>
        <c:dLbls>
          <c:showLegendKey val="0"/>
          <c:showVal val="0"/>
          <c:showCatName val="0"/>
          <c:showSerName val="0"/>
          <c:showPercent val="0"/>
          <c:showBubbleSize val="0"/>
        </c:dLbls>
        <c:gapWidth val="150"/>
        <c:axId val="345607888"/>
        <c:axId val="34560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345607888"/>
        <c:axId val="345608280"/>
      </c:lineChart>
      <c:dateAx>
        <c:axId val="345607888"/>
        <c:scaling>
          <c:orientation val="minMax"/>
        </c:scaling>
        <c:delete val="1"/>
        <c:axPos val="b"/>
        <c:numFmt formatCode="ge" sourceLinked="1"/>
        <c:majorTickMark val="none"/>
        <c:minorTickMark val="none"/>
        <c:tickLblPos val="none"/>
        <c:crossAx val="345608280"/>
        <c:crosses val="autoZero"/>
        <c:auto val="1"/>
        <c:lblOffset val="100"/>
        <c:baseTimeUnit val="years"/>
      </c:dateAx>
      <c:valAx>
        <c:axId val="34560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261.67</c:v>
                </c:pt>
                <c:pt idx="1">
                  <c:v>238.45</c:v>
                </c:pt>
                <c:pt idx="2">
                  <c:v>439.11</c:v>
                </c:pt>
                <c:pt idx="3">
                  <c:v>285.12</c:v>
                </c:pt>
                <c:pt idx="4">
                  <c:v>193.3</c:v>
                </c:pt>
              </c:numCache>
            </c:numRef>
          </c:val>
        </c:ser>
        <c:dLbls>
          <c:showLegendKey val="0"/>
          <c:showVal val="0"/>
          <c:showCatName val="0"/>
          <c:showSerName val="0"/>
          <c:showPercent val="0"/>
          <c:showBubbleSize val="0"/>
        </c:dLbls>
        <c:gapWidth val="150"/>
        <c:axId val="345609456"/>
        <c:axId val="34560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345609456"/>
        <c:axId val="345609848"/>
      </c:lineChart>
      <c:dateAx>
        <c:axId val="345609456"/>
        <c:scaling>
          <c:orientation val="minMax"/>
        </c:scaling>
        <c:delete val="1"/>
        <c:axPos val="b"/>
        <c:numFmt formatCode="ge" sourceLinked="1"/>
        <c:majorTickMark val="none"/>
        <c:minorTickMark val="none"/>
        <c:tickLblPos val="none"/>
        <c:crossAx val="345609848"/>
        <c:crosses val="autoZero"/>
        <c:auto val="1"/>
        <c:lblOffset val="100"/>
        <c:baseTimeUnit val="years"/>
      </c:dateAx>
      <c:valAx>
        <c:axId val="3456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0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阿波市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39777</v>
      </c>
      <c r="AJ8" s="55"/>
      <c r="AK8" s="55"/>
      <c r="AL8" s="55"/>
      <c r="AM8" s="55"/>
      <c r="AN8" s="55"/>
      <c r="AO8" s="55"/>
      <c r="AP8" s="56"/>
      <c r="AQ8" s="46">
        <f>データ!R6</f>
        <v>191.11</v>
      </c>
      <c r="AR8" s="46"/>
      <c r="AS8" s="46"/>
      <c r="AT8" s="46"/>
      <c r="AU8" s="46"/>
      <c r="AV8" s="46"/>
      <c r="AW8" s="46"/>
      <c r="AX8" s="46"/>
      <c r="AY8" s="46">
        <f>データ!S6</f>
        <v>208.14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0.3</v>
      </c>
      <c r="S10" s="46"/>
      <c r="T10" s="46"/>
      <c r="U10" s="46"/>
      <c r="V10" s="46"/>
      <c r="W10" s="46"/>
      <c r="X10" s="46"/>
      <c r="Y10" s="46"/>
      <c r="Z10" s="80">
        <f>データ!P6</f>
        <v>3240</v>
      </c>
      <c r="AA10" s="80"/>
      <c r="AB10" s="80"/>
      <c r="AC10" s="80"/>
      <c r="AD10" s="80"/>
      <c r="AE10" s="80"/>
      <c r="AF10" s="80"/>
      <c r="AG10" s="80"/>
      <c r="AH10" s="2"/>
      <c r="AI10" s="80">
        <f>データ!T6</f>
        <v>117</v>
      </c>
      <c r="AJ10" s="80"/>
      <c r="AK10" s="80"/>
      <c r="AL10" s="80"/>
      <c r="AM10" s="80"/>
      <c r="AN10" s="80"/>
      <c r="AO10" s="80"/>
      <c r="AP10" s="80"/>
      <c r="AQ10" s="46">
        <f>データ!U6</f>
        <v>5</v>
      </c>
      <c r="AR10" s="46"/>
      <c r="AS10" s="46"/>
      <c r="AT10" s="46"/>
      <c r="AU10" s="46"/>
      <c r="AV10" s="46"/>
      <c r="AW10" s="46"/>
      <c r="AX10" s="46"/>
      <c r="AY10" s="46">
        <f>データ!V6</f>
        <v>23.4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362069</v>
      </c>
      <c r="D6" s="31">
        <f t="shared" si="3"/>
        <v>47</v>
      </c>
      <c r="E6" s="31">
        <f t="shared" si="3"/>
        <v>1</v>
      </c>
      <c r="F6" s="31">
        <f t="shared" si="3"/>
        <v>0</v>
      </c>
      <c r="G6" s="31">
        <f t="shared" si="3"/>
        <v>0</v>
      </c>
      <c r="H6" s="31" t="str">
        <f t="shared" si="3"/>
        <v>徳島県　阿波市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0.3</v>
      </c>
      <c r="P6" s="32">
        <f t="shared" si="3"/>
        <v>3240</v>
      </c>
      <c r="Q6" s="32">
        <f t="shared" si="3"/>
        <v>39777</v>
      </c>
      <c r="R6" s="32">
        <f t="shared" si="3"/>
        <v>191.11</v>
      </c>
      <c r="S6" s="32">
        <f t="shared" si="3"/>
        <v>208.14</v>
      </c>
      <c r="T6" s="32">
        <f t="shared" si="3"/>
        <v>117</v>
      </c>
      <c r="U6" s="32">
        <f t="shared" si="3"/>
        <v>5</v>
      </c>
      <c r="V6" s="32">
        <f t="shared" si="3"/>
        <v>23.4</v>
      </c>
      <c r="W6" s="33">
        <f>IF(W7="",NA(),W7)</f>
        <v>99.75</v>
      </c>
      <c r="X6" s="33">
        <f t="shared" ref="X6:AF6" si="4">IF(X7="",NA(),X7)</f>
        <v>98.82</v>
      </c>
      <c r="Y6" s="33">
        <f t="shared" si="4"/>
        <v>100.17</v>
      </c>
      <c r="Z6" s="33">
        <f t="shared" si="4"/>
        <v>102.8</v>
      </c>
      <c r="AA6" s="33">
        <f t="shared" si="4"/>
        <v>102.08</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75.510000000000005</v>
      </c>
      <c r="BP6" s="33">
        <f t="shared" ref="BP6:BX6" si="8">IF(BP7="",NA(),BP7)</f>
        <v>77.760000000000005</v>
      </c>
      <c r="BQ6" s="33">
        <f t="shared" si="8"/>
        <v>42.34</v>
      </c>
      <c r="BR6" s="33">
        <f t="shared" si="8"/>
        <v>63.38</v>
      </c>
      <c r="BS6" s="33">
        <f t="shared" si="8"/>
        <v>102.08</v>
      </c>
      <c r="BT6" s="33">
        <f t="shared" si="8"/>
        <v>33.96</v>
      </c>
      <c r="BU6" s="33">
        <f t="shared" si="8"/>
        <v>33.299999999999997</v>
      </c>
      <c r="BV6" s="33">
        <f t="shared" si="8"/>
        <v>33.01</v>
      </c>
      <c r="BW6" s="33">
        <f t="shared" si="8"/>
        <v>32.39</v>
      </c>
      <c r="BX6" s="33">
        <f t="shared" si="8"/>
        <v>24.39</v>
      </c>
      <c r="BY6" s="32" t="str">
        <f>IF(BY7="","",IF(BY7="-","【-】","【"&amp;SUBSTITUTE(TEXT(BY7,"#,##0.00"),"-","△")&amp;"】"))</f>
        <v>【36.33】</v>
      </c>
      <c r="BZ6" s="33">
        <f>IF(BZ7="",NA(),BZ7)</f>
        <v>261.67</v>
      </c>
      <c r="CA6" s="33">
        <f t="shared" ref="CA6:CI6" si="9">IF(CA7="",NA(),CA7)</f>
        <v>238.45</v>
      </c>
      <c r="CB6" s="33">
        <f t="shared" si="9"/>
        <v>439.11</v>
      </c>
      <c r="CC6" s="33">
        <f t="shared" si="9"/>
        <v>285.12</v>
      </c>
      <c r="CD6" s="33">
        <f t="shared" si="9"/>
        <v>193.3</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59.47</v>
      </c>
      <c r="CL6" s="33">
        <f t="shared" ref="CL6:CT6" si="10">IF(CL7="",NA(),CL7)</f>
        <v>58.98</v>
      </c>
      <c r="CM6" s="33">
        <f t="shared" si="10"/>
        <v>63.63</v>
      </c>
      <c r="CN6" s="33">
        <f t="shared" si="10"/>
        <v>83.19</v>
      </c>
      <c r="CO6" s="33">
        <f t="shared" si="10"/>
        <v>52.72</v>
      </c>
      <c r="CP6" s="33">
        <f t="shared" si="10"/>
        <v>51.56</v>
      </c>
      <c r="CQ6" s="33">
        <f t="shared" si="10"/>
        <v>50.66</v>
      </c>
      <c r="CR6" s="33">
        <f t="shared" si="10"/>
        <v>51.11</v>
      </c>
      <c r="CS6" s="33">
        <f t="shared" si="10"/>
        <v>50.49</v>
      </c>
      <c r="CT6" s="33">
        <f t="shared" si="10"/>
        <v>48.36</v>
      </c>
      <c r="CU6" s="32" t="str">
        <f>IF(CU7="","",IF(CU7="-","【-】","【"&amp;SUBSTITUTE(TEXT(CU7,"#,##0.00"),"-","△")&amp;"】"))</f>
        <v>【58.19】</v>
      </c>
      <c r="CV6" s="33">
        <f>IF(CV7="",NA(),CV7)</f>
        <v>56.28</v>
      </c>
      <c r="CW6" s="33">
        <f t="shared" ref="CW6:DE6" si="11">IF(CW7="",NA(),CW7)</f>
        <v>53.01</v>
      </c>
      <c r="CX6" s="33">
        <f t="shared" si="11"/>
        <v>46.77</v>
      </c>
      <c r="CY6" s="33">
        <f t="shared" si="11"/>
        <v>33.68</v>
      </c>
      <c r="CZ6" s="33">
        <f t="shared" si="11"/>
        <v>47.62</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362069</v>
      </c>
      <c r="D7" s="35">
        <v>47</v>
      </c>
      <c r="E7" s="35">
        <v>1</v>
      </c>
      <c r="F7" s="35">
        <v>0</v>
      </c>
      <c r="G7" s="35">
        <v>0</v>
      </c>
      <c r="H7" s="35" t="s">
        <v>93</v>
      </c>
      <c r="I7" s="35" t="s">
        <v>94</v>
      </c>
      <c r="J7" s="35" t="s">
        <v>95</v>
      </c>
      <c r="K7" s="35" t="s">
        <v>96</v>
      </c>
      <c r="L7" s="35" t="s">
        <v>97</v>
      </c>
      <c r="M7" s="36" t="s">
        <v>98</v>
      </c>
      <c r="N7" s="36" t="s">
        <v>99</v>
      </c>
      <c r="O7" s="36">
        <v>0.3</v>
      </c>
      <c r="P7" s="36">
        <v>3240</v>
      </c>
      <c r="Q7" s="36">
        <v>39777</v>
      </c>
      <c r="R7" s="36">
        <v>191.11</v>
      </c>
      <c r="S7" s="36">
        <v>208.14</v>
      </c>
      <c r="T7" s="36">
        <v>117</v>
      </c>
      <c r="U7" s="36">
        <v>5</v>
      </c>
      <c r="V7" s="36">
        <v>23.4</v>
      </c>
      <c r="W7" s="36">
        <v>99.75</v>
      </c>
      <c r="X7" s="36">
        <v>98.82</v>
      </c>
      <c r="Y7" s="36">
        <v>100.17</v>
      </c>
      <c r="Z7" s="36">
        <v>102.8</v>
      </c>
      <c r="AA7" s="36">
        <v>102.08</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75.510000000000005</v>
      </c>
      <c r="BP7" s="36">
        <v>77.760000000000005</v>
      </c>
      <c r="BQ7" s="36">
        <v>42.34</v>
      </c>
      <c r="BR7" s="36">
        <v>63.38</v>
      </c>
      <c r="BS7" s="36">
        <v>102.08</v>
      </c>
      <c r="BT7" s="36">
        <v>33.96</v>
      </c>
      <c r="BU7" s="36">
        <v>33.299999999999997</v>
      </c>
      <c r="BV7" s="36">
        <v>33.01</v>
      </c>
      <c r="BW7" s="36">
        <v>32.39</v>
      </c>
      <c r="BX7" s="36">
        <v>24.39</v>
      </c>
      <c r="BY7" s="36">
        <v>36.33</v>
      </c>
      <c r="BZ7" s="36">
        <v>261.67</v>
      </c>
      <c r="CA7" s="36">
        <v>238.45</v>
      </c>
      <c r="CB7" s="36">
        <v>439.11</v>
      </c>
      <c r="CC7" s="36">
        <v>285.12</v>
      </c>
      <c r="CD7" s="36">
        <v>193.3</v>
      </c>
      <c r="CE7" s="36">
        <v>512.74</v>
      </c>
      <c r="CF7" s="36">
        <v>526.57000000000005</v>
      </c>
      <c r="CG7" s="36">
        <v>523.08000000000004</v>
      </c>
      <c r="CH7" s="36">
        <v>530.83000000000004</v>
      </c>
      <c r="CI7" s="36">
        <v>734.18</v>
      </c>
      <c r="CJ7" s="36">
        <v>476.46</v>
      </c>
      <c r="CK7" s="36">
        <v>59.47</v>
      </c>
      <c r="CL7" s="36">
        <v>58.98</v>
      </c>
      <c r="CM7" s="36">
        <v>63.63</v>
      </c>
      <c r="CN7" s="36">
        <v>83.19</v>
      </c>
      <c r="CO7" s="36">
        <v>52.72</v>
      </c>
      <c r="CP7" s="36">
        <v>51.56</v>
      </c>
      <c r="CQ7" s="36">
        <v>50.66</v>
      </c>
      <c r="CR7" s="36">
        <v>51.11</v>
      </c>
      <c r="CS7" s="36">
        <v>50.49</v>
      </c>
      <c r="CT7" s="36">
        <v>48.36</v>
      </c>
      <c r="CU7" s="36">
        <v>58.19</v>
      </c>
      <c r="CV7" s="36">
        <v>56.28</v>
      </c>
      <c r="CW7" s="36">
        <v>53.01</v>
      </c>
      <c r="CX7" s="36">
        <v>46.77</v>
      </c>
      <c r="CY7" s="36">
        <v>33.68</v>
      </c>
      <c r="CZ7" s="36">
        <v>47.62</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2016-01-18T05:05:41Z</dcterms:created>
  <dcterms:modified xsi:type="dcterms:W3CDTF">2016-02-26T05:35:12Z</dcterms:modified>
  <cp:category/>
</cp:coreProperties>
</file>