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23 つるぎ町（済み）\"/>
    </mc:Choice>
  </mc:AlternateContent>
  <workbookProtection workbookPassword="B501" lockStructure="1"/>
  <bookViews>
    <workbookView xWindow="0" yWindow="0" windowWidth="21570" windowHeight="81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<sst xmlns="http://schemas.openxmlformats.org/spreadsheetml/2006/main" count="217" uniqueCount="107">
  <si>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</si>
  <si>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</si>
  <si>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</si>
  <si>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</si>
  <si>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</si>
  <si>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</si>
  <si>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</si>
  <si>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</si>
  <si>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</si>
  <si>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</si>
  <si>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</si>
  <si>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</si>
  <si>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</si>
  <si>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</si>
  <si>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</si>
  <si>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</si>
  <si>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</si>
  <si>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</si>
  <si>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</si>
  <si>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</si>
  <si>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</si>
  <si>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</si>
  <si>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</si>
  <si>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</si>
  <si>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</si>
  <si>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</si>
  <si>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</si>
  <si>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</si>
  <si>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</si>
  <si>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</si>
  <si>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</si>
  <si>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</si>
  <si>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</si>
  <si>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</si>
  <si>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</si>
  <si>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</si>
  <si>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</si>
  <si>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</si>
  <si>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</si>
  <si>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</si>
  <si>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</si>
  <si>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</si>
  <si>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</si>
  <si>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</si>
  <si>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</si>
  <si>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</si>
  <si>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</si>
  <si>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</si>
  <si>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</si>
  <si>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</si>
  <si>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</si>
  <si>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</si>
  <si>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</si>
  <si>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</si>
  <si>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</si>
  <si>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</si>
  <si>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</si>
  <si>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</si>
  <si>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</si>
  <si>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</si>
  <si>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</si>
  <si>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</si>
  <si>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</si>
  <si>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</si>
  <si>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</si>
  <si>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</si>
  <si>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</si>
  <si>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</si>
  <si>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</si>
  <si>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</si>
  <si>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</si>
  <si>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</si>
  <si>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</si>
  <si>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</si>
  <si>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</si>
  <si>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</si>
  <si>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</si>
  <si>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</si>
  <si>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</si>
  <si>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</si>
  <si>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</si>
  <si>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</si>
  <si>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</si>
  <si>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</si>
  <si>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</si>
  <si>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</si>
  <si>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</si>
  <si>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</si>
  <si>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</si>
  <si>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</si>
  <si>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</si>
  <si>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</si>
  <si>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</si>
  <si>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つるぎ町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</si>
  <si>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</si>
  <si>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</si>
  <si>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</si>
  <si>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</si>
  <si>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</si>
  <si>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</si>
  <si>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</si>
  <si>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</si>
  <si>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</si>
  <si>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</si>
  <si>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・管路更新率について、H26の数値が全国平均に比べ大きく下回っている。配水池操作線布設替、PCタンク耐震診断の方に投資したことが影響したと考えられる。</t>
    <rPh sb="1" eb="3">
      <t>カンロ</t>
    </rPh>
    <rPh sb="3" eb="5">
      <t>コウシン</t>
    </rPh>
    <rPh sb="5" eb="6">
      <t>リツ</t>
    </rPh>
    <rPh sb="15" eb="17">
      <t>スウチ</t>
    </rPh>
    <rPh sb="18" eb="20">
      <t>ゼンコク</t>
    </rPh>
    <rPh sb="20" eb="22">
      <t>ヘイキン</t>
    </rPh>
    <rPh sb="23" eb="24">
      <t>クラ</t>
    </rPh>
    <rPh sb="25" eb="26">
      <t>オオ</t>
    </rPh>
    <rPh sb="28" eb="30">
      <t>シタマワ</t>
    </rPh>
    <rPh sb="35" eb="37">
      <t>ハイスイ</t>
    </rPh>
    <rPh sb="37" eb="38">
      <t>イケ</t>
    </rPh>
    <rPh sb="38" eb="41">
      <t>ソウサセン</t>
    </rPh>
    <rPh sb="41" eb="43">
      <t>フセツ</t>
    </rPh>
    <rPh sb="43" eb="44">
      <t>ガ</t>
    </rPh>
    <rPh sb="50" eb="52">
      <t>タイシン</t>
    </rPh>
    <rPh sb="52" eb="54">
      <t>シンダン</t>
    </rPh>
    <rPh sb="55" eb="56">
      <t>ホウ</t>
    </rPh>
    <rPh sb="57" eb="59">
      <t>トウシ</t>
    </rPh>
    <rPh sb="64" eb="66">
      <t>エイキョウ</t>
    </rPh>
    <rPh sb="69" eb="70">
      <t>カンガ</t>
    </rPh>
    <phoneticPr fontId="4"/>
  </si>
  <si>
    <t>・H25から経常収支比率が100％未満、単年度収支が赤字となっている。同じく下がっている料金回収率と併せて経営改善に向けた取組が必要である。
・給水原価も年々上がっている。費用の効率化を図ることが必要である。</t>
    <rPh sb="6" eb="8">
      <t>ケイジョウ</t>
    </rPh>
    <rPh sb="8" eb="10">
      <t>シュウシ</t>
    </rPh>
    <rPh sb="10" eb="12">
      <t>ヒリツ</t>
    </rPh>
    <rPh sb="17" eb="19">
      <t>ミマン</t>
    </rPh>
    <rPh sb="20" eb="23">
      <t>タンネンド</t>
    </rPh>
    <rPh sb="23" eb="25">
      <t>シュウシ</t>
    </rPh>
    <rPh sb="26" eb="28">
      <t>アカジ</t>
    </rPh>
    <rPh sb="35" eb="36">
      <t>オナ</t>
    </rPh>
    <rPh sb="38" eb="39">
      <t>サ</t>
    </rPh>
    <rPh sb="44" eb="46">
      <t>リョウキン</t>
    </rPh>
    <rPh sb="46" eb="49">
      <t>カイシュウリツ</t>
    </rPh>
    <rPh sb="50" eb="51">
      <t>アワ</t>
    </rPh>
    <rPh sb="53" eb="55">
      <t>ケイエイ</t>
    </rPh>
    <rPh sb="55" eb="57">
      <t>カイゼン</t>
    </rPh>
    <rPh sb="58" eb="59">
      <t>ム</t>
    </rPh>
    <rPh sb="61" eb="62">
      <t>ト</t>
    </rPh>
    <rPh sb="62" eb="63">
      <t>ク</t>
    </rPh>
    <rPh sb="64" eb="66">
      <t>ヒツヨウ</t>
    </rPh>
    <rPh sb="73" eb="75">
      <t>キュウスイ</t>
    </rPh>
    <rPh sb="75" eb="77">
      <t>ゲンカ</t>
    </rPh>
    <rPh sb="78" eb="80">
      <t>ネンネン</t>
    </rPh>
    <rPh sb="80" eb="81">
      <t>ア</t>
    </rPh>
    <rPh sb="87" eb="89">
      <t>ヒヨウ</t>
    </rPh>
    <rPh sb="90" eb="92">
      <t>コウリツ</t>
    </rPh>
    <rPh sb="92" eb="93">
      <t>カ</t>
    </rPh>
    <rPh sb="94" eb="95">
      <t>ハカ</t>
    </rPh>
    <rPh sb="99" eb="101">
      <t>ヒツヨウ</t>
    </rPh>
    <phoneticPr fontId="4"/>
  </si>
  <si>
    <t>・更なる費用削減や更新投資等に充てる財源が確保されているか等、今後も健全経営を続けていくための改善点を洗い出す。併せて料金滞納の熟慮、料金改定の検討も必要となる。</t>
    <rPh sb="1" eb="2">
      <t>サラ</t>
    </rPh>
    <rPh sb="4" eb="6">
      <t>ヒヨウ</t>
    </rPh>
    <rPh sb="6" eb="8">
      <t>サクゲン</t>
    </rPh>
    <rPh sb="9" eb="11">
      <t>コウシン</t>
    </rPh>
    <rPh sb="11" eb="13">
      <t>トウシ</t>
    </rPh>
    <rPh sb="13" eb="14">
      <t>トウ</t>
    </rPh>
    <rPh sb="15" eb="16">
      <t>ア</t>
    </rPh>
    <rPh sb="18" eb="20">
      <t>ザイゲン</t>
    </rPh>
    <rPh sb="21" eb="23">
      <t>カクホ</t>
    </rPh>
    <rPh sb="29" eb="30">
      <t>トウ</t>
    </rPh>
    <rPh sb="31" eb="33">
      <t>コンゴ</t>
    </rPh>
    <rPh sb="34" eb="36">
      <t>ケンゼン</t>
    </rPh>
    <rPh sb="36" eb="38">
      <t>ケイエイ</t>
    </rPh>
    <rPh sb="39" eb="40">
      <t>ツヅ</t>
    </rPh>
    <rPh sb="47" eb="49">
      <t>カイゼン</t>
    </rPh>
    <rPh sb="49" eb="50">
      <t>テン</t>
    </rPh>
    <rPh sb="51" eb="52">
      <t>アラ</t>
    </rPh>
    <rPh sb="53" eb="54">
      <t>ダ</t>
    </rPh>
    <rPh sb="56" eb="57">
      <t>アワ</t>
    </rPh>
    <rPh sb="59" eb="61">
      <t>リョウキン</t>
    </rPh>
    <rPh sb="61" eb="63">
      <t>タイノウ</t>
    </rPh>
    <rPh sb="64" eb="66">
      <t>ジュクリョ</t>
    </rPh>
    <rPh sb="67" eb="69">
      <t>リョウキン</t>
    </rPh>
    <rPh sb="69" eb="71">
      <t>カイテイ</t>
    </rPh>
    <rPh sb="72" eb="74">
      <t>ケントウ</t>
    </rPh>
    <rPh sb="75" eb="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</si>
</sst>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c:v>
                </c:pt>
                <c:pt idx="1">
                  <c:v>1.57</c:v>
                </c:pt>
                <c:pt idx="2">
                  <c:v>0.94</c:v>
                </c:pt>
                <c:pt idx="3">
                  <c:v>0.78</c:v>
                </c:pt>
                <c:pt idx="4">
                  <c:v>0.08</c:v>
                </c:pt>
              </c:numCache>
            </c:numRef>
          </c:val>
        </c:ser>
        <c:dLbls>
          <c:showLegendKey val="0"/>
          <c:showVal val="0"/>
          <c:showCatName val="0"/>
          <c:showSerName val="0"/>
          <c:showPercent val="0"/>
          <c:showBubbleSize val="0"/>
        </c:dLbls>
        <c:gapWidth val="150"/>
        <c:axId val="333144008"/>
        <c:axId val="33364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333144008"/>
        <c:axId val="333643736"/>
      </c:lineChart>
      <c:dateAx>
        <c:axId val="333144008"/>
        <c:scaling>
          <c:orientation val="minMax"/>
        </c:scaling>
        <c:delete val="1"/>
        <c:axPos val="b"/>
        <c:numFmt formatCode="ge" sourceLinked="1"/>
        <c:majorTickMark val="none"/>
        <c:minorTickMark val="none"/>
        <c:tickLblPos val="none"/>
        <c:crossAx val="333643736"/>
        <c:crosses val="autoZero"/>
        <c:auto val="1"/>
        <c:lblOffset val="100"/>
        <c:baseTimeUnit val="years"/>
      </c:dateAx>
      <c:valAx>
        <c:axId val="33364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14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36.79</c:v>
                </c:pt>
                <c:pt idx="1">
                  <c:v>35.75</c:v>
                </c:pt>
                <c:pt idx="2">
                  <c:v>34.93</c:v>
                </c:pt>
                <c:pt idx="3">
                  <c:v>34.380000000000003</c:v>
                </c:pt>
                <c:pt idx="4">
                  <c:v>33</c:v>
                </c:pt>
              </c:numCache>
            </c:numRef>
          </c:val>
        </c:ser>
        <c:dLbls>
          <c:showLegendKey val="0"/>
          <c:showVal val="0"/>
          <c:showCatName val="0"/>
          <c:showSerName val="0"/>
          <c:showPercent val="0"/>
          <c:showBubbleSize val="0"/>
        </c:dLbls>
        <c:gapWidth val="150"/>
        <c:axId val="335812920"/>
        <c:axId val="33581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335812920"/>
        <c:axId val="335813312"/>
      </c:lineChart>
      <c:dateAx>
        <c:axId val="335812920"/>
        <c:scaling>
          <c:orientation val="minMax"/>
        </c:scaling>
        <c:delete val="1"/>
        <c:axPos val="b"/>
        <c:numFmt formatCode="ge" sourceLinked="1"/>
        <c:majorTickMark val="none"/>
        <c:minorTickMark val="none"/>
        <c:tickLblPos val="none"/>
        <c:crossAx val="335813312"/>
        <c:crosses val="autoZero"/>
        <c:auto val="1"/>
        <c:lblOffset val="100"/>
        <c:baseTimeUnit val="years"/>
      </c:dateAx>
      <c:valAx>
        <c:axId val="33581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81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90.39</c:v>
                </c:pt>
                <c:pt idx="1">
                  <c:v>90.39</c:v>
                </c:pt>
                <c:pt idx="2">
                  <c:v>90.39</c:v>
                </c:pt>
                <c:pt idx="3">
                  <c:v>90.39</c:v>
                </c:pt>
                <c:pt idx="4">
                  <c:v>90.36</c:v>
                </c:pt>
              </c:numCache>
            </c:numRef>
          </c:val>
        </c:ser>
        <c:dLbls>
          <c:showLegendKey val="0"/>
          <c:showVal val="0"/>
          <c:showCatName val="0"/>
          <c:showSerName val="0"/>
          <c:showPercent val="0"/>
          <c:showBubbleSize val="0"/>
        </c:dLbls>
        <c:gapWidth val="150"/>
        <c:axId val="335882784"/>
        <c:axId val="33588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335882784"/>
        <c:axId val="335883176"/>
      </c:lineChart>
      <c:dateAx>
        <c:axId val="335882784"/>
        <c:scaling>
          <c:orientation val="minMax"/>
        </c:scaling>
        <c:delete val="1"/>
        <c:axPos val="b"/>
        <c:numFmt formatCode="ge" sourceLinked="1"/>
        <c:majorTickMark val="none"/>
        <c:minorTickMark val="none"/>
        <c:tickLblPos val="none"/>
        <c:crossAx val="335883176"/>
        <c:crosses val="autoZero"/>
        <c:auto val="1"/>
        <c:lblOffset val="100"/>
        <c:baseTimeUnit val="years"/>
      </c:dateAx>
      <c:valAx>
        <c:axId val="33588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8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105.99</c:v>
                </c:pt>
                <c:pt idx="1">
                  <c:v>102.47</c:v>
                </c:pt>
                <c:pt idx="2">
                  <c:v>101.57</c:v>
                </c:pt>
                <c:pt idx="3">
                  <c:v>98.02</c:v>
                </c:pt>
                <c:pt idx="4">
                  <c:v>87.66</c:v>
                </c:pt>
              </c:numCache>
            </c:numRef>
          </c:val>
        </c:ser>
        <c:dLbls>
          <c:showLegendKey val="0"/>
          <c:showVal val="0"/>
          <c:showCatName val="0"/>
          <c:showSerName val="0"/>
          <c:showPercent val="0"/>
          <c:showBubbleSize val="0"/>
        </c:dLbls>
        <c:gapWidth val="150"/>
        <c:axId val="334775872"/>
        <c:axId val="33575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334775872"/>
        <c:axId val="335753040"/>
      </c:lineChart>
      <c:dateAx>
        <c:axId val="334775872"/>
        <c:scaling>
          <c:orientation val="minMax"/>
        </c:scaling>
        <c:delete val="1"/>
        <c:axPos val="b"/>
        <c:numFmt formatCode="ge" sourceLinked="1"/>
        <c:majorTickMark val="none"/>
        <c:minorTickMark val="none"/>
        <c:tickLblPos val="none"/>
        <c:crossAx val="335753040"/>
        <c:crosses val="autoZero"/>
        <c:auto val="1"/>
        <c:lblOffset val="100"/>
        <c:baseTimeUnit val="years"/>
      </c:dateAx>
      <c:valAx>
        <c:axId val="335753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7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33.96</c:v>
                </c:pt>
                <c:pt idx="1">
                  <c:v>34.979999999999997</c:v>
                </c:pt>
                <c:pt idx="2">
                  <c:v>36.15</c:v>
                </c:pt>
                <c:pt idx="3">
                  <c:v>37.35</c:v>
                </c:pt>
                <c:pt idx="4">
                  <c:v>47.93</c:v>
                </c:pt>
              </c:numCache>
            </c:numRef>
          </c:val>
        </c:ser>
        <c:dLbls>
          <c:showLegendKey val="0"/>
          <c:showVal val="0"/>
          <c:showCatName val="0"/>
          <c:showSerName val="0"/>
          <c:showPercent val="0"/>
          <c:showBubbleSize val="0"/>
        </c:dLbls>
        <c:gapWidth val="150"/>
        <c:axId val="335740296"/>
        <c:axId val="33573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335740296"/>
        <c:axId val="335738880"/>
      </c:lineChart>
      <c:dateAx>
        <c:axId val="335740296"/>
        <c:scaling>
          <c:orientation val="minMax"/>
        </c:scaling>
        <c:delete val="1"/>
        <c:axPos val="b"/>
        <c:numFmt formatCode="ge" sourceLinked="1"/>
        <c:majorTickMark val="none"/>
        <c:minorTickMark val="none"/>
        <c:tickLblPos val="none"/>
        <c:crossAx val="335738880"/>
        <c:crosses val="autoZero"/>
        <c:auto val="1"/>
        <c:lblOffset val="100"/>
        <c:baseTimeUnit val="years"/>
      </c:dateAx>
      <c:valAx>
        <c:axId val="3357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4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6088648"/>
        <c:axId val="33581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336088648"/>
        <c:axId val="335819104"/>
      </c:lineChart>
      <c:dateAx>
        <c:axId val="336088648"/>
        <c:scaling>
          <c:orientation val="minMax"/>
        </c:scaling>
        <c:delete val="1"/>
        <c:axPos val="b"/>
        <c:numFmt formatCode="ge" sourceLinked="1"/>
        <c:majorTickMark val="none"/>
        <c:minorTickMark val="none"/>
        <c:tickLblPos val="none"/>
        <c:crossAx val="335819104"/>
        <c:crosses val="autoZero"/>
        <c:auto val="1"/>
        <c:lblOffset val="100"/>
        <c:baseTimeUnit val="years"/>
      </c:dateAx>
      <c:valAx>
        <c:axId val="3358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08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5817288"/>
        <c:axId val="33547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335817288"/>
        <c:axId val="335478168"/>
      </c:lineChart>
      <c:dateAx>
        <c:axId val="335817288"/>
        <c:scaling>
          <c:orientation val="minMax"/>
        </c:scaling>
        <c:delete val="1"/>
        <c:axPos val="b"/>
        <c:numFmt formatCode="ge" sourceLinked="1"/>
        <c:majorTickMark val="none"/>
        <c:minorTickMark val="none"/>
        <c:tickLblPos val="none"/>
        <c:crossAx val="335478168"/>
        <c:crosses val="autoZero"/>
        <c:auto val="1"/>
        <c:lblOffset val="100"/>
        <c:baseTimeUnit val="years"/>
      </c:dateAx>
      <c:valAx>
        <c:axId val="335478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81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625.07000000000005</c:v>
                </c:pt>
                <c:pt idx="1">
                  <c:v>919.56</c:v>
                </c:pt>
                <c:pt idx="2">
                  <c:v>658.23</c:v>
                </c:pt>
                <c:pt idx="3">
                  <c:v>559.64</c:v>
                </c:pt>
                <c:pt idx="4">
                  <c:v>322.41000000000003</c:v>
                </c:pt>
              </c:numCache>
            </c:numRef>
          </c:val>
        </c:ser>
        <c:dLbls>
          <c:showLegendKey val="0"/>
          <c:showVal val="0"/>
          <c:showCatName val="0"/>
          <c:showSerName val="0"/>
          <c:showPercent val="0"/>
          <c:showBubbleSize val="0"/>
        </c:dLbls>
        <c:gapWidth val="150"/>
        <c:axId val="335479344"/>
        <c:axId val="33547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335479344"/>
        <c:axId val="335479736"/>
      </c:lineChart>
      <c:dateAx>
        <c:axId val="335479344"/>
        <c:scaling>
          <c:orientation val="minMax"/>
        </c:scaling>
        <c:delete val="1"/>
        <c:axPos val="b"/>
        <c:numFmt formatCode="ge" sourceLinked="1"/>
        <c:majorTickMark val="none"/>
        <c:minorTickMark val="none"/>
        <c:tickLblPos val="none"/>
        <c:crossAx val="335479736"/>
        <c:crosses val="autoZero"/>
        <c:auto val="1"/>
        <c:lblOffset val="100"/>
        <c:baseTimeUnit val="years"/>
      </c:dateAx>
      <c:valAx>
        <c:axId val="335479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47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254.9</c:v>
                </c:pt>
                <c:pt idx="1">
                  <c:v>246.29</c:v>
                </c:pt>
                <c:pt idx="2">
                  <c:v>226.13</c:v>
                </c:pt>
                <c:pt idx="3">
                  <c:v>211.7</c:v>
                </c:pt>
                <c:pt idx="4">
                  <c:v>203.82</c:v>
                </c:pt>
              </c:numCache>
            </c:numRef>
          </c:val>
        </c:ser>
        <c:dLbls>
          <c:showLegendKey val="0"/>
          <c:showVal val="0"/>
          <c:showCatName val="0"/>
          <c:showSerName val="0"/>
          <c:showPercent val="0"/>
          <c:showBubbleSize val="0"/>
        </c:dLbls>
        <c:gapWidth val="150"/>
        <c:axId val="335480128"/>
        <c:axId val="33548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335480128"/>
        <c:axId val="335480520"/>
      </c:lineChart>
      <c:dateAx>
        <c:axId val="335480128"/>
        <c:scaling>
          <c:orientation val="minMax"/>
        </c:scaling>
        <c:delete val="1"/>
        <c:axPos val="b"/>
        <c:numFmt formatCode="ge" sourceLinked="1"/>
        <c:majorTickMark val="none"/>
        <c:minorTickMark val="none"/>
        <c:tickLblPos val="none"/>
        <c:crossAx val="335480520"/>
        <c:crosses val="autoZero"/>
        <c:auto val="1"/>
        <c:lblOffset val="100"/>
        <c:baseTimeUnit val="years"/>
      </c:dateAx>
      <c:valAx>
        <c:axId val="335480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4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105.73</c:v>
                </c:pt>
                <c:pt idx="1">
                  <c:v>101.46</c:v>
                </c:pt>
                <c:pt idx="2">
                  <c:v>101.04</c:v>
                </c:pt>
                <c:pt idx="3">
                  <c:v>97.45</c:v>
                </c:pt>
                <c:pt idx="4">
                  <c:v>86.55</c:v>
                </c:pt>
              </c:numCache>
            </c:numRef>
          </c:val>
        </c:ser>
        <c:dLbls>
          <c:showLegendKey val="0"/>
          <c:showVal val="0"/>
          <c:showCatName val="0"/>
          <c:showSerName val="0"/>
          <c:showPercent val="0"/>
          <c:showBubbleSize val="0"/>
        </c:dLbls>
        <c:gapWidth val="150"/>
        <c:axId val="335477776"/>
        <c:axId val="3358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335477776"/>
        <c:axId val="335810176"/>
      </c:lineChart>
      <c:dateAx>
        <c:axId val="335477776"/>
        <c:scaling>
          <c:orientation val="minMax"/>
        </c:scaling>
        <c:delete val="1"/>
        <c:axPos val="b"/>
        <c:numFmt formatCode="ge" sourceLinked="1"/>
        <c:majorTickMark val="none"/>
        <c:minorTickMark val="none"/>
        <c:tickLblPos val="none"/>
        <c:crossAx val="335810176"/>
        <c:crosses val="autoZero"/>
        <c:auto val="1"/>
        <c:lblOffset val="100"/>
        <c:baseTimeUnit val="years"/>
      </c:dateAx>
      <c:valAx>
        <c:axId val="3358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47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137.94999999999999</c:v>
                </c:pt>
                <c:pt idx="1">
                  <c:v>144.01</c:v>
                </c:pt>
                <c:pt idx="2">
                  <c:v>144.07</c:v>
                </c:pt>
                <c:pt idx="3">
                  <c:v>151.27000000000001</c:v>
                </c:pt>
                <c:pt idx="4">
                  <c:v>170.76</c:v>
                </c:pt>
              </c:numCache>
            </c:numRef>
          </c:val>
        </c:ser>
        <c:dLbls>
          <c:showLegendKey val="0"/>
          <c:showVal val="0"/>
          <c:showCatName val="0"/>
          <c:showSerName val="0"/>
          <c:showPercent val="0"/>
          <c:showBubbleSize val="0"/>
        </c:dLbls>
        <c:gapWidth val="150"/>
        <c:axId val="335811352"/>
        <c:axId val="3358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335811352"/>
        <c:axId val="335811744"/>
      </c:lineChart>
      <c:dateAx>
        <c:axId val="335811352"/>
        <c:scaling>
          <c:orientation val="minMax"/>
        </c:scaling>
        <c:delete val="1"/>
        <c:axPos val="b"/>
        <c:numFmt formatCode="ge" sourceLinked="1"/>
        <c:majorTickMark val="none"/>
        <c:minorTickMark val="none"/>
        <c:tickLblPos val="none"/>
        <c:crossAx val="335811744"/>
        <c:crosses val="autoZero"/>
        <c:auto val="1"/>
        <c:lblOffset val="100"/>
        <c:baseTimeUnit val="years"/>
      </c:dateAx>
      <c:valAx>
        <c:axId val="3358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81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徳島県　つるぎ町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10126</v>
      </c>
      <c r="AJ8" s="56"/>
      <c r="AK8" s="56"/>
      <c r="AL8" s="56"/>
      <c r="AM8" s="56"/>
      <c r="AN8" s="56"/>
      <c r="AO8" s="56"/>
      <c r="AP8" s="57"/>
      <c r="AQ8" s="47">
        <f>データ!R6</f>
        <v>194.84</v>
      </c>
      <c r="AR8" s="47"/>
      <c r="AS8" s="47"/>
      <c r="AT8" s="47"/>
      <c r="AU8" s="47"/>
      <c r="AV8" s="47"/>
      <c r="AW8" s="47"/>
      <c r="AX8" s="47"/>
      <c r="AY8" s="47">
        <f>データ!S6</f>
        <v>51.97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76.55</v>
      </c>
      <c r="K10" s="47"/>
      <c r="L10" s="47"/>
      <c r="M10" s="47"/>
      <c r="N10" s="47"/>
      <c r="O10" s="47"/>
      <c r="P10" s="47"/>
      <c r="Q10" s="47"/>
      <c r="R10" s="47">
        <f>データ!O6</f>
        <v>68.260000000000005</v>
      </c>
      <c r="S10" s="47"/>
      <c r="T10" s="47"/>
      <c r="U10" s="47"/>
      <c r="V10" s="47"/>
      <c r="W10" s="47"/>
      <c r="X10" s="47"/>
      <c r="Y10" s="47"/>
      <c r="Z10" s="78">
        <f>データ!P6</f>
        <v>2910</v>
      </c>
      <c r="AA10" s="78"/>
      <c r="AB10" s="78"/>
      <c r="AC10" s="78"/>
      <c r="AD10" s="78"/>
      <c r="AE10" s="78"/>
      <c r="AF10" s="78"/>
      <c r="AG10" s="78"/>
      <c r="AH10" s="2"/>
      <c r="AI10" s="78">
        <f>データ!T6</f>
        <v>6846</v>
      </c>
      <c r="AJ10" s="78"/>
      <c r="AK10" s="78"/>
      <c r="AL10" s="78"/>
      <c r="AM10" s="78"/>
      <c r="AN10" s="78"/>
      <c r="AO10" s="78"/>
      <c r="AP10" s="78"/>
      <c r="AQ10" s="47">
        <f>データ!U6</f>
        <v>10.94</v>
      </c>
      <c r="AR10" s="47"/>
      <c r="AS10" s="47"/>
      <c r="AT10" s="47"/>
      <c r="AU10" s="47"/>
      <c r="AV10" s="47"/>
      <c r="AW10" s="47"/>
      <c r="AX10" s="47"/>
      <c r="AY10" s="47">
        <f>データ!V6</f>
        <v>625.78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364681</v>
      </c>
      <c r="D6" s="31">
        <f t="shared" si="3"/>
        <v>46</v>
      </c>
      <c r="E6" s="31">
        <f t="shared" si="3"/>
        <v>1</v>
      </c>
      <c r="F6" s="31">
        <f t="shared" si="3"/>
        <v>0</v>
      </c>
      <c r="G6" s="31">
        <f t="shared" si="3"/>
        <v>1</v>
      </c>
      <c r="H6" s="31" t="str">
        <f t="shared" si="3"/>
        <v>徳島県　つるぎ町</v>
      </c>
      <c r="I6" s="31" t="str">
        <f t="shared" si="3"/>
        <v>法適用</v>
      </c>
      <c r="J6" s="31" t="str">
        <f t="shared" si="3"/>
        <v>水道事業</v>
      </c>
      <c r="K6" s="31" t="str">
        <f t="shared" si="3"/>
        <v>末端給水事業</v>
      </c>
      <c r="L6" s="31" t="str">
        <f t="shared" si="3"/>
        <v>A8</v>
      </c>
      <c r="M6" s="32" t="str">
        <f t="shared" si="3"/>
        <v>-</v>
      </c>
      <c r="N6" s="32">
        <f t="shared" si="3"/>
        <v>76.55</v>
      </c>
      <c r="O6" s="32">
        <f t="shared" si="3"/>
        <v>68.260000000000005</v>
      </c>
      <c r="P6" s="32">
        <f t="shared" si="3"/>
        <v>2910</v>
      </c>
      <c r="Q6" s="32">
        <f t="shared" si="3"/>
        <v>10126</v>
      </c>
      <c r="R6" s="32">
        <f t="shared" si="3"/>
        <v>194.84</v>
      </c>
      <c r="S6" s="32">
        <f t="shared" si="3"/>
        <v>51.97</v>
      </c>
      <c r="T6" s="32">
        <f t="shared" si="3"/>
        <v>6846</v>
      </c>
      <c r="U6" s="32">
        <f t="shared" si="3"/>
        <v>10.94</v>
      </c>
      <c r="V6" s="32">
        <f t="shared" si="3"/>
        <v>625.78</v>
      </c>
      <c r="W6" s="33">
        <f>IF(W7="",NA(),W7)</f>
        <v>105.99</v>
      </c>
      <c r="X6" s="33">
        <f t="shared" ref="X6:AF6" si="4">IF(X7="",NA(),X7)</f>
        <v>102.47</v>
      </c>
      <c r="Y6" s="33">
        <f t="shared" si="4"/>
        <v>101.57</v>
      </c>
      <c r="Z6" s="33">
        <f t="shared" si="4"/>
        <v>98.02</v>
      </c>
      <c r="AA6" s="33">
        <f t="shared" si="4"/>
        <v>87.66</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625.07000000000005</v>
      </c>
      <c r="AT6" s="33">
        <f t="shared" ref="AT6:BB6" si="6">IF(AT7="",NA(),AT7)</f>
        <v>919.56</v>
      </c>
      <c r="AU6" s="33">
        <f t="shared" si="6"/>
        <v>658.23</v>
      </c>
      <c r="AV6" s="33">
        <f t="shared" si="6"/>
        <v>559.64</v>
      </c>
      <c r="AW6" s="33">
        <f t="shared" si="6"/>
        <v>322.41000000000003</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254.9</v>
      </c>
      <c r="BE6" s="33">
        <f t="shared" ref="BE6:BM6" si="7">IF(BE7="",NA(),BE7)</f>
        <v>246.29</v>
      </c>
      <c r="BF6" s="33">
        <f t="shared" si="7"/>
        <v>226.13</v>
      </c>
      <c r="BG6" s="33">
        <f t="shared" si="7"/>
        <v>211.7</v>
      </c>
      <c r="BH6" s="33">
        <f t="shared" si="7"/>
        <v>203.82</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105.73</v>
      </c>
      <c r="BP6" s="33">
        <f t="shared" ref="BP6:BX6" si="8">IF(BP7="",NA(),BP7)</f>
        <v>101.46</v>
      </c>
      <c r="BQ6" s="33">
        <f t="shared" si="8"/>
        <v>101.04</v>
      </c>
      <c r="BR6" s="33">
        <f t="shared" si="8"/>
        <v>97.45</v>
      </c>
      <c r="BS6" s="33">
        <f t="shared" si="8"/>
        <v>86.55</v>
      </c>
      <c r="BT6" s="33">
        <f t="shared" si="8"/>
        <v>93.43</v>
      </c>
      <c r="BU6" s="33">
        <f t="shared" si="8"/>
        <v>90.17</v>
      </c>
      <c r="BV6" s="33">
        <f t="shared" si="8"/>
        <v>90.69</v>
      </c>
      <c r="BW6" s="33">
        <f t="shared" si="8"/>
        <v>90.64</v>
      </c>
      <c r="BX6" s="33">
        <f t="shared" si="8"/>
        <v>93.66</v>
      </c>
      <c r="BY6" s="32" t="str">
        <f>IF(BY7="","",IF(BY7="-","【-】","【"&amp;SUBSTITUTE(TEXT(BY7,"#,##0.00"),"-","△")&amp;"】"))</f>
        <v>【104.60】</v>
      </c>
      <c r="BZ6" s="33">
        <f>IF(BZ7="",NA(),BZ7)</f>
        <v>137.94999999999999</v>
      </c>
      <c r="CA6" s="33">
        <f t="shared" ref="CA6:CI6" si="9">IF(CA7="",NA(),CA7)</f>
        <v>144.01</v>
      </c>
      <c r="CB6" s="33">
        <f t="shared" si="9"/>
        <v>144.07</v>
      </c>
      <c r="CC6" s="33">
        <f t="shared" si="9"/>
        <v>151.27000000000001</v>
      </c>
      <c r="CD6" s="33">
        <f t="shared" si="9"/>
        <v>170.76</v>
      </c>
      <c r="CE6" s="33">
        <f t="shared" si="9"/>
        <v>204.24</v>
      </c>
      <c r="CF6" s="33">
        <f t="shared" si="9"/>
        <v>210.28</v>
      </c>
      <c r="CG6" s="33">
        <f t="shared" si="9"/>
        <v>211.08</v>
      </c>
      <c r="CH6" s="33">
        <f t="shared" si="9"/>
        <v>213.52</v>
      </c>
      <c r="CI6" s="33">
        <f t="shared" si="9"/>
        <v>208.21</v>
      </c>
      <c r="CJ6" s="32" t="str">
        <f>IF(CJ7="","",IF(CJ7="-","【-】","【"&amp;SUBSTITUTE(TEXT(CJ7,"#,##0.00"),"-","△")&amp;"】"))</f>
        <v>【164.21】</v>
      </c>
      <c r="CK6" s="33">
        <f>IF(CK7="",NA(),CK7)</f>
        <v>36.79</v>
      </c>
      <c r="CL6" s="33">
        <f t="shared" ref="CL6:CT6" si="10">IF(CL7="",NA(),CL7)</f>
        <v>35.75</v>
      </c>
      <c r="CM6" s="33">
        <f t="shared" si="10"/>
        <v>34.93</v>
      </c>
      <c r="CN6" s="33">
        <f t="shared" si="10"/>
        <v>34.380000000000003</v>
      </c>
      <c r="CO6" s="33">
        <f t="shared" si="10"/>
        <v>33</v>
      </c>
      <c r="CP6" s="33">
        <f t="shared" si="10"/>
        <v>51.05</v>
      </c>
      <c r="CQ6" s="33">
        <f t="shared" si="10"/>
        <v>50.49</v>
      </c>
      <c r="CR6" s="33">
        <f t="shared" si="10"/>
        <v>49.69</v>
      </c>
      <c r="CS6" s="33">
        <f t="shared" si="10"/>
        <v>49.77</v>
      </c>
      <c r="CT6" s="33">
        <f t="shared" si="10"/>
        <v>49.22</v>
      </c>
      <c r="CU6" s="32" t="str">
        <f>IF(CU7="","",IF(CU7="-","【-】","【"&amp;SUBSTITUTE(TEXT(CU7,"#,##0.00"),"-","△")&amp;"】"))</f>
        <v>【59.80】</v>
      </c>
      <c r="CV6" s="33">
        <f>IF(CV7="",NA(),CV7)</f>
        <v>90.39</v>
      </c>
      <c r="CW6" s="33">
        <f t="shared" ref="CW6:DE6" si="11">IF(CW7="",NA(),CW7)</f>
        <v>90.39</v>
      </c>
      <c r="CX6" s="33">
        <f t="shared" si="11"/>
        <v>90.39</v>
      </c>
      <c r="CY6" s="33">
        <f t="shared" si="11"/>
        <v>90.39</v>
      </c>
      <c r="CZ6" s="33">
        <f t="shared" si="11"/>
        <v>90.36</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33.96</v>
      </c>
      <c r="DH6" s="33">
        <f t="shared" ref="DH6:DP6" si="12">IF(DH7="",NA(),DH7)</f>
        <v>34.979999999999997</v>
      </c>
      <c r="DI6" s="33">
        <f t="shared" si="12"/>
        <v>36.15</v>
      </c>
      <c r="DJ6" s="33">
        <f t="shared" si="12"/>
        <v>37.35</v>
      </c>
      <c r="DK6" s="33">
        <f t="shared" si="12"/>
        <v>47.93</v>
      </c>
      <c r="DL6" s="33">
        <f t="shared" si="12"/>
        <v>33.21</v>
      </c>
      <c r="DM6" s="33">
        <f t="shared" si="12"/>
        <v>34.24</v>
      </c>
      <c r="DN6" s="33">
        <f t="shared" si="12"/>
        <v>35.18</v>
      </c>
      <c r="DO6" s="33">
        <f t="shared" si="12"/>
        <v>36.43</v>
      </c>
      <c r="DP6" s="33">
        <f t="shared" si="12"/>
        <v>46.12</v>
      </c>
      <c r="DQ6" s="32" t="str">
        <f>IF(DQ7="","",IF(DQ7="-","【-】","【"&amp;SUBSTITUTE(TEXT(DQ7,"#,##0.00"),"-","△")&amp;"】"))</f>
        <v>【46.31】</v>
      </c>
      <c r="DR6" s="32">
        <f>IF(DR7="",NA(),DR7)</f>
        <v>0</v>
      </c>
      <c r="DS6" s="32">
        <f t="shared" ref="DS6:EA6" si="13">IF(DS7="",NA(),DS7)</f>
        <v>0</v>
      </c>
      <c r="DT6" s="32">
        <f t="shared" si="13"/>
        <v>0</v>
      </c>
      <c r="DU6" s="32">
        <f t="shared" si="13"/>
        <v>0</v>
      </c>
      <c r="DV6" s="32">
        <f t="shared" si="13"/>
        <v>0</v>
      </c>
      <c r="DW6" s="33">
        <f t="shared" si="13"/>
        <v>6.34</v>
      </c>
      <c r="DX6" s="33">
        <f t="shared" si="13"/>
        <v>6.81</v>
      </c>
      <c r="DY6" s="33">
        <f t="shared" si="13"/>
        <v>8.41</v>
      </c>
      <c r="DZ6" s="33">
        <f t="shared" si="13"/>
        <v>8.7200000000000006</v>
      </c>
      <c r="EA6" s="33">
        <f t="shared" si="13"/>
        <v>9.86</v>
      </c>
      <c r="EB6" s="32" t="str">
        <f>IF(EB7="","",IF(EB7="-","【-】","【"&amp;SUBSTITUTE(TEXT(EB7,"#,##0.00"),"-","△")&amp;"】"))</f>
        <v>【12.42】</v>
      </c>
      <c r="EC6" s="33">
        <f>IF(EC7="",NA(),EC7)</f>
        <v>0.7</v>
      </c>
      <c r="ED6" s="33">
        <f t="shared" ref="ED6:EL6" si="14">IF(ED7="",NA(),ED7)</f>
        <v>1.57</v>
      </c>
      <c r="EE6" s="33">
        <f t="shared" si="14"/>
        <v>0.94</v>
      </c>
      <c r="EF6" s="33">
        <f t="shared" si="14"/>
        <v>0.78</v>
      </c>
      <c r="EG6" s="33">
        <f t="shared" si="14"/>
        <v>0.08</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364681</v>
      </c>
      <c r="D7" s="35">
        <v>46</v>
      </c>
      <c r="E7" s="35">
        <v>1</v>
      </c>
      <c r="F7" s="35">
        <v>0</v>
      </c>
      <c r="G7" s="35">
        <v>1</v>
      </c>
      <c r="H7" s="35" t="s">
        <v>93</v>
      </c>
      <c r="I7" s="35" t="s">
        <v>94</v>
      </c>
      <c r="J7" s="35" t="s">
        <v>95</v>
      </c>
      <c r="K7" s="35" t="s">
        <v>96</v>
      </c>
      <c r="L7" s="35" t="s">
        <v>97</v>
      </c>
      <c r="M7" s="36" t="s">
        <v>98</v>
      </c>
      <c r="N7" s="36">
        <v>76.55</v>
      </c>
      <c r="O7" s="36">
        <v>68.260000000000005</v>
      </c>
      <c r="P7" s="36">
        <v>2910</v>
      </c>
      <c r="Q7" s="36">
        <v>10126</v>
      </c>
      <c r="R7" s="36">
        <v>194.84</v>
      </c>
      <c r="S7" s="36">
        <v>51.97</v>
      </c>
      <c r="T7" s="36">
        <v>6846</v>
      </c>
      <c r="U7" s="36">
        <v>10.94</v>
      </c>
      <c r="V7" s="36">
        <v>625.78</v>
      </c>
      <c r="W7" s="36">
        <v>105.99</v>
      </c>
      <c r="X7" s="36">
        <v>102.47</v>
      </c>
      <c r="Y7" s="36">
        <v>101.57</v>
      </c>
      <c r="Z7" s="36">
        <v>98.02</v>
      </c>
      <c r="AA7" s="36">
        <v>87.66</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625.07000000000005</v>
      </c>
      <c r="AT7" s="36">
        <v>919.56</v>
      </c>
      <c r="AU7" s="36">
        <v>658.23</v>
      </c>
      <c r="AV7" s="36">
        <v>559.64</v>
      </c>
      <c r="AW7" s="36">
        <v>322.41000000000003</v>
      </c>
      <c r="AX7" s="36">
        <v>1129.9100000000001</v>
      </c>
      <c r="AY7" s="36">
        <v>1197.1099999999999</v>
      </c>
      <c r="AZ7" s="36">
        <v>1002.64</v>
      </c>
      <c r="BA7" s="36">
        <v>1164.51</v>
      </c>
      <c r="BB7" s="36">
        <v>434.72</v>
      </c>
      <c r="BC7" s="36">
        <v>264.16000000000003</v>
      </c>
      <c r="BD7" s="36">
        <v>254.9</v>
      </c>
      <c r="BE7" s="36">
        <v>246.29</v>
      </c>
      <c r="BF7" s="36">
        <v>226.13</v>
      </c>
      <c r="BG7" s="36">
        <v>211.7</v>
      </c>
      <c r="BH7" s="36">
        <v>203.82</v>
      </c>
      <c r="BI7" s="36">
        <v>540.94000000000005</v>
      </c>
      <c r="BJ7" s="36">
        <v>532.29999999999995</v>
      </c>
      <c r="BK7" s="36">
        <v>520.29999999999995</v>
      </c>
      <c r="BL7" s="36">
        <v>498.27</v>
      </c>
      <c r="BM7" s="36">
        <v>495.76</v>
      </c>
      <c r="BN7" s="36">
        <v>283.72000000000003</v>
      </c>
      <c r="BO7" s="36">
        <v>105.73</v>
      </c>
      <c r="BP7" s="36">
        <v>101.46</v>
      </c>
      <c r="BQ7" s="36">
        <v>101.04</v>
      </c>
      <c r="BR7" s="36">
        <v>97.45</v>
      </c>
      <c r="BS7" s="36">
        <v>86.55</v>
      </c>
      <c r="BT7" s="36">
        <v>93.43</v>
      </c>
      <c r="BU7" s="36">
        <v>90.17</v>
      </c>
      <c r="BV7" s="36">
        <v>90.69</v>
      </c>
      <c r="BW7" s="36">
        <v>90.64</v>
      </c>
      <c r="BX7" s="36">
        <v>93.66</v>
      </c>
      <c r="BY7" s="36">
        <v>104.6</v>
      </c>
      <c r="BZ7" s="36">
        <v>137.94999999999999</v>
      </c>
      <c r="CA7" s="36">
        <v>144.01</v>
      </c>
      <c r="CB7" s="36">
        <v>144.07</v>
      </c>
      <c r="CC7" s="36">
        <v>151.27000000000001</v>
      </c>
      <c r="CD7" s="36">
        <v>170.76</v>
      </c>
      <c r="CE7" s="36">
        <v>204.24</v>
      </c>
      <c r="CF7" s="36">
        <v>210.28</v>
      </c>
      <c r="CG7" s="36">
        <v>211.08</v>
      </c>
      <c r="CH7" s="36">
        <v>213.52</v>
      </c>
      <c r="CI7" s="36">
        <v>208.21</v>
      </c>
      <c r="CJ7" s="36">
        <v>164.21</v>
      </c>
      <c r="CK7" s="36">
        <v>36.79</v>
      </c>
      <c r="CL7" s="36">
        <v>35.75</v>
      </c>
      <c r="CM7" s="36">
        <v>34.93</v>
      </c>
      <c r="CN7" s="36">
        <v>34.380000000000003</v>
      </c>
      <c r="CO7" s="36">
        <v>33</v>
      </c>
      <c r="CP7" s="36">
        <v>51.05</v>
      </c>
      <c r="CQ7" s="36">
        <v>50.49</v>
      </c>
      <c r="CR7" s="36">
        <v>49.69</v>
      </c>
      <c r="CS7" s="36">
        <v>49.77</v>
      </c>
      <c r="CT7" s="36">
        <v>49.22</v>
      </c>
      <c r="CU7" s="36">
        <v>59.8</v>
      </c>
      <c r="CV7" s="36">
        <v>90.39</v>
      </c>
      <c r="CW7" s="36">
        <v>90.39</v>
      </c>
      <c r="CX7" s="36">
        <v>90.39</v>
      </c>
      <c r="CY7" s="36">
        <v>90.39</v>
      </c>
      <c r="CZ7" s="36">
        <v>90.36</v>
      </c>
      <c r="DA7" s="36">
        <v>80.81</v>
      </c>
      <c r="DB7" s="36">
        <v>78.7</v>
      </c>
      <c r="DC7" s="36">
        <v>80.010000000000005</v>
      </c>
      <c r="DD7" s="36">
        <v>79.98</v>
      </c>
      <c r="DE7" s="36">
        <v>79.48</v>
      </c>
      <c r="DF7" s="36">
        <v>89.78</v>
      </c>
      <c r="DG7" s="36">
        <v>33.96</v>
      </c>
      <c r="DH7" s="36">
        <v>34.979999999999997</v>
      </c>
      <c r="DI7" s="36">
        <v>36.15</v>
      </c>
      <c r="DJ7" s="36">
        <v>37.35</v>
      </c>
      <c r="DK7" s="36">
        <v>47.93</v>
      </c>
      <c r="DL7" s="36">
        <v>33.21</v>
      </c>
      <c r="DM7" s="36">
        <v>34.24</v>
      </c>
      <c r="DN7" s="36">
        <v>35.18</v>
      </c>
      <c r="DO7" s="36">
        <v>36.43</v>
      </c>
      <c r="DP7" s="36">
        <v>46.12</v>
      </c>
      <c r="DQ7" s="36">
        <v>46.31</v>
      </c>
      <c r="DR7" s="36">
        <v>0</v>
      </c>
      <c r="DS7" s="36">
        <v>0</v>
      </c>
      <c r="DT7" s="36">
        <v>0</v>
      </c>
      <c r="DU7" s="36">
        <v>0</v>
      </c>
      <c r="DV7" s="36">
        <v>0</v>
      </c>
      <c r="DW7" s="36">
        <v>6.34</v>
      </c>
      <c r="DX7" s="36">
        <v>6.81</v>
      </c>
      <c r="DY7" s="36">
        <v>8.41</v>
      </c>
      <c r="DZ7" s="36">
        <v>8.7200000000000006</v>
      </c>
      <c r="EA7" s="36">
        <v>9.86</v>
      </c>
      <c r="EB7" s="36">
        <v>12.42</v>
      </c>
      <c r="EC7" s="36">
        <v>0.7</v>
      </c>
      <c r="ED7" s="36">
        <v>1.57</v>
      </c>
      <c r="EE7" s="36">
        <v>0.94</v>
      </c>
      <c r="EF7" s="36">
        <v>0.78</v>
      </c>
      <c r="EG7" s="36">
        <v>0.08</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2016-02-23T23:22:02Z</cp:lastPrinted>
  <dcterms:created xsi:type="dcterms:W3CDTF">2016-01-18T04:53:42Z</dcterms:created>
  <dcterms:modified xsi:type="dcterms:W3CDTF">2016-02-26T05:46:54Z</dcterms:modified>
  <cp:category/>
</cp:coreProperties>
</file>