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22 上板町（済み）◆\"/>
    </mc:Choice>
  </mc:AlternateContent>
  <workbookProtection workbookPassword="B501" lockStructure="1"/>
  <bookViews>
    <workbookView xWindow="0" yWindow="0" windowWidth="20490" windowHeight="74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<sst xmlns="http://schemas.openxmlformats.org/spreadsheetml/2006/main" count="217" uniqueCount="107">
  <si>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</si>
  <si>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</si>
  <si>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</si>
  <si>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</si>
  <si>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</si>
  <si>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</si>
  <si>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</si>
  <si>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</si>
  <si>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</si>
  <si>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</si>
  <si>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</si>
  <si>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</si>
  <si>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</si>
  <si>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</si>
  <si>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</si>
  <si>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</si>
  <si>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</si>
  <si>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</si>
  <si>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</si>
  <si>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</si>
  <si>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</si>
  <si>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</si>
  <si>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</si>
  <si>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</si>
  <si>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</si>
  <si>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</si>
  <si>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</si>
  <si>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</si>
  <si>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</si>
  <si>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</si>
  <si>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</si>
  <si>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</si>
  <si>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</si>
  <si>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</si>
  <si>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</si>
  <si>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</si>
  <si>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</si>
  <si>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</si>
  <si>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</si>
  <si>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</si>
  <si>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</si>
  <si>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</si>
  <si>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</si>
  <si>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</si>
  <si>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</si>
  <si>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</si>
  <si>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</si>
  <si>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</si>
  <si>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</si>
  <si>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</si>
  <si>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</si>
  <si>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</si>
  <si>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</si>
  <si>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</si>
  <si>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</si>
  <si>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</si>
  <si>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</si>
  <si>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</si>
  <si>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</si>
  <si>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</si>
  <si>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</si>
  <si>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</si>
  <si>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</si>
  <si>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</si>
  <si>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</si>
  <si>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</si>
  <si>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</si>
  <si>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</si>
  <si>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</si>
  <si>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</si>
  <si>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</si>
  <si>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</si>
  <si>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</si>
  <si>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</si>
  <si>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</si>
  <si>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</si>
  <si>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</si>
  <si>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</si>
  <si>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</si>
  <si>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</si>
  <si>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</si>
  <si>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</si>
  <si>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</si>
  <si>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</si>
  <si>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</si>
  <si>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</si>
  <si>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</si>
  <si>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</si>
  <si>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</si>
  <si>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</si>
  <si>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</si>
  <si>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</si>
  <si>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</si>
  <si>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上板町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</si>
  <si>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</si>
  <si>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</si>
  <si>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</si>
  <si>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</si>
  <si>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</si>
  <si>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</si>
  <si>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</si>
  <si>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</si>
  <si>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</si>
  <si>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</si>
  <si>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経常収益と経常費用のバランスにより、黒字計上となっている。　　　　　　　　　　　　　　　　　　しかし、近年本町の人口が減少しているため給水収益が減額され、維持管理費においては動力費(電気代）の高騰など、今後の経営は困難になりつつある。</t>
    <rPh sb="0" eb="2">
      <t>ケイジョウ</t>
    </rPh>
    <rPh sb="2" eb="4">
      <t>シュウエキ</t>
    </rPh>
    <rPh sb="5" eb="7">
      <t>ケイジョウ</t>
    </rPh>
    <rPh sb="7" eb="9">
      <t>ヒヨウ</t>
    </rPh>
    <rPh sb="18" eb="20">
      <t>クロジ</t>
    </rPh>
    <rPh sb="20" eb="22">
      <t>ケイジョウ</t>
    </rPh>
    <rPh sb="51" eb="53">
      <t>キンネン</t>
    </rPh>
    <rPh sb="53" eb="55">
      <t>ホンチョウ</t>
    </rPh>
    <rPh sb="56" eb="58">
      <t>ジンコウ</t>
    </rPh>
    <rPh sb="59" eb="61">
      <t>ゲンショウ</t>
    </rPh>
    <rPh sb="67" eb="69">
      <t>キュウスイ</t>
    </rPh>
    <rPh sb="69" eb="71">
      <t>シュウエキ</t>
    </rPh>
    <rPh sb="72" eb="74">
      <t>ゲンガク</t>
    </rPh>
    <rPh sb="77" eb="79">
      <t>イジ</t>
    </rPh>
    <rPh sb="79" eb="82">
      <t>カンリヒ</t>
    </rPh>
    <rPh sb="87" eb="90">
      <t>ドウリョクヒ</t>
    </rPh>
    <rPh sb="91" eb="94">
      <t>デンキダイ</t>
    </rPh>
    <rPh sb="96" eb="98">
      <t>コウトウ</t>
    </rPh>
    <rPh sb="101" eb="103">
      <t>コンゴ</t>
    </rPh>
    <rPh sb="104" eb="106">
      <t>ケイエイ</t>
    </rPh>
    <rPh sb="107" eb="109">
      <t>コンナン</t>
    </rPh>
    <phoneticPr fontId="4"/>
  </si>
  <si>
    <t>本町の老朽施設更新事業は、法定耐用年数を経過した管路から着手している。なお、φ１５０以上の管路には、耐震管を採用している。</t>
    <rPh sb="0" eb="2">
      <t>ホンチョウ</t>
    </rPh>
    <rPh sb="3" eb="5">
      <t>ロウキュウ</t>
    </rPh>
    <rPh sb="5" eb="7">
      <t>シセツ</t>
    </rPh>
    <rPh sb="7" eb="9">
      <t>コウシン</t>
    </rPh>
    <rPh sb="9" eb="11">
      <t>ジギョウ</t>
    </rPh>
    <rPh sb="13" eb="15">
      <t>ホウテイ</t>
    </rPh>
    <rPh sb="15" eb="17">
      <t>タイヨウ</t>
    </rPh>
    <rPh sb="17" eb="19">
      <t>ネンスウ</t>
    </rPh>
    <rPh sb="20" eb="22">
      <t>ケイカ</t>
    </rPh>
    <rPh sb="24" eb="26">
      <t>カンロ</t>
    </rPh>
    <rPh sb="28" eb="30">
      <t>チャクシュ</t>
    </rPh>
    <rPh sb="42" eb="44">
      <t>イジョウ</t>
    </rPh>
    <rPh sb="45" eb="47">
      <t>カンロ</t>
    </rPh>
    <rPh sb="50" eb="52">
      <t>タイシン</t>
    </rPh>
    <rPh sb="52" eb="53">
      <t>カン</t>
    </rPh>
    <rPh sb="54" eb="56">
      <t>サイヨウ</t>
    </rPh>
    <phoneticPr fontId="4"/>
  </si>
  <si>
    <t>人口減少による給水収益への影響、高騰しつつある維持管理費などを鑑み、さらなる経営の効率化を図りたい。また、長期的な経常収支を考察し、無理のない計画的な老朽管更新事業を実施していきたい。</t>
    <rPh sb="0" eb="4">
      <t>ジンコウゲンショウ</t>
    </rPh>
    <rPh sb="7" eb="9">
      <t>キュウスイ</t>
    </rPh>
    <rPh sb="9" eb="11">
      <t>シュウエキ</t>
    </rPh>
    <rPh sb="13" eb="15">
      <t>エイキョウ</t>
    </rPh>
    <rPh sb="16" eb="18">
      <t>コウトウ</t>
    </rPh>
    <rPh sb="23" eb="25">
      <t>イジ</t>
    </rPh>
    <rPh sb="25" eb="28">
      <t>カンリヒ</t>
    </rPh>
    <rPh sb="31" eb="32">
      <t>カンガ</t>
    </rPh>
    <rPh sb="38" eb="40">
      <t>ケイエイ</t>
    </rPh>
    <rPh sb="41" eb="44">
      <t>コウリツカ</t>
    </rPh>
    <rPh sb="45" eb="46">
      <t>ハカ</t>
    </rPh>
    <rPh sb="53" eb="56">
      <t>チョウキテキ</t>
    </rPh>
    <rPh sb="57" eb="59">
      <t>ケイジョウ</t>
    </rPh>
    <rPh sb="59" eb="61">
      <t>シュウシ</t>
    </rPh>
    <rPh sb="62" eb="64">
      <t>コウサツ</t>
    </rPh>
    <rPh sb="66" eb="68">
      <t>ムリ</t>
    </rPh>
    <rPh sb="71" eb="74">
      <t>ケイカクテキ</t>
    </rPh>
    <rPh sb="75" eb="78">
      <t>ロウキュウカン</t>
    </rPh>
    <rPh sb="78" eb="80">
      <t>コウシン</t>
    </rPh>
    <rPh sb="80" eb="82">
      <t>ジギョウ</t>
    </rPh>
    <rPh sb="83" eb="8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</si>
</sst>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0.43</c:v>
                </c:pt>
                <c:pt idx="2">
                  <c:v>0.38</c:v>
                </c:pt>
                <c:pt idx="3">
                  <c:v>0.38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00680"/>
        <c:axId val="12110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</c:v>
                </c:pt>
                <c:pt idx="2">
                  <c:v>0.6</c:v>
                </c:pt>
                <c:pt idx="3">
                  <c:v>0.71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00680"/>
        <c:axId val="121105352"/>
      </c:lineChart>
      <c:dateAx>
        <c:axId val="12050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05352"/>
        <c:crosses val="autoZero"/>
        <c:auto val="1"/>
        <c:lblOffset val="100"/>
        <c:baseTimeUnit val="years"/>
      </c:dateAx>
      <c:valAx>
        <c:axId val="12110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0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70.53</c:v>
                </c:pt>
                <c:pt idx="1">
                  <c:v>68.349999999999994</c:v>
                </c:pt>
                <c:pt idx="2">
                  <c:v>68.650000000000006</c:v>
                </c:pt>
                <c:pt idx="3">
                  <c:v>68.63</c:v>
                </c:pt>
                <c:pt idx="4">
                  <c:v>67.260000000000005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1512"/>
        <c:axId val="12263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52.9</c:v>
                </c:pt>
                <c:pt idx="2">
                  <c:v>54.51</c:v>
                </c:pt>
                <c:pt idx="3">
                  <c:v>54.47</c:v>
                </c:pt>
                <c:pt idx="4">
                  <c:v>53.61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1512"/>
        <c:axId val="122639712"/>
      </c:lineChart>
      <c:dateAx>
        <c:axId val="11973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39712"/>
        <c:crosses val="autoZero"/>
        <c:auto val="1"/>
        <c:lblOffset val="100"/>
        <c:baseTimeUnit val="years"/>
      </c:dateAx>
      <c:valAx>
        <c:axId val="12263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31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77.599999999999994</c:v>
                </c:pt>
                <c:pt idx="1">
                  <c:v>77.900000000000006</c:v>
                </c:pt>
                <c:pt idx="2">
                  <c:v>77.900000000000006</c:v>
                </c:pt>
                <c:pt idx="3">
                  <c:v>77.900000000000006</c:v>
                </c:pt>
                <c:pt idx="4">
                  <c:v>77.8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40888"/>
        <c:axId val="12264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81.63</c:v>
                </c:pt>
                <c:pt idx="2">
                  <c:v>81.790000000000006</c:v>
                </c:pt>
                <c:pt idx="3">
                  <c:v>81.459999999999994</c:v>
                </c:pt>
                <c:pt idx="4">
                  <c:v>81.31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0888"/>
        <c:axId val="122641280"/>
      </c:lineChart>
      <c:dateAx>
        <c:axId val="12264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41280"/>
        <c:crosses val="autoZero"/>
        <c:auto val="1"/>
        <c:lblOffset val="100"/>
        <c:baseTimeUnit val="years"/>
      </c:dateAx>
      <c:valAx>
        <c:axId val="12264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4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119.26</c:v>
                </c:pt>
                <c:pt idx="1">
                  <c:v>127.03</c:v>
                </c:pt>
                <c:pt idx="2">
                  <c:v>121.38</c:v>
                </c:pt>
                <c:pt idx="3">
                  <c:v>118.92</c:v>
                </c:pt>
                <c:pt idx="4">
                  <c:v>103.16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51880"/>
        <c:axId val="12285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111.1</c:v>
                </c:pt>
                <c:pt idx="1">
                  <c:v>109.08</c:v>
                </c:pt>
                <c:pt idx="2">
                  <c:v>108.33</c:v>
                </c:pt>
                <c:pt idx="3">
                  <c:v>107.95</c:v>
                </c:pt>
                <c:pt idx="4">
                  <c:v>109.49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51880"/>
        <c:axId val="122852264"/>
      </c:lineChart>
      <c:dateAx>
        <c:axId val="12285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852264"/>
        <c:crosses val="autoZero"/>
        <c:auto val="1"/>
        <c:lblOffset val="100"/>
        <c:baseTimeUnit val="years"/>
      </c:dateAx>
      <c:valAx>
        <c:axId val="12285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5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41.97</c:v>
                </c:pt>
                <c:pt idx="1">
                  <c:v>40.78</c:v>
                </c:pt>
                <c:pt idx="2">
                  <c:v>42.64</c:v>
                </c:pt>
                <c:pt idx="3">
                  <c:v>44.18</c:v>
                </c:pt>
                <c:pt idx="4">
                  <c:v>44.85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29376"/>
        <c:axId val="12290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37.25</c:v>
                </c:pt>
                <c:pt idx="2">
                  <c:v>37.799999999999997</c:v>
                </c:pt>
                <c:pt idx="3">
                  <c:v>38.520000000000003</c:v>
                </c:pt>
                <c:pt idx="4">
                  <c:v>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9376"/>
        <c:axId val="122907736"/>
      </c:lineChart>
      <c:dateAx>
        <c:axId val="1220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907736"/>
        <c:crosses val="autoZero"/>
        <c:auto val="1"/>
        <c:lblOffset val="100"/>
        <c:baseTimeUnit val="years"/>
      </c:dateAx>
      <c:valAx>
        <c:axId val="12290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2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63752"/>
        <c:axId val="12297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7.9</c:v>
                </c:pt>
                <c:pt idx="2">
                  <c:v>8.2200000000000006</c:v>
                </c:pt>
                <c:pt idx="3">
                  <c:v>9.43</c:v>
                </c:pt>
                <c:pt idx="4">
                  <c:v>10.029999999999999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63752"/>
        <c:axId val="122971952"/>
      </c:lineChart>
      <c:dateAx>
        <c:axId val="12286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971952"/>
        <c:crosses val="autoZero"/>
        <c:auto val="1"/>
        <c:lblOffset val="100"/>
        <c:baseTimeUnit val="years"/>
      </c:dateAx>
      <c:valAx>
        <c:axId val="12297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6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1120"/>
        <c:axId val="119730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17.43</c:v>
                </c:pt>
                <c:pt idx="1">
                  <c:v>16.09</c:v>
                </c:pt>
                <c:pt idx="2">
                  <c:v>15.69</c:v>
                </c:pt>
                <c:pt idx="3">
                  <c:v>13.47</c:v>
                </c:pt>
                <c:pt idx="4">
                  <c:v>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1120"/>
        <c:axId val="119730728"/>
      </c:lineChart>
      <c:dateAx>
        <c:axId val="11973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30728"/>
        <c:crosses val="autoZero"/>
        <c:auto val="1"/>
        <c:lblOffset val="100"/>
        <c:baseTimeUnit val="years"/>
      </c:dateAx>
      <c:valAx>
        <c:axId val="119730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3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1135.8699999999999</c:v>
                </c:pt>
                <c:pt idx="1">
                  <c:v>3026.87</c:v>
                </c:pt>
                <c:pt idx="2">
                  <c:v>939.22</c:v>
                </c:pt>
                <c:pt idx="3">
                  <c:v>1030.93</c:v>
                </c:pt>
                <c:pt idx="4">
                  <c:v>333.48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2688"/>
        <c:axId val="119733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1149.75</c:v>
                </c:pt>
                <c:pt idx="1">
                  <c:v>1128.25</c:v>
                </c:pt>
                <c:pt idx="2">
                  <c:v>1159.4100000000001</c:v>
                </c:pt>
                <c:pt idx="3">
                  <c:v>1081.23</c:v>
                </c:pt>
                <c:pt idx="4">
                  <c:v>406.37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2688"/>
        <c:axId val="119733080"/>
      </c:lineChart>
      <c:dateAx>
        <c:axId val="11973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33080"/>
        <c:crosses val="autoZero"/>
        <c:auto val="1"/>
        <c:lblOffset val="100"/>
        <c:baseTimeUnit val="years"/>
      </c:dateAx>
      <c:valAx>
        <c:axId val="119733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3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333</c:v>
                </c:pt>
                <c:pt idx="1">
                  <c:v>394.47</c:v>
                </c:pt>
                <c:pt idx="2">
                  <c:v>374.86</c:v>
                </c:pt>
                <c:pt idx="3">
                  <c:v>356.6</c:v>
                </c:pt>
                <c:pt idx="4">
                  <c:v>344.31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34256"/>
        <c:axId val="11973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462.52</c:v>
                </c:pt>
                <c:pt idx="1">
                  <c:v>474.06</c:v>
                </c:pt>
                <c:pt idx="2">
                  <c:v>458</c:v>
                </c:pt>
                <c:pt idx="3">
                  <c:v>443.13</c:v>
                </c:pt>
                <c:pt idx="4">
                  <c:v>442.54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4256"/>
        <c:axId val="119734648"/>
      </c:lineChart>
      <c:dateAx>
        <c:axId val="11973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34648"/>
        <c:crosses val="autoZero"/>
        <c:auto val="1"/>
        <c:lblOffset val="100"/>
        <c:baseTimeUnit val="years"/>
      </c:dateAx>
      <c:valAx>
        <c:axId val="119734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3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119.42</c:v>
                </c:pt>
                <c:pt idx="1">
                  <c:v>128.41999999999999</c:v>
                </c:pt>
                <c:pt idx="2">
                  <c:v>121.72</c:v>
                </c:pt>
                <c:pt idx="3">
                  <c:v>119.69</c:v>
                </c:pt>
                <c:pt idx="4">
                  <c:v>103.09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63968"/>
        <c:axId val="12316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99.71</c:v>
                </c:pt>
                <c:pt idx="1">
                  <c:v>96.62</c:v>
                </c:pt>
                <c:pt idx="2">
                  <c:v>96.27</c:v>
                </c:pt>
                <c:pt idx="3">
                  <c:v>95.4</c:v>
                </c:pt>
                <c:pt idx="4">
                  <c:v>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63968"/>
        <c:axId val="123164360"/>
      </c:lineChart>
      <c:dateAx>
        <c:axId val="1231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164360"/>
        <c:crosses val="autoZero"/>
        <c:auto val="1"/>
        <c:lblOffset val="100"/>
        <c:baseTimeUnit val="years"/>
      </c:dateAx>
      <c:valAx>
        <c:axId val="12316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1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108.64</c:v>
                </c:pt>
                <c:pt idx="1">
                  <c:v>101.1</c:v>
                </c:pt>
                <c:pt idx="2">
                  <c:v>106.9</c:v>
                </c:pt>
                <c:pt idx="3">
                  <c:v>108.62</c:v>
                </c:pt>
                <c:pt idx="4">
                  <c:v>126.24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65928"/>
        <c:axId val="12316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176.84</c:v>
                </c:pt>
                <c:pt idx="1">
                  <c:v>184.53</c:v>
                </c:pt>
                <c:pt idx="2">
                  <c:v>186.94</c:v>
                </c:pt>
                <c:pt idx="3">
                  <c:v>186.15</c:v>
                </c:pt>
                <c:pt idx="4">
                  <c:v>181.67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65928"/>
        <c:axId val="123166320"/>
      </c:lineChart>
      <c:dateAx>
        <c:axId val="123165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166320"/>
        <c:crosses val="autoZero"/>
        <c:auto val="1"/>
        <c:lblOffset val="100"/>
        <c:baseTimeUnit val="years"/>
      </c:dateAx>
      <c:valAx>
        <c:axId val="12316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165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徳島県　上板町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12597</v>
      </c>
      <c r="AJ8" s="75"/>
      <c r="AK8" s="75"/>
      <c r="AL8" s="75"/>
      <c r="AM8" s="75"/>
      <c r="AN8" s="75"/>
      <c r="AO8" s="75"/>
      <c r="AP8" s="76"/>
      <c r="AQ8" s="57">
        <f>データ!R6</f>
        <v>34.58</v>
      </c>
      <c r="AR8" s="57"/>
      <c r="AS8" s="57"/>
      <c r="AT8" s="57"/>
      <c r="AU8" s="57"/>
      <c r="AV8" s="57"/>
      <c r="AW8" s="57"/>
      <c r="AX8" s="57"/>
      <c r="AY8" s="57">
        <f>データ!S6</f>
        <v>364.29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59.59</v>
      </c>
      <c r="K10" s="57"/>
      <c r="L10" s="57"/>
      <c r="M10" s="57"/>
      <c r="N10" s="57"/>
      <c r="O10" s="57"/>
      <c r="P10" s="57"/>
      <c r="Q10" s="57"/>
      <c r="R10" s="57">
        <f>データ!O6</f>
        <v>95.09</v>
      </c>
      <c r="S10" s="57"/>
      <c r="T10" s="57"/>
      <c r="U10" s="57"/>
      <c r="V10" s="57"/>
      <c r="W10" s="57"/>
      <c r="X10" s="57"/>
      <c r="Y10" s="57"/>
      <c r="Z10" s="65">
        <f>データ!P6</f>
        <v>2570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11903</v>
      </c>
      <c r="AJ10" s="65"/>
      <c r="AK10" s="65"/>
      <c r="AL10" s="65"/>
      <c r="AM10" s="65"/>
      <c r="AN10" s="65"/>
      <c r="AO10" s="65"/>
      <c r="AP10" s="65"/>
      <c r="AQ10" s="57">
        <f>データ!U6</f>
        <v>23</v>
      </c>
      <c r="AR10" s="57"/>
      <c r="AS10" s="57"/>
      <c r="AT10" s="57"/>
      <c r="AU10" s="57"/>
      <c r="AV10" s="57"/>
      <c r="AW10" s="57"/>
      <c r="AX10" s="57"/>
      <c r="AY10" s="57">
        <f>データ!V6</f>
        <v>517.52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364053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徳島県　上板町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59.59</v>
      </c>
      <c r="O6" s="32">
        <f t="shared" si="3"/>
        <v>95.09</v>
      </c>
      <c r="P6" s="32">
        <f t="shared" si="3"/>
        <v>2570</v>
      </c>
      <c r="Q6" s="32">
        <f t="shared" si="3"/>
        <v>12597</v>
      </c>
      <c r="R6" s="32">
        <f t="shared" si="3"/>
        <v>34.58</v>
      </c>
      <c r="S6" s="32">
        <f t="shared" si="3"/>
        <v>364.29</v>
      </c>
      <c r="T6" s="32">
        <f t="shared" si="3"/>
        <v>11903</v>
      </c>
      <c r="U6" s="32">
        <f t="shared" si="3"/>
        <v>23</v>
      </c>
      <c r="V6" s="32">
        <f t="shared" si="3"/>
        <v>517.52</v>
      </c>
      <c r="W6" s="33">
        <f>IF(W7="",NA(),W7)</f>
        <v>119.26</v>
      </c>
      <c r="X6" s="33">
        <f t="shared" ref="X6:AF6" si="4">IF(X7="",NA(),X7)</f>
        <v>127.03</v>
      </c>
      <c r="Y6" s="33">
        <f t="shared" si="4"/>
        <v>121.38</v>
      </c>
      <c r="Z6" s="33">
        <f t="shared" si="4"/>
        <v>118.92</v>
      </c>
      <c r="AA6" s="33">
        <f t="shared" si="4"/>
        <v>103.16</v>
      </c>
      <c r="AB6" s="33">
        <f t="shared" si="4"/>
        <v>111.1</v>
      </c>
      <c r="AC6" s="33">
        <f t="shared" si="4"/>
        <v>109.08</v>
      </c>
      <c r="AD6" s="33">
        <f t="shared" si="4"/>
        <v>108.33</v>
      </c>
      <c r="AE6" s="33">
        <f t="shared" si="4"/>
        <v>107.95</v>
      </c>
      <c r="AF6" s="33">
        <f t="shared" si="4"/>
        <v>109.49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17.43</v>
      </c>
      <c r="AN6" s="33">
        <f t="shared" si="5"/>
        <v>16.09</v>
      </c>
      <c r="AO6" s="33">
        <f t="shared" si="5"/>
        <v>15.69</v>
      </c>
      <c r="AP6" s="33">
        <f t="shared" si="5"/>
        <v>13.47</v>
      </c>
      <c r="AQ6" s="33">
        <f t="shared" si="5"/>
        <v>9.49</v>
      </c>
      <c r="AR6" s="32" t="str">
        <f>IF(AR7="","",IF(AR7="-","【-】","【"&amp;SUBSTITUTE(TEXT(AR7,"#,##0.00"),"-","△")&amp;"】"))</f>
        <v>【0.81】</v>
      </c>
      <c r="AS6" s="33">
        <f>IF(AS7="",NA(),AS7)</f>
        <v>1135.8699999999999</v>
      </c>
      <c r="AT6" s="33">
        <f t="shared" ref="AT6:BB6" si="6">IF(AT7="",NA(),AT7)</f>
        <v>3026.87</v>
      </c>
      <c r="AU6" s="33">
        <f t="shared" si="6"/>
        <v>939.22</v>
      </c>
      <c r="AV6" s="33">
        <f t="shared" si="6"/>
        <v>1030.93</v>
      </c>
      <c r="AW6" s="33">
        <f t="shared" si="6"/>
        <v>333.48</v>
      </c>
      <c r="AX6" s="33">
        <f t="shared" si="6"/>
        <v>1149.75</v>
      </c>
      <c r="AY6" s="33">
        <f t="shared" si="6"/>
        <v>1128.25</v>
      </c>
      <c r="AZ6" s="33">
        <f t="shared" si="6"/>
        <v>1159.4100000000001</v>
      </c>
      <c r="BA6" s="33">
        <f t="shared" si="6"/>
        <v>1081.23</v>
      </c>
      <c r="BB6" s="33">
        <f t="shared" si="6"/>
        <v>406.37</v>
      </c>
      <c r="BC6" s="32" t="str">
        <f>IF(BC7="","",IF(BC7="-","【-】","【"&amp;SUBSTITUTE(TEXT(BC7,"#,##0.00"),"-","△")&amp;"】"))</f>
        <v>【264.16】</v>
      </c>
      <c r="BD6" s="33">
        <f>IF(BD7="",NA(),BD7)</f>
        <v>333</v>
      </c>
      <c r="BE6" s="33">
        <f t="shared" ref="BE6:BM6" si="7">IF(BE7="",NA(),BE7)</f>
        <v>394.47</v>
      </c>
      <c r="BF6" s="33">
        <f t="shared" si="7"/>
        <v>374.86</v>
      </c>
      <c r="BG6" s="33">
        <f t="shared" si="7"/>
        <v>356.6</v>
      </c>
      <c r="BH6" s="33">
        <f t="shared" si="7"/>
        <v>344.31</v>
      </c>
      <c r="BI6" s="33">
        <f t="shared" si="7"/>
        <v>462.52</v>
      </c>
      <c r="BJ6" s="33">
        <f t="shared" si="7"/>
        <v>474.06</v>
      </c>
      <c r="BK6" s="33">
        <f t="shared" si="7"/>
        <v>458</v>
      </c>
      <c r="BL6" s="33">
        <f t="shared" si="7"/>
        <v>443.13</v>
      </c>
      <c r="BM6" s="33">
        <f t="shared" si="7"/>
        <v>442.54</v>
      </c>
      <c r="BN6" s="32" t="str">
        <f>IF(BN7="","",IF(BN7="-","【-】","【"&amp;SUBSTITUTE(TEXT(BN7,"#,##0.00"),"-","△")&amp;"】"))</f>
        <v>【283.72】</v>
      </c>
      <c r="BO6" s="33">
        <f>IF(BO7="",NA(),BO7)</f>
        <v>119.42</v>
      </c>
      <c r="BP6" s="33">
        <f t="shared" ref="BP6:BX6" si="8">IF(BP7="",NA(),BP7)</f>
        <v>128.41999999999999</v>
      </c>
      <c r="BQ6" s="33">
        <f t="shared" si="8"/>
        <v>121.72</v>
      </c>
      <c r="BR6" s="33">
        <f t="shared" si="8"/>
        <v>119.69</v>
      </c>
      <c r="BS6" s="33">
        <f t="shared" si="8"/>
        <v>103.09</v>
      </c>
      <c r="BT6" s="33">
        <f t="shared" si="8"/>
        <v>99.71</v>
      </c>
      <c r="BU6" s="33">
        <f t="shared" si="8"/>
        <v>96.62</v>
      </c>
      <c r="BV6" s="33">
        <f t="shared" si="8"/>
        <v>96.27</v>
      </c>
      <c r="BW6" s="33">
        <f t="shared" si="8"/>
        <v>95.4</v>
      </c>
      <c r="BX6" s="33">
        <f t="shared" si="8"/>
        <v>98.6</v>
      </c>
      <c r="BY6" s="32" t="str">
        <f>IF(BY7="","",IF(BY7="-","【-】","【"&amp;SUBSTITUTE(TEXT(BY7,"#,##0.00"),"-","△")&amp;"】"))</f>
        <v>【104.60】</v>
      </c>
      <c r="BZ6" s="33">
        <f>IF(BZ7="",NA(),BZ7)</f>
        <v>108.64</v>
      </c>
      <c r="CA6" s="33">
        <f t="shared" ref="CA6:CI6" si="9">IF(CA7="",NA(),CA7)</f>
        <v>101.1</v>
      </c>
      <c r="CB6" s="33">
        <f t="shared" si="9"/>
        <v>106.9</v>
      </c>
      <c r="CC6" s="33">
        <f t="shared" si="9"/>
        <v>108.62</v>
      </c>
      <c r="CD6" s="33">
        <f t="shared" si="9"/>
        <v>126.24</v>
      </c>
      <c r="CE6" s="33">
        <f t="shared" si="9"/>
        <v>176.84</v>
      </c>
      <c r="CF6" s="33">
        <f t="shared" si="9"/>
        <v>184.53</v>
      </c>
      <c r="CG6" s="33">
        <f t="shared" si="9"/>
        <v>186.94</v>
      </c>
      <c r="CH6" s="33">
        <f t="shared" si="9"/>
        <v>186.15</v>
      </c>
      <c r="CI6" s="33">
        <f t="shared" si="9"/>
        <v>181.67</v>
      </c>
      <c r="CJ6" s="32" t="str">
        <f>IF(CJ7="","",IF(CJ7="-","【-】","【"&amp;SUBSTITUTE(TEXT(CJ7,"#,##0.00"),"-","△")&amp;"】"))</f>
        <v>【164.21】</v>
      </c>
      <c r="CK6" s="33">
        <f>IF(CK7="",NA(),CK7)</f>
        <v>70.53</v>
      </c>
      <c r="CL6" s="33">
        <f t="shared" ref="CL6:CT6" si="10">IF(CL7="",NA(),CL7)</f>
        <v>68.349999999999994</v>
      </c>
      <c r="CM6" s="33">
        <f t="shared" si="10"/>
        <v>68.650000000000006</v>
      </c>
      <c r="CN6" s="33">
        <f t="shared" si="10"/>
        <v>68.63</v>
      </c>
      <c r="CO6" s="33">
        <f t="shared" si="10"/>
        <v>67.260000000000005</v>
      </c>
      <c r="CP6" s="33">
        <f t="shared" si="10"/>
        <v>53.5</v>
      </c>
      <c r="CQ6" s="33">
        <f t="shared" si="10"/>
        <v>52.9</v>
      </c>
      <c r="CR6" s="33">
        <f t="shared" si="10"/>
        <v>54.51</v>
      </c>
      <c r="CS6" s="33">
        <f t="shared" si="10"/>
        <v>54.47</v>
      </c>
      <c r="CT6" s="33">
        <f t="shared" si="10"/>
        <v>53.61</v>
      </c>
      <c r="CU6" s="32" t="str">
        <f>IF(CU7="","",IF(CU7="-","【-】","【"&amp;SUBSTITUTE(TEXT(CU7,"#,##0.00"),"-","△")&amp;"】"))</f>
        <v>【59.80】</v>
      </c>
      <c r="CV6" s="33">
        <f>IF(CV7="",NA(),CV7)</f>
        <v>77.599999999999994</v>
      </c>
      <c r="CW6" s="33">
        <f t="shared" ref="CW6:DE6" si="11">IF(CW7="",NA(),CW7)</f>
        <v>77.900000000000006</v>
      </c>
      <c r="CX6" s="33">
        <f t="shared" si="11"/>
        <v>77.900000000000006</v>
      </c>
      <c r="CY6" s="33">
        <f t="shared" si="11"/>
        <v>77.900000000000006</v>
      </c>
      <c r="CZ6" s="33">
        <f t="shared" si="11"/>
        <v>77.8</v>
      </c>
      <c r="DA6" s="33">
        <f t="shared" si="11"/>
        <v>82.8</v>
      </c>
      <c r="DB6" s="33">
        <f t="shared" si="11"/>
        <v>81.63</v>
      </c>
      <c r="DC6" s="33">
        <f t="shared" si="11"/>
        <v>81.790000000000006</v>
      </c>
      <c r="DD6" s="33">
        <f t="shared" si="11"/>
        <v>81.459999999999994</v>
      </c>
      <c r="DE6" s="33">
        <f t="shared" si="11"/>
        <v>81.31</v>
      </c>
      <c r="DF6" s="32" t="str">
        <f>IF(DF7="","",IF(DF7="-","【-】","【"&amp;SUBSTITUTE(TEXT(DF7,"#,##0.00"),"-","△")&amp;"】"))</f>
        <v>【89.78】</v>
      </c>
      <c r="DG6" s="33">
        <f>IF(DG7="",NA(),DG7)</f>
        <v>41.97</v>
      </c>
      <c r="DH6" s="33">
        <f t="shared" ref="DH6:DP6" si="12">IF(DH7="",NA(),DH7)</f>
        <v>40.78</v>
      </c>
      <c r="DI6" s="33">
        <f t="shared" si="12"/>
        <v>42.64</v>
      </c>
      <c r="DJ6" s="33">
        <f t="shared" si="12"/>
        <v>44.18</v>
      </c>
      <c r="DK6" s="33">
        <f t="shared" si="12"/>
        <v>44.85</v>
      </c>
      <c r="DL6" s="33">
        <f t="shared" si="12"/>
        <v>35.71</v>
      </c>
      <c r="DM6" s="33">
        <f t="shared" si="12"/>
        <v>37.25</v>
      </c>
      <c r="DN6" s="33">
        <f t="shared" si="12"/>
        <v>37.799999999999997</v>
      </c>
      <c r="DO6" s="33">
        <f t="shared" si="12"/>
        <v>38.520000000000003</v>
      </c>
      <c r="DP6" s="33">
        <f t="shared" si="12"/>
        <v>46.67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2.88</v>
      </c>
      <c r="DW6" s="33">
        <f t="shared" si="13"/>
        <v>6.62</v>
      </c>
      <c r="DX6" s="33">
        <f t="shared" si="13"/>
        <v>7.9</v>
      </c>
      <c r="DY6" s="33">
        <f t="shared" si="13"/>
        <v>8.2200000000000006</v>
      </c>
      <c r="DZ6" s="33">
        <f t="shared" si="13"/>
        <v>9.43</v>
      </c>
      <c r="EA6" s="33">
        <f t="shared" si="13"/>
        <v>10.029999999999999</v>
      </c>
      <c r="EB6" s="32" t="str">
        <f>IF(EB7="","",IF(EB7="-","【-】","【"&amp;SUBSTITUTE(TEXT(EB7,"#,##0.00"),"-","△")&amp;"】"))</f>
        <v>【12.42】</v>
      </c>
      <c r="EC6" s="33">
        <f>IF(EC7="",NA(),EC7)</f>
        <v>0.38</v>
      </c>
      <c r="ED6" s="33">
        <f t="shared" ref="ED6:EL6" si="14">IF(ED7="",NA(),ED7)</f>
        <v>0.43</v>
      </c>
      <c r="EE6" s="33">
        <f t="shared" si="14"/>
        <v>0.38</v>
      </c>
      <c r="EF6" s="33">
        <f t="shared" si="14"/>
        <v>0.38</v>
      </c>
      <c r="EG6" s="33">
        <f t="shared" si="14"/>
        <v>0.4</v>
      </c>
      <c r="EH6" s="33">
        <f t="shared" si="14"/>
        <v>0.61</v>
      </c>
      <c r="EI6" s="33">
        <f t="shared" si="14"/>
        <v>0.5</v>
      </c>
      <c r="EJ6" s="33">
        <f t="shared" si="14"/>
        <v>0.6</v>
      </c>
      <c r="EK6" s="33">
        <f t="shared" si="14"/>
        <v>0.71</v>
      </c>
      <c r="EL6" s="33">
        <f t="shared" si="14"/>
        <v>0.68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364053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59.59</v>
      </c>
      <c r="O7" s="36">
        <v>95.09</v>
      </c>
      <c r="P7" s="36">
        <v>2570</v>
      </c>
      <c r="Q7" s="36">
        <v>12597</v>
      </c>
      <c r="R7" s="36">
        <v>34.58</v>
      </c>
      <c r="S7" s="36">
        <v>364.29</v>
      </c>
      <c r="T7" s="36">
        <v>11903</v>
      </c>
      <c r="U7" s="36">
        <v>23</v>
      </c>
      <c r="V7" s="36">
        <v>517.52</v>
      </c>
      <c r="W7" s="36">
        <v>119.26</v>
      </c>
      <c r="X7" s="36">
        <v>127.03</v>
      </c>
      <c r="Y7" s="36">
        <v>121.38</v>
      </c>
      <c r="Z7" s="36">
        <v>118.92</v>
      </c>
      <c r="AA7" s="36">
        <v>103.16</v>
      </c>
      <c r="AB7" s="36">
        <v>111.1</v>
      </c>
      <c r="AC7" s="36">
        <v>109.08</v>
      </c>
      <c r="AD7" s="36">
        <v>108.33</v>
      </c>
      <c r="AE7" s="36">
        <v>107.95</v>
      </c>
      <c r="AF7" s="36">
        <v>109.49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17.43</v>
      </c>
      <c r="AN7" s="36">
        <v>16.09</v>
      </c>
      <c r="AO7" s="36">
        <v>15.69</v>
      </c>
      <c r="AP7" s="36">
        <v>13.47</v>
      </c>
      <c r="AQ7" s="36">
        <v>9.49</v>
      </c>
      <c r="AR7" s="36">
        <v>0.81</v>
      </c>
      <c r="AS7" s="36">
        <v>1135.8699999999999</v>
      </c>
      <c r="AT7" s="36">
        <v>3026.87</v>
      </c>
      <c r="AU7" s="36">
        <v>939.22</v>
      </c>
      <c r="AV7" s="36">
        <v>1030.93</v>
      </c>
      <c r="AW7" s="36">
        <v>333.48</v>
      </c>
      <c r="AX7" s="36">
        <v>1149.75</v>
      </c>
      <c r="AY7" s="36">
        <v>1128.25</v>
      </c>
      <c r="AZ7" s="36">
        <v>1159.4100000000001</v>
      </c>
      <c r="BA7" s="36">
        <v>1081.23</v>
      </c>
      <c r="BB7" s="36">
        <v>406.37</v>
      </c>
      <c r="BC7" s="36">
        <v>264.16000000000003</v>
      </c>
      <c r="BD7" s="36">
        <v>333</v>
      </c>
      <c r="BE7" s="36">
        <v>394.47</v>
      </c>
      <c r="BF7" s="36">
        <v>374.86</v>
      </c>
      <c r="BG7" s="36">
        <v>356.6</v>
      </c>
      <c r="BH7" s="36">
        <v>344.31</v>
      </c>
      <c r="BI7" s="36">
        <v>462.52</v>
      </c>
      <c r="BJ7" s="36">
        <v>474.06</v>
      </c>
      <c r="BK7" s="36">
        <v>458</v>
      </c>
      <c r="BL7" s="36">
        <v>443.13</v>
      </c>
      <c r="BM7" s="36">
        <v>442.54</v>
      </c>
      <c r="BN7" s="36">
        <v>283.72000000000003</v>
      </c>
      <c r="BO7" s="36">
        <v>119.42</v>
      </c>
      <c r="BP7" s="36">
        <v>128.41999999999999</v>
      </c>
      <c r="BQ7" s="36">
        <v>121.72</v>
      </c>
      <c r="BR7" s="36">
        <v>119.69</v>
      </c>
      <c r="BS7" s="36">
        <v>103.09</v>
      </c>
      <c r="BT7" s="36">
        <v>99.71</v>
      </c>
      <c r="BU7" s="36">
        <v>96.62</v>
      </c>
      <c r="BV7" s="36">
        <v>96.27</v>
      </c>
      <c r="BW7" s="36">
        <v>95.4</v>
      </c>
      <c r="BX7" s="36">
        <v>98.6</v>
      </c>
      <c r="BY7" s="36">
        <v>104.6</v>
      </c>
      <c r="BZ7" s="36">
        <v>108.64</v>
      </c>
      <c r="CA7" s="36">
        <v>101.1</v>
      </c>
      <c r="CB7" s="36">
        <v>106.9</v>
      </c>
      <c r="CC7" s="36">
        <v>108.62</v>
      </c>
      <c r="CD7" s="36">
        <v>126.24</v>
      </c>
      <c r="CE7" s="36">
        <v>176.84</v>
      </c>
      <c r="CF7" s="36">
        <v>184.53</v>
      </c>
      <c r="CG7" s="36">
        <v>186.94</v>
      </c>
      <c r="CH7" s="36">
        <v>186.15</v>
      </c>
      <c r="CI7" s="36">
        <v>181.67</v>
      </c>
      <c r="CJ7" s="36">
        <v>164.21</v>
      </c>
      <c r="CK7" s="36">
        <v>70.53</v>
      </c>
      <c r="CL7" s="36">
        <v>68.349999999999994</v>
      </c>
      <c r="CM7" s="36">
        <v>68.650000000000006</v>
      </c>
      <c r="CN7" s="36">
        <v>68.63</v>
      </c>
      <c r="CO7" s="36">
        <v>67.260000000000005</v>
      </c>
      <c r="CP7" s="36">
        <v>53.5</v>
      </c>
      <c r="CQ7" s="36">
        <v>52.9</v>
      </c>
      <c r="CR7" s="36">
        <v>54.51</v>
      </c>
      <c r="CS7" s="36">
        <v>54.47</v>
      </c>
      <c r="CT7" s="36">
        <v>53.61</v>
      </c>
      <c r="CU7" s="36">
        <v>59.8</v>
      </c>
      <c r="CV7" s="36">
        <v>77.599999999999994</v>
      </c>
      <c r="CW7" s="36">
        <v>77.900000000000006</v>
      </c>
      <c r="CX7" s="36">
        <v>77.900000000000006</v>
      </c>
      <c r="CY7" s="36">
        <v>77.900000000000006</v>
      </c>
      <c r="CZ7" s="36">
        <v>77.8</v>
      </c>
      <c r="DA7" s="36">
        <v>82.8</v>
      </c>
      <c r="DB7" s="36">
        <v>81.63</v>
      </c>
      <c r="DC7" s="36">
        <v>81.790000000000006</v>
      </c>
      <c r="DD7" s="36">
        <v>81.459999999999994</v>
      </c>
      <c r="DE7" s="36">
        <v>81.31</v>
      </c>
      <c r="DF7" s="36">
        <v>89.78</v>
      </c>
      <c r="DG7" s="36">
        <v>41.97</v>
      </c>
      <c r="DH7" s="36">
        <v>40.78</v>
      </c>
      <c r="DI7" s="36">
        <v>42.64</v>
      </c>
      <c r="DJ7" s="36">
        <v>44.18</v>
      </c>
      <c r="DK7" s="36">
        <v>44.85</v>
      </c>
      <c r="DL7" s="36">
        <v>35.71</v>
      </c>
      <c r="DM7" s="36">
        <v>37.25</v>
      </c>
      <c r="DN7" s="36">
        <v>37.799999999999997</v>
      </c>
      <c r="DO7" s="36">
        <v>38.520000000000003</v>
      </c>
      <c r="DP7" s="36">
        <v>46.67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2.88</v>
      </c>
      <c r="DW7" s="36">
        <v>6.62</v>
      </c>
      <c r="DX7" s="36">
        <v>7.9</v>
      </c>
      <c r="DY7" s="36">
        <v>8.2200000000000006</v>
      </c>
      <c r="DZ7" s="36">
        <v>9.43</v>
      </c>
      <c r="EA7" s="36">
        <v>10.029999999999999</v>
      </c>
      <c r="EB7" s="36">
        <v>12.42</v>
      </c>
      <c r="EC7" s="36">
        <v>0.38</v>
      </c>
      <c r="ED7" s="36">
        <v>0.43</v>
      </c>
      <c r="EE7" s="36">
        <v>0.38</v>
      </c>
      <c r="EF7" s="36">
        <v>0.38</v>
      </c>
      <c r="EG7" s="36">
        <v>0.4</v>
      </c>
      <c r="EH7" s="36">
        <v>0.61</v>
      </c>
      <c r="EI7" s="36">
        <v>0.5</v>
      </c>
      <c r="EJ7" s="36">
        <v>0.6</v>
      </c>
      <c r="EK7" s="36">
        <v>0.71</v>
      </c>
      <c r="EL7" s="36">
        <v>0.68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2016-02-26T00:59:54Z</cp:lastPrinted>
  <dcterms:created xsi:type="dcterms:W3CDTF">2016-01-18T04:53:41Z</dcterms:created>
  <dcterms:modified xsi:type="dcterms:W3CDTF">2016-02-26T05:46:21Z</dcterms:modified>
  <cp:category/>
</cp:coreProperties>
</file>