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20 藍住町（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<sst xmlns="http://schemas.openxmlformats.org/spreadsheetml/2006/main" count="217" uniqueCount="107">
  <si>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</si>
  <si>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</si>
  <si>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</si>
  <si>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</si>
  <si>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</si>
  <si>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</si>
  <si>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</si>
  <si>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</si>
  <si>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</si>
  <si>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</si>
  <si>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</si>
  <si>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</si>
  <si>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</si>
  <si>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</si>
  <si>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</si>
  <si>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</si>
  <si>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</si>
  <si>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</si>
  <si>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</si>
  <si>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</si>
  <si>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</si>
  <si>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</si>
  <si>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</si>
  <si>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</si>
  <si>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</si>
  <si>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</si>
  <si>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</si>
  <si>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</si>
  <si>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</si>
  <si>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</si>
  <si>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</si>
  <si>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</si>
  <si>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</si>
  <si>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</si>
  <si>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</si>
  <si>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</si>
  <si>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</si>
  <si>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</si>
  <si>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</si>
  <si>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</si>
  <si>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</si>
  <si>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</si>
  <si>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</si>
  <si>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</si>
  <si>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</si>
  <si>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</si>
  <si>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</si>
  <si>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</si>
  <si>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</si>
  <si>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</si>
  <si>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</si>
  <si>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</si>
  <si>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</si>
  <si>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</si>
  <si>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</si>
  <si>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</si>
  <si>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</si>
  <si>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</si>
  <si>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</si>
  <si>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</si>
  <si>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</si>
  <si>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</si>
  <si>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</si>
  <si>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</si>
  <si>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</si>
  <si>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</si>
  <si>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</si>
  <si>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</si>
  <si>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</si>
  <si>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</si>
  <si>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</si>
  <si>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</si>
  <si>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</si>
  <si>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</si>
  <si>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</si>
  <si>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</si>
  <si>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</si>
  <si>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</si>
  <si>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</si>
  <si>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</si>
  <si>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</si>
  <si>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</si>
  <si>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</si>
  <si>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</si>
  <si>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</si>
  <si>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</si>
  <si>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</si>
  <si>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</si>
  <si>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</si>
  <si>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</si>
  <si>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</si>
  <si>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</si>
  <si>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</si>
  <si>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藍住町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</si>
  <si>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</si>
  <si>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</si>
  <si>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</si>
  <si>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</si>
  <si>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</si>
  <si>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</si>
  <si>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</si>
  <si>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</si>
  <si>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</si>
  <si>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</si>
  <si>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いずれの指標についても.類似団体と比較し良好な数値で推移しており、健全経営で効率的運営ができている</t>
    <rPh sb="4" eb="6">
      <t>シヒョウ</t>
    </rPh>
    <rPh sb="12" eb="14">
      <t>ルイジ</t>
    </rPh>
    <rPh sb="14" eb="16">
      <t>ダンタイ</t>
    </rPh>
    <rPh sb="17" eb="19">
      <t>ヒカク</t>
    </rPh>
    <rPh sb="20" eb="22">
      <t>リョウコウ</t>
    </rPh>
    <rPh sb="23" eb="25">
      <t>スウチ</t>
    </rPh>
    <rPh sb="26" eb="28">
      <t>スイイ</t>
    </rPh>
    <rPh sb="33" eb="35">
      <t>ケンゼン</t>
    </rPh>
    <rPh sb="35" eb="37">
      <t>ケイエイ</t>
    </rPh>
    <rPh sb="38" eb="40">
      <t>コウリツ</t>
    </rPh>
    <rPh sb="40" eb="41">
      <t>テキ</t>
    </rPh>
    <rPh sb="41" eb="43">
      <t>ウンエイ</t>
    </rPh>
    <phoneticPr fontId="4"/>
  </si>
  <si>
    <t>法定耐用年数を超える管路がない状況で推移しているので今後も計画的に布設替工事を実施する予定である</t>
    <rPh sb="0" eb="2">
      <t>ホウテイ</t>
    </rPh>
    <rPh sb="2" eb="4">
      <t>タイヨウ</t>
    </rPh>
    <rPh sb="4" eb="6">
      <t>ネンスウ</t>
    </rPh>
    <rPh sb="7" eb="8">
      <t>コ</t>
    </rPh>
    <rPh sb="10" eb="12">
      <t>カンロ</t>
    </rPh>
    <rPh sb="15" eb="17">
      <t>ジョウキョウ</t>
    </rPh>
    <rPh sb="18" eb="20">
      <t>スイイ</t>
    </rPh>
    <rPh sb="26" eb="28">
      <t>コンゴ</t>
    </rPh>
    <rPh sb="29" eb="32">
      <t>ケイカクテキ</t>
    </rPh>
    <rPh sb="33" eb="35">
      <t>フセツ</t>
    </rPh>
    <rPh sb="35" eb="36">
      <t>カ</t>
    </rPh>
    <rPh sb="36" eb="38">
      <t>コウジ</t>
    </rPh>
    <rPh sb="39" eb="41">
      <t>ジッシ</t>
    </rPh>
    <rPh sb="43" eb="45">
      <t>ヨテイ</t>
    </rPh>
    <phoneticPr fontId="4"/>
  </si>
  <si>
    <t>今後増える老朽管を計画的に布設替し、健全かつ効率的な事業運営を行う</t>
    <rPh sb="0" eb="2">
      <t>コンゴ</t>
    </rPh>
    <rPh sb="2" eb="3">
      <t>フ</t>
    </rPh>
    <rPh sb="5" eb="7">
      <t>ロウキュウ</t>
    </rPh>
    <rPh sb="7" eb="8">
      <t>カン</t>
    </rPh>
    <rPh sb="9" eb="12">
      <t>ケイカクテキ</t>
    </rPh>
    <rPh sb="13" eb="15">
      <t>フセツ</t>
    </rPh>
    <rPh sb="15" eb="16">
      <t>カ</t>
    </rPh>
    <rPh sb="18" eb="20">
      <t>ケンゼン</t>
    </rPh>
    <rPh sb="22" eb="25">
      <t>コウリツテキ</t>
    </rPh>
    <rPh sb="26" eb="28">
      <t>ジギョウ</t>
    </rPh>
    <rPh sb="28" eb="30">
      <t>ウンエイ</t>
    </rPh>
    <rPh sb="31" eb="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</si>
</sst>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0.69</c:v>
                </c:pt>
                <c:pt idx="1">
                  <c:v>0.13</c:v>
                </c:pt>
                <c:pt idx="2">
                  <c:v>0.53</c:v>
                </c:pt>
                <c:pt idx="3">
                  <c:v>1.1200000000000001</c:v>
                </c:pt>
                <c:pt idx="4">
                  <c:v>0.21</c:v>
                </c:pt>
              </c:numCache>
            </c:numRef>
          </c:val>
        </c:ser>
        <c:dLbls>
          <c:showLegendKey val="0"/>
          <c:showVal val="0"/>
          <c:showCatName val="0"/>
          <c:showSerName val="0"/>
          <c:showPercent val="0"/>
          <c:showBubbleSize val="0"/>
        </c:dLbls>
        <c:gapWidth val="150"/>
        <c:axId val="342617608"/>
        <c:axId val="3426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42617608"/>
        <c:axId val="342618784"/>
      </c:lineChart>
      <c:dateAx>
        <c:axId val="342617608"/>
        <c:scaling>
          <c:orientation val="minMax"/>
        </c:scaling>
        <c:delete val="1"/>
        <c:axPos val="b"/>
        <c:numFmt formatCode="ge" sourceLinked="1"/>
        <c:majorTickMark val="none"/>
        <c:minorTickMark val="none"/>
        <c:tickLblPos val="none"/>
        <c:crossAx val="342618784"/>
        <c:crosses val="autoZero"/>
        <c:auto val="1"/>
        <c:lblOffset val="100"/>
        <c:baseTimeUnit val="years"/>
      </c:dateAx>
      <c:valAx>
        <c:axId val="3426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61.9</c:v>
                </c:pt>
                <c:pt idx="1">
                  <c:v>61.77</c:v>
                </c:pt>
                <c:pt idx="2">
                  <c:v>63.51</c:v>
                </c:pt>
                <c:pt idx="3">
                  <c:v>61.63</c:v>
                </c:pt>
                <c:pt idx="4">
                  <c:v>61.79</c:v>
                </c:pt>
              </c:numCache>
            </c:numRef>
          </c:val>
        </c:ser>
        <c:dLbls>
          <c:showLegendKey val="0"/>
          <c:showVal val="0"/>
          <c:showCatName val="0"/>
          <c:showSerName val="0"/>
          <c:showPercent val="0"/>
          <c:showBubbleSize val="0"/>
        </c:dLbls>
        <c:gapWidth val="150"/>
        <c:axId val="343643344"/>
        <c:axId val="34388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43643344"/>
        <c:axId val="343883256"/>
      </c:lineChart>
      <c:dateAx>
        <c:axId val="343643344"/>
        <c:scaling>
          <c:orientation val="minMax"/>
        </c:scaling>
        <c:delete val="1"/>
        <c:axPos val="b"/>
        <c:numFmt formatCode="ge" sourceLinked="1"/>
        <c:majorTickMark val="none"/>
        <c:minorTickMark val="none"/>
        <c:tickLblPos val="none"/>
        <c:crossAx val="343883256"/>
        <c:crosses val="autoZero"/>
        <c:auto val="1"/>
        <c:lblOffset val="100"/>
        <c:baseTimeUnit val="years"/>
      </c:dateAx>
      <c:valAx>
        <c:axId val="3438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4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90.35</c:v>
                </c:pt>
                <c:pt idx="1">
                  <c:v>90.92</c:v>
                </c:pt>
                <c:pt idx="2">
                  <c:v>91.11</c:v>
                </c:pt>
                <c:pt idx="3">
                  <c:v>91.5</c:v>
                </c:pt>
                <c:pt idx="4">
                  <c:v>89.69</c:v>
                </c:pt>
              </c:numCache>
            </c:numRef>
          </c:val>
        </c:ser>
        <c:dLbls>
          <c:showLegendKey val="0"/>
          <c:showVal val="0"/>
          <c:showCatName val="0"/>
          <c:showSerName val="0"/>
          <c:showPercent val="0"/>
          <c:showBubbleSize val="0"/>
        </c:dLbls>
        <c:gapWidth val="150"/>
        <c:axId val="343884432"/>
        <c:axId val="3438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43884432"/>
        <c:axId val="343884824"/>
      </c:lineChart>
      <c:dateAx>
        <c:axId val="343884432"/>
        <c:scaling>
          <c:orientation val="minMax"/>
        </c:scaling>
        <c:delete val="1"/>
        <c:axPos val="b"/>
        <c:numFmt formatCode="ge" sourceLinked="1"/>
        <c:majorTickMark val="none"/>
        <c:minorTickMark val="none"/>
        <c:tickLblPos val="none"/>
        <c:crossAx val="343884824"/>
        <c:crosses val="autoZero"/>
        <c:auto val="1"/>
        <c:lblOffset val="100"/>
        <c:baseTimeUnit val="years"/>
      </c:dateAx>
      <c:valAx>
        <c:axId val="3438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8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155.44999999999999</c:v>
                </c:pt>
                <c:pt idx="1">
                  <c:v>118.89</c:v>
                </c:pt>
                <c:pt idx="2">
                  <c:v>123.17</c:v>
                </c:pt>
                <c:pt idx="3">
                  <c:v>133.22999999999999</c:v>
                </c:pt>
                <c:pt idx="4">
                  <c:v>127.74</c:v>
                </c:pt>
              </c:numCache>
            </c:numRef>
          </c:val>
        </c:ser>
        <c:dLbls>
          <c:showLegendKey val="0"/>
          <c:showVal val="0"/>
          <c:showCatName val="0"/>
          <c:showSerName val="0"/>
          <c:showPercent val="0"/>
          <c:showBubbleSize val="0"/>
        </c:dLbls>
        <c:gapWidth val="150"/>
        <c:axId val="342619960"/>
        <c:axId val="3426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42619960"/>
        <c:axId val="342620352"/>
      </c:lineChart>
      <c:dateAx>
        <c:axId val="342619960"/>
        <c:scaling>
          <c:orientation val="minMax"/>
        </c:scaling>
        <c:delete val="1"/>
        <c:axPos val="b"/>
        <c:numFmt formatCode="ge" sourceLinked="1"/>
        <c:majorTickMark val="none"/>
        <c:minorTickMark val="none"/>
        <c:tickLblPos val="none"/>
        <c:crossAx val="342620352"/>
        <c:crosses val="autoZero"/>
        <c:auto val="1"/>
        <c:lblOffset val="100"/>
        <c:baseTimeUnit val="years"/>
      </c:dateAx>
      <c:valAx>
        <c:axId val="34262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6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44.35</c:v>
                </c:pt>
                <c:pt idx="1">
                  <c:v>46.15</c:v>
                </c:pt>
                <c:pt idx="2">
                  <c:v>45.98</c:v>
                </c:pt>
                <c:pt idx="3">
                  <c:v>41.94</c:v>
                </c:pt>
                <c:pt idx="4">
                  <c:v>43.27</c:v>
                </c:pt>
              </c:numCache>
            </c:numRef>
          </c:val>
        </c:ser>
        <c:dLbls>
          <c:showLegendKey val="0"/>
          <c:showVal val="0"/>
          <c:showCatName val="0"/>
          <c:showSerName val="0"/>
          <c:showPercent val="0"/>
          <c:showBubbleSize val="0"/>
        </c:dLbls>
        <c:gapWidth val="150"/>
        <c:axId val="342774880"/>
        <c:axId val="34277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42774880"/>
        <c:axId val="342775272"/>
      </c:lineChart>
      <c:dateAx>
        <c:axId val="342774880"/>
        <c:scaling>
          <c:orientation val="minMax"/>
        </c:scaling>
        <c:delete val="1"/>
        <c:axPos val="b"/>
        <c:numFmt formatCode="ge" sourceLinked="1"/>
        <c:majorTickMark val="none"/>
        <c:minorTickMark val="none"/>
        <c:tickLblPos val="none"/>
        <c:crossAx val="342775272"/>
        <c:crosses val="autoZero"/>
        <c:auto val="1"/>
        <c:lblOffset val="100"/>
        <c:baseTimeUnit val="years"/>
      </c:dateAx>
      <c:valAx>
        <c:axId val="34277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2776448"/>
        <c:axId val="3427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42776448"/>
        <c:axId val="342776840"/>
      </c:lineChart>
      <c:dateAx>
        <c:axId val="342776448"/>
        <c:scaling>
          <c:orientation val="minMax"/>
        </c:scaling>
        <c:delete val="1"/>
        <c:axPos val="b"/>
        <c:numFmt formatCode="ge" sourceLinked="1"/>
        <c:majorTickMark val="none"/>
        <c:minorTickMark val="none"/>
        <c:tickLblPos val="none"/>
        <c:crossAx val="342776840"/>
        <c:crosses val="autoZero"/>
        <c:auto val="1"/>
        <c:lblOffset val="100"/>
        <c:baseTimeUnit val="years"/>
      </c:dateAx>
      <c:valAx>
        <c:axId val="3427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2778016"/>
        <c:axId val="34356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42778016"/>
        <c:axId val="343560056"/>
      </c:lineChart>
      <c:dateAx>
        <c:axId val="342778016"/>
        <c:scaling>
          <c:orientation val="minMax"/>
        </c:scaling>
        <c:delete val="1"/>
        <c:axPos val="b"/>
        <c:numFmt formatCode="ge" sourceLinked="1"/>
        <c:majorTickMark val="none"/>
        <c:minorTickMark val="none"/>
        <c:tickLblPos val="none"/>
        <c:crossAx val="343560056"/>
        <c:crosses val="autoZero"/>
        <c:auto val="1"/>
        <c:lblOffset val="100"/>
        <c:baseTimeUnit val="years"/>
      </c:dateAx>
      <c:valAx>
        <c:axId val="34356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1094.81</c:v>
                </c:pt>
                <c:pt idx="1">
                  <c:v>1311.67</c:v>
                </c:pt>
                <c:pt idx="2">
                  <c:v>2212.27</c:v>
                </c:pt>
                <c:pt idx="3">
                  <c:v>1574.66</c:v>
                </c:pt>
                <c:pt idx="4">
                  <c:v>748.59</c:v>
                </c:pt>
              </c:numCache>
            </c:numRef>
          </c:val>
        </c:ser>
        <c:dLbls>
          <c:showLegendKey val="0"/>
          <c:showVal val="0"/>
          <c:showCatName val="0"/>
          <c:showSerName val="0"/>
          <c:showPercent val="0"/>
          <c:showBubbleSize val="0"/>
        </c:dLbls>
        <c:gapWidth val="150"/>
        <c:axId val="343563192"/>
        <c:axId val="343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43563192"/>
        <c:axId val="343563584"/>
      </c:lineChart>
      <c:dateAx>
        <c:axId val="343563192"/>
        <c:scaling>
          <c:orientation val="minMax"/>
        </c:scaling>
        <c:delete val="1"/>
        <c:axPos val="b"/>
        <c:numFmt formatCode="ge" sourceLinked="1"/>
        <c:majorTickMark val="none"/>
        <c:minorTickMark val="none"/>
        <c:tickLblPos val="none"/>
        <c:crossAx val="343563584"/>
        <c:crosses val="autoZero"/>
        <c:auto val="1"/>
        <c:lblOffset val="100"/>
        <c:baseTimeUnit val="years"/>
      </c:dateAx>
      <c:valAx>
        <c:axId val="3435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134.25</c:v>
                </c:pt>
                <c:pt idx="1">
                  <c:v>126.89</c:v>
                </c:pt>
                <c:pt idx="2">
                  <c:v>116.88</c:v>
                </c:pt>
                <c:pt idx="3">
                  <c:v>111.85</c:v>
                </c:pt>
                <c:pt idx="4">
                  <c:v>108.76</c:v>
                </c:pt>
              </c:numCache>
            </c:numRef>
          </c:val>
        </c:ser>
        <c:dLbls>
          <c:showLegendKey val="0"/>
          <c:showVal val="0"/>
          <c:showCatName val="0"/>
          <c:showSerName val="0"/>
          <c:showPercent val="0"/>
          <c:showBubbleSize val="0"/>
        </c:dLbls>
        <c:gapWidth val="150"/>
        <c:axId val="343562800"/>
        <c:axId val="34356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43562800"/>
        <c:axId val="343562408"/>
      </c:lineChart>
      <c:dateAx>
        <c:axId val="343562800"/>
        <c:scaling>
          <c:orientation val="minMax"/>
        </c:scaling>
        <c:delete val="1"/>
        <c:axPos val="b"/>
        <c:numFmt formatCode="ge" sourceLinked="1"/>
        <c:majorTickMark val="none"/>
        <c:minorTickMark val="none"/>
        <c:tickLblPos val="none"/>
        <c:crossAx val="343562408"/>
        <c:crosses val="autoZero"/>
        <c:auto val="1"/>
        <c:lblOffset val="100"/>
        <c:baseTimeUnit val="years"/>
      </c:dateAx>
      <c:valAx>
        <c:axId val="34356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6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153.46</c:v>
                </c:pt>
                <c:pt idx="1">
                  <c:v>116.18</c:v>
                </c:pt>
                <c:pt idx="2">
                  <c:v>120.05</c:v>
                </c:pt>
                <c:pt idx="3">
                  <c:v>129.80000000000001</c:v>
                </c:pt>
                <c:pt idx="4">
                  <c:v>126.63</c:v>
                </c:pt>
              </c:numCache>
            </c:numRef>
          </c:val>
        </c:ser>
        <c:dLbls>
          <c:showLegendKey val="0"/>
          <c:showVal val="0"/>
          <c:showCatName val="0"/>
          <c:showSerName val="0"/>
          <c:showPercent val="0"/>
          <c:showBubbleSize val="0"/>
        </c:dLbls>
        <c:gapWidth val="150"/>
        <c:axId val="343561232"/>
        <c:axId val="34364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43561232"/>
        <c:axId val="343640600"/>
      </c:lineChart>
      <c:dateAx>
        <c:axId val="343561232"/>
        <c:scaling>
          <c:orientation val="minMax"/>
        </c:scaling>
        <c:delete val="1"/>
        <c:axPos val="b"/>
        <c:numFmt formatCode="ge" sourceLinked="1"/>
        <c:majorTickMark val="none"/>
        <c:minorTickMark val="none"/>
        <c:tickLblPos val="none"/>
        <c:crossAx val="343640600"/>
        <c:crosses val="autoZero"/>
        <c:auto val="1"/>
        <c:lblOffset val="100"/>
        <c:baseTimeUnit val="years"/>
      </c:dateAx>
      <c:valAx>
        <c:axId val="34364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68.09</c:v>
                </c:pt>
                <c:pt idx="1">
                  <c:v>89.94</c:v>
                </c:pt>
                <c:pt idx="2">
                  <c:v>87.22</c:v>
                </c:pt>
                <c:pt idx="3">
                  <c:v>81.709999999999994</c:v>
                </c:pt>
                <c:pt idx="4">
                  <c:v>82.43</c:v>
                </c:pt>
              </c:numCache>
            </c:numRef>
          </c:val>
        </c:ser>
        <c:dLbls>
          <c:showLegendKey val="0"/>
          <c:showVal val="0"/>
          <c:showCatName val="0"/>
          <c:showSerName val="0"/>
          <c:showPercent val="0"/>
          <c:showBubbleSize val="0"/>
        </c:dLbls>
        <c:gapWidth val="150"/>
        <c:axId val="343641776"/>
        <c:axId val="3436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43641776"/>
        <c:axId val="343642168"/>
      </c:lineChart>
      <c:dateAx>
        <c:axId val="343641776"/>
        <c:scaling>
          <c:orientation val="minMax"/>
        </c:scaling>
        <c:delete val="1"/>
        <c:axPos val="b"/>
        <c:numFmt formatCode="ge" sourceLinked="1"/>
        <c:majorTickMark val="none"/>
        <c:minorTickMark val="none"/>
        <c:tickLblPos val="none"/>
        <c:crossAx val="343642168"/>
        <c:crosses val="autoZero"/>
        <c:auto val="1"/>
        <c:lblOffset val="100"/>
        <c:baseTimeUnit val="years"/>
      </c:dateAx>
      <c:valAx>
        <c:axId val="3436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4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藍住町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34633</v>
      </c>
      <c r="AJ8" s="75"/>
      <c r="AK8" s="75"/>
      <c r="AL8" s="75"/>
      <c r="AM8" s="75"/>
      <c r="AN8" s="75"/>
      <c r="AO8" s="75"/>
      <c r="AP8" s="76"/>
      <c r="AQ8" s="57">
        <f>データ!R6</f>
        <v>16.27</v>
      </c>
      <c r="AR8" s="57"/>
      <c r="AS8" s="57"/>
      <c r="AT8" s="57"/>
      <c r="AU8" s="57"/>
      <c r="AV8" s="57"/>
      <c r="AW8" s="57"/>
      <c r="AX8" s="57"/>
      <c r="AY8" s="57">
        <f>データ!S6</f>
        <v>2128.64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87.14</v>
      </c>
      <c r="K10" s="57"/>
      <c r="L10" s="57"/>
      <c r="M10" s="57"/>
      <c r="N10" s="57"/>
      <c r="O10" s="57"/>
      <c r="P10" s="57"/>
      <c r="Q10" s="57"/>
      <c r="R10" s="57">
        <f>データ!O6</f>
        <v>99.14</v>
      </c>
      <c r="S10" s="57"/>
      <c r="T10" s="57"/>
      <c r="U10" s="57"/>
      <c r="V10" s="57"/>
      <c r="W10" s="57"/>
      <c r="X10" s="57"/>
      <c r="Y10" s="57"/>
      <c r="Z10" s="65">
        <f>データ!P6</f>
        <v>2200</v>
      </c>
      <c r="AA10" s="65"/>
      <c r="AB10" s="65"/>
      <c r="AC10" s="65"/>
      <c r="AD10" s="65"/>
      <c r="AE10" s="65"/>
      <c r="AF10" s="65"/>
      <c r="AG10" s="65"/>
      <c r="AH10" s="2"/>
      <c r="AI10" s="65">
        <f>データ!T6</f>
        <v>34339</v>
      </c>
      <c r="AJ10" s="65"/>
      <c r="AK10" s="65"/>
      <c r="AL10" s="65"/>
      <c r="AM10" s="65"/>
      <c r="AN10" s="65"/>
      <c r="AO10" s="65"/>
      <c r="AP10" s="65"/>
      <c r="AQ10" s="57">
        <f>データ!U6</f>
        <v>16.27</v>
      </c>
      <c r="AR10" s="57"/>
      <c r="AS10" s="57"/>
      <c r="AT10" s="57"/>
      <c r="AU10" s="57"/>
      <c r="AV10" s="57"/>
      <c r="AW10" s="57"/>
      <c r="AX10" s="57"/>
      <c r="AY10" s="57">
        <f>データ!V6</f>
        <v>2110.5700000000002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364037</v>
      </c>
      <c r="D6" s="31">
        <f t="shared" si="3"/>
        <v>46</v>
      </c>
      <c r="E6" s="31">
        <f t="shared" si="3"/>
        <v>1</v>
      </c>
      <c r="F6" s="31">
        <f t="shared" si="3"/>
        <v>0</v>
      </c>
      <c r="G6" s="31">
        <f t="shared" si="3"/>
        <v>1</v>
      </c>
      <c r="H6" s="31" t="str">
        <f t="shared" si="3"/>
        <v>徳島県　藍住町</v>
      </c>
      <c r="I6" s="31" t="str">
        <f t="shared" si="3"/>
        <v>法適用</v>
      </c>
      <c r="J6" s="31" t="str">
        <f t="shared" si="3"/>
        <v>水道事業</v>
      </c>
      <c r="K6" s="31" t="str">
        <f t="shared" si="3"/>
        <v>末端給水事業</v>
      </c>
      <c r="L6" s="31" t="str">
        <f t="shared" si="3"/>
        <v>A5</v>
      </c>
      <c r="M6" s="32" t="str">
        <f t="shared" si="3"/>
        <v>-</v>
      </c>
      <c r="N6" s="32">
        <f t="shared" si="3"/>
        <v>87.14</v>
      </c>
      <c r="O6" s="32">
        <f t="shared" si="3"/>
        <v>99.14</v>
      </c>
      <c r="P6" s="32">
        <f t="shared" si="3"/>
        <v>2200</v>
      </c>
      <c r="Q6" s="32">
        <f t="shared" si="3"/>
        <v>34633</v>
      </c>
      <c r="R6" s="32">
        <f t="shared" si="3"/>
        <v>16.27</v>
      </c>
      <c r="S6" s="32">
        <f t="shared" si="3"/>
        <v>2128.64</v>
      </c>
      <c r="T6" s="32">
        <f t="shared" si="3"/>
        <v>34339</v>
      </c>
      <c r="U6" s="32">
        <f t="shared" si="3"/>
        <v>16.27</v>
      </c>
      <c r="V6" s="32">
        <f t="shared" si="3"/>
        <v>2110.5700000000002</v>
      </c>
      <c r="W6" s="33">
        <f>IF(W7="",NA(),W7)</f>
        <v>155.44999999999999</v>
      </c>
      <c r="X6" s="33">
        <f t="shared" ref="X6:AF6" si="4">IF(X7="",NA(),X7)</f>
        <v>118.89</v>
      </c>
      <c r="Y6" s="33">
        <f t="shared" si="4"/>
        <v>123.17</v>
      </c>
      <c r="Z6" s="33">
        <f t="shared" si="4"/>
        <v>133.22999999999999</v>
      </c>
      <c r="AA6" s="33">
        <f t="shared" si="4"/>
        <v>127.74</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1094.81</v>
      </c>
      <c r="AT6" s="33">
        <f t="shared" ref="AT6:BB6" si="6">IF(AT7="",NA(),AT7)</f>
        <v>1311.67</v>
      </c>
      <c r="AU6" s="33">
        <f t="shared" si="6"/>
        <v>2212.27</v>
      </c>
      <c r="AV6" s="33">
        <f t="shared" si="6"/>
        <v>1574.66</v>
      </c>
      <c r="AW6" s="33">
        <f t="shared" si="6"/>
        <v>748.59</v>
      </c>
      <c r="AX6" s="33">
        <f t="shared" si="6"/>
        <v>792.56</v>
      </c>
      <c r="AY6" s="33">
        <f t="shared" si="6"/>
        <v>832.37</v>
      </c>
      <c r="AZ6" s="33">
        <f t="shared" si="6"/>
        <v>852.01</v>
      </c>
      <c r="BA6" s="33">
        <f t="shared" si="6"/>
        <v>909.68</v>
      </c>
      <c r="BB6" s="33">
        <f t="shared" si="6"/>
        <v>382.09</v>
      </c>
      <c r="BC6" s="32" t="str">
        <f>IF(BC7="","",IF(BC7="-","【-】","【"&amp;SUBSTITUTE(TEXT(BC7,"#,##0.00"),"-","△")&amp;"】"))</f>
        <v>【264.16】</v>
      </c>
      <c r="BD6" s="33">
        <f>IF(BD7="",NA(),BD7)</f>
        <v>134.25</v>
      </c>
      <c r="BE6" s="33">
        <f t="shared" ref="BE6:BM6" si="7">IF(BE7="",NA(),BE7)</f>
        <v>126.89</v>
      </c>
      <c r="BF6" s="33">
        <f t="shared" si="7"/>
        <v>116.88</v>
      </c>
      <c r="BG6" s="33">
        <f t="shared" si="7"/>
        <v>111.85</v>
      </c>
      <c r="BH6" s="33">
        <f t="shared" si="7"/>
        <v>108.76</v>
      </c>
      <c r="BI6" s="33">
        <f t="shared" si="7"/>
        <v>403.05</v>
      </c>
      <c r="BJ6" s="33">
        <f t="shared" si="7"/>
        <v>403.15</v>
      </c>
      <c r="BK6" s="33">
        <f t="shared" si="7"/>
        <v>391.4</v>
      </c>
      <c r="BL6" s="33">
        <f t="shared" si="7"/>
        <v>382.65</v>
      </c>
      <c r="BM6" s="33">
        <f t="shared" si="7"/>
        <v>385.06</v>
      </c>
      <c r="BN6" s="32" t="str">
        <f>IF(BN7="","",IF(BN7="-","【-】","【"&amp;SUBSTITUTE(TEXT(BN7,"#,##0.00"),"-","△")&amp;"】"))</f>
        <v>【283.72】</v>
      </c>
      <c r="BO6" s="33">
        <f>IF(BO7="",NA(),BO7)</f>
        <v>153.46</v>
      </c>
      <c r="BP6" s="33">
        <f t="shared" ref="BP6:BX6" si="8">IF(BP7="",NA(),BP7)</f>
        <v>116.18</v>
      </c>
      <c r="BQ6" s="33">
        <f t="shared" si="8"/>
        <v>120.05</v>
      </c>
      <c r="BR6" s="33">
        <f t="shared" si="8"/>
        <v>129.80000000000001</v>
      </c>
      <c r="BS6" s="33">
        <f t="shared" si="8"/>
        <v>126.63</v>
      </c>
      <c r="BT6" s="33">
        <f t="shared" si="8"/>
        <v>97.63</v>
      </c>
      <c r="BU6" s="33">
        <f t="shared" si="8"/>
        <v>94.86</v>
      </c>
      <c r="BV6" s="33">
        <f t="shared" si="8"/>
        <v>95.91</v>
      </c>
      <c r="BW6" s="33">
        <f t="shared" si="8"/>
        <v>96.1</v>
      </c>
      <c r="BX6" s="33">
        <f t="shared" si="8"/>
        <v>99.07</v>
      </c>
      <c r="BY6" s="32" t="str">
        <f>IF(BY7="","",IF(BY7="-","【-】","【"&amp;SUBSTITUTE(TEXT(BY7,"#,##0.00"),"-","△")&amp;"】"))</f>
        <v>【104.60】</v>
      </c>
      <c r="BZ6" s="33">
        <f>IF(BZ7="",NA(),BZ7)</f>
        <v>68.09</v>
      </c>
      <c r="CA6" s="33">
        <f t="shared" ref="CA6:CI6" si="9">IF(CA7="",NA(),CA7)</f>
        <v>89.94</v>
      </c>
      <c r="CB6" s="33">
        <f t="shared" si="9"/>
        <v>87.22</v>
      </c>
      <c r="CC6" s="33">
        <f t="shared" si="9"/>
        <v>81.709999999999994</v>
      </c>
      <c r="CD6" s="33">
        <f t="shared" si="9"/>
        <v>82.43</v>
      </c>
      <c r="CE6" s="33">
        <f t="shared" si="9"/>
        <v>172.59</v>
      </c>
      <c r="CF6" s="33">
        <f t="shared" si="9"/>
        <v>179.14</v>
      </c>
      <c r="CG6" s="33">
        <f t="shared" si="9"/>
        <v>179.29</v>
      </c>
      <c r="CH6" s="33">
        <f t="shared" si="9"/>
        <v>178.39</v>
      </c>
      <c r="CI6" s="33">
        <f t="shared" si="9"/>
        <v>173.03</v>
      </c>
      <c r="CJ6" s="32" t="str">
        <f>IF(CJ7="","",IF(CJ7="-","【-】","【"&amp;SUBSTITUTE(TEXT(CJ7,"#,##0.00"),"-","△")&amp;"】"))</f>
        <v>【164.21】</v>
      </c>
      <c r="CK6" s="33">
        <f>IF(CK7="",NA(),CK7)</f>
        <v>61.9</v>
      </c>
      <c r="CL6" s="33">
        <f t="shared" ref="CL6:CT6" si="10">IF(CL7="",NA(),CL7)</f>
        <v>61.77</v>
      </c>
      <c r="CM6" s="33">
        <f t="shared" si="10"/>
        <v>63.51</v>
      </c>
      <c r="CN6" s="33">
        <f t="shared" si="10"/>
        <v>61.63</v>
      </c>
      <c r="CO6" s="33">
        <f t="shared" si="10"/>
        <v>61.79</v>
      </c>
      <c r="CP6" s="33">
        <f t="shared" si="10"/>
        <v>60.17</v>
      </c>
      <c r="CQ6" s="33">
        <f t="shared" si="10"/>
        <v>58.76</v>
      </c>
      <c r="CR6" s="33">
        <f t="shared" si="10"/>
        <v>59.09</v>
      </c>
      <c r="CS6" s="33">
        <f t="shared" si="10"/>
        <v>59.23</v>
      </c>
      <c r="CT6" s="33">
        <f t="shared" si="10"/>
        <v>58.58</v>
      </c>
      <c r="CU6" s="32" t="str">
        <f>IF(CU7="","",IF(CU7="-","【-】","【"&amp;SUBSTITUTE(TEXT(CU7,"#,##0.00"),"-","△")&amp;"】"))</f>
        <v>【59.80】</v>
      </c>
      <c r="CV6" s="33">
        <f>IF(CV7="",NA(),CV7)</f>
        <v>90.35</v>
      </c>
      <c r="CW6" s="33">
        <f t="shared" ref="CW6:DE6" si="11">IF(CW7="",NA(),CW7)</f>
        <v>90.92</v>
      </c>
      <c r="CX6" s="33">
        <f t="shared" si="11"/>
        <v>91.11</v>
      </c>
      <c r="CY6" s="33">
        <f t="shared" si="11"/>
        <v>91.5</v>
      </c>
      <c r="CZ6" s="33">
        <f t="shared" si="11"/>
        <v>89.69</v>
      </c>
      <c r="DA6" s="33">
        <f t="shared" si="11"/>
        <v>85.47</v>
      </c>
      <c r="DB6" s="33">
        <f t="shared" si="11"/>
        <v>84.87</v>
      </c>
      <c r="DC6" s="33">
        <f t="shared" si="11"/>
        <v>85.4</v>
      </c>
      <c r="DD6" s="33">
        <f t="shared" si="11"/>
        <v>85.53</v>
      </c>
      <c r="DE6" s="33">
        <f t="shared" si="11"/>
        <v>85.23</v>
      </c>
      <c r="DF6" s="32" t="str">
        <f>IF(DF7="","",IF(DF7="-","【-】","【"&amp;SUBSTITUTE(TEXT(DF7,"#,##0.00"),"-","△")&amp;"】"))</f>
        <v>【89.78】</v>
      </c>
      <c r="DG6" s="33">
        <f>IF(DG7="",NA(),DG7)</f>
        <v>44.35</v>
      </c>
      <c r="DH6" s="33">
        <f t="shared" ref="DH6:DP6" si="12">IF(DH7="",NA(),DH7)</f>
        <v>46.15</v>
      </c>
      <c r="DI6" s="33">
        <f t="shared" si="12"/>
        <v>45.98</v>
      </c>
      <c r="DJ6" s="33">
        <f t="shared" si="12"/>
        <v>41.94</v>
      </c>
      <c r="DK6" s="33">
        <f t="shared" si="12"/>
        <v>43.27</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0.69</v>
      </c>
      <c r="ED6" s="33">
        <f t="shared" ref="ED6:EL6" si="14">IF(ED7="",NA(),ED7)</f>
        <v>0.13</v>
      </c>
      <c r="EE6" s="33">
        <f t="shared" si="14"/>
        <v>0.53</v>
      </c>
      <c r="EF6" s="33">
        <f t="shared" si="14"/>
        <v>1.1200000000000001</v>
      </c>
      <c r="EG6" s="33">
        <f t="shared" si="14"/>
        <v>0.21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364037</v>
      </c>
      <c r="D7" s="35">
        <v>46</v>
      </c>
      <c r="E7" s="35">
        <v>1</v>
      </c>
      <c r="F7" s="35">
        <v>0</v>
      </c>
      <c r="G7" s="35">
        <v>1</v>
      </c>
      <c r="H7" s="35" t="s">
        <v>93</v>
      </c>
      <c r="I7" s="35" t="s">
        <v>94</v>
      </c>
      <c r="J7" s="35" t="s">
        <v>95</v>
      </c>
      <c r="K7" s="35" t="s">
        <v>96</v>
      </c>
      <c r="L7" s="35" t="s">
        <v>97</v>
      </c>
      <c r="M7" s="36" t="s">
        <v>98</v>
      </c>
      <c r="N7" s="36">
        <v>87.14</v>
      </c>
      <c r="O7" s="36">
        <v>99.14</v>
      </c>
      <c r="P7" s="36">
        <v>2200</v>
      </c>
      <c r="Q7" s="36">
        <v>34633</v>
      </c>
      <c r="R7" s="36">
        <v>16.27</v>
      </c>
      <c r="S7" s="36">
        <v>2128.64</v>
      </c>
      <c r="T7" s="36">
        <v>34339</v>
      </c>
      <c r="U7" s="36">
        <v>16.27</v>
      </c>
      <c r="V7" s="36">
        <v>2110.5700000000002</v>
      </c>
      <c r="W7" s="36">
        <v>155.44999999999999</v>
      </c>
      <c r="X7" s="36">
        <v>118.89</v>
      </c>
      <c r="Y7" s="36">
        <v>123.17</v>
      </c>
      <c r="Z7" s="36">
        <v>133.22999999999999</v>
      </c>
      <c r="AA7" s="36">
        <v>127.74</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1094.81</v>
      </c>
      <c r="AT7" s="36">
        <v>1311.67</v>
      </c>
      <c r="AU7" s="36">
        <v>2212.27</v>
      </c>
      <c r="AV7" s="36">
        <v>1574.66</v>
      </c>
      <c r="AW7" s="36">
        <v>748.59</v>
      </c>
      <c r="AX7" s="36">
        <v>792.56</v>
      </c>
      <c r="AY7" s="36">
        <v>832.37</v>
      </c>
      <c r="AZ7" s="36">
        <v>852.01</v>
      </c>
      <c r="BA7" s="36">
        <v>909.68</v>
      </c>
      <c r="BB7" s="36">
        <v>382.09</v>
      </c>
      <c r="BC7" s="36">
        <v>264.16000000000003</v>
      </c>
      <c r="BD7" s="36">
        <v>134.25</v>
      </c>
      <c r="BE7" s="36">
        <v>126.89</v>
      </c>
      <c r="BF7" s="36">
        <v>116.88</v>
      </c>
      <c r="BG7" s="36">
        <v>111.85</v>
      </c>
      <c r="BH7" s="36">
        <v>108.76</v>
      </c>
      <c r="BI7" s="36">
        <v>403.05</v>
      </c>
      <c r="BJ7" s="36">
        <v>403.15</v>
      </c>
      <c r="BK7" s="36">
        <v>391.4</v>
      </c>
      <c r="BL7" s="36">
        <v>382.65</v>
      </c>
      <c r="BM7" s="36">
        <v>385.06</v>
      </c>
      <c r="BN7" s="36">
        <v>283.72000000000003</v>
      </c>
      <c r="BO7" s="36">
        <v>153.46</v>
      </c>
      <c r="BP7" s="36">
        <v>116.18</v>
      </c>
      <c r="BQ7" s="36">
        <v>120.05</v>
      </c>
      <c r="BR7" s="36">
        <v>129.80000000000001</v>
      </c>
      <c r="BS7" s="36">
        <v>126.63</v>
      </c>
      <c r="BT7" s="36">
        <v>97.63</v>
      </c>
      <c r="BU7" s="36">
        <v>94.86</v>
      </c>
      <c r="BV7" s="36">
        <v>95.91</v>
      </c>
      <c r="BW7" s="36">
        <v>96.1</v>
      </c>
      <c r="BX7" s="36">
        <v>99.07</v>
      </c>
      <c r="BY7" s="36">
        <v>104.6</v>
      </c>
      <c r="BZ7" s="36">
        <v>68.09</v>
      </c>
      <c r="CA7" s="36">
        <v>89.94</v>
      </c>
      <c r="CB7" s="36">
        <v>87.22</v>
      </c>
      <c r="CC7" s="36">
        <v>81.709999999999994</v>
      </c>
      <c r="CD7" s="36">
        <v>82.43</v>
      </c>
      <c r="CE7" s="36">
        <v>172.59</v>
      </c>
      <c r="CF7" s="36">
        <v>179.14</v>
      </c>
      <c r="CG7" s="36">
        <v>179.29</v>
      </c>
      <c r="CH7" s="36">
        <v>178.39</v>
      </c>
      <c r="CI7" s="36">
        <v>173.03</v>
      </c>
      <c r="CJ7" s="36">
        <v>164.21</v>
      </c>
      <c r="CK7" s="36">
        <v>61.9</v>
      </c>
      <c r="CL7" s="36">
        <v>61.77</v>
      </c>
      <c r="CM7" s="36">
        <v>63.51</v>
      </c>
      <c r="CN7" s="36">
        <v>61.63</v>
      </c>
      <c r="CO7" s="36">
        <v>61.79</v>
      </c>
      <c r="CP7" s="36">
        <v>60.17</v>
      </c>
      <c r="CQ7" s="36">
        <v>58.76</v>
      </c>
      <c r="CR7" s="36">
        <v>59.09</v>
      </c>
      <c r="CS7" s="36">
        <v>59.23</v>
      </c>
      <c r="CT7" s="36">
        <v>58.58</v>
      </c>
      <c r="CU7" s="36">
        <v>59.8</v>
      </c>
      <c r="CV7" s="36">
        <v>90.35</v>
      </c>
      <c r="CW7" s="36">
        <v>90.92</v>
      </c>
      <c r="CX7" s="36">
        <v>91.11</v>
      </c>
      <c r="CY7" s="36">
        <v>91.5</v>
      </c>
      <c r="CZ7" s="36">
        <v>89.69</v>
      </c>
      <c r="DA7" s="36">
        <v>85.47</v>
      </c>
      <c r="DB7" s="36">
        <v>84.87</v>
      </c>
      <c r="DC7" s="36">
        <v>85.4</v>
      </c>
      <c r="DD7" s="36">
        <v>85.53</v>
      </c>
      <c r="DE7" s="36">
        <v>85.23</v>
      </c>
      <c r="DF7" s="36">
        <v>89.78</v>
      </c>
      <c r="DG7" s="36">
        <v>44.35</v>
      </c>
      <c r="DH7" s="36">
        <v>46.15</v>
      </c>
      <c r="DI7" s="36">
        <v>45.98</v>
      </c>
      <c r="DJ7" s="36">
        <v>41.94</v>
      </c>
      <c r="DK7" s="36">
        <v>43.27</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0.69</v>
      </c>
      <c r="ED7" s="36">
        <v>0.13</v>
      </c>
      <c r="EE7" s="36">
        <v>0.53</v>
      </c>
      <c r="EF7" s="36">
        <v>1.1200000000000001</v>
      </c>
      <c r="EG7" s="36">
        <v>0.21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2016-02-12T06:22:08Z</cp:lastPrinted>
  <dcterms:created xsi:type="dcterms:W3CDTF">2016-02-03T07:27:27Z</dcterms:created>
  <dcterms:modified xsi:type="dcterms:W3CDTF">2016-02-26T05:45:19Z</dcterms:modified>
  <cp:category/>
</cp:coreProperties>
</file>