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19 北島町（済み）◆\"/>
    </mc:Choice>
  </mc:AlternateContent>
  <workbookProtection workbookPassword="B501" lockStructure="1"/>
  <bookViews>
    <workbookView xWindow="0" yWindow="0" windowWidth="20490" windowHeight="747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AQ8" i="4" s="1"/>
  <c r="Q6" i="5"/>
  <c r="AI8" i="4" s="1"/>
  <c r="P6" i="5"/>
  <c r="Z10" i="4" s="1"/>
  <c r="O6" i="5"/>
  <c r="R10" i="4" s="1"/>
  <c r="N6" i="5"/>
  <c r="J10" i="4" s="1"/>
  <c r="M6" i="5"/>
  <c r="B10" i="4" s="1"/>
  <c r="L6" i="5"/>
  <c r="Z8" i="4" s="1"/>
  <c r="K6" i="5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<sst xmlns="http://schemas.openxmlformats.org/spreadsheetml/2006/main" count="217" uniqueCount="107">
  <si>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</si>
  <si>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</si>
  <si>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</si>
  <si>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</si>
  <si>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</si>
  <si>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</si>
  <si>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</si>
  <si>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</si>
  <si>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</si>
  <si>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</si>
  <si>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</si>
  <si>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</si>
  <si>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</si>
  <si>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</si>
  <si>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</si>
  <si>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</si>
  <si>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</si>
  <si>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</si>
  <si>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</si>
  <si>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</si>
  <si>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</si>
  <si>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</si>
  <si>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</si>
  <si>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</si>
  <si>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</si>
  <si>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</si>
  <si>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</si>
  <si>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</si>
  <si>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</si>
  <si>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</si>
  <si>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</si>
  <si>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</si>
  <si>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</si>
  <si>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</si>
  <si>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</si>
  <si>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</si>
  <si>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</si>
  <si>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</si>
  <si>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</si>
  <si>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</si>
  <si>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</si>
  <si>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</si>
  <si>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</si>
  <si>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</si>
  <si>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</si>
  <si>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</si>
  <si>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</si>
  <si>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</si>
  <si>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</si>
  <si>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</si>
  <si>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</si>
  <si>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</si>
  <si>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</si>
  <si>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</si>
  <si>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</si>
  <si>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</si>
  <si>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</si>
  <si>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</si>
  <si>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</si>
  <si>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</si>
  <si>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</si>
  <si>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</si>
  <si>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</si>
  <si>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</si>
  <si>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</si>
  <si>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</si>
  <si>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</si>
  <si>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</si>
  <si>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</si>
  <si>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</si>
  <si>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</si>
  <si>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</si>
  <si>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</si>
  <si>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</si>
  <si>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</si>
  <si>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</si>
  <si>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</si>
  <si>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</si>
  <si>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</si>
  <si>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</si>
  <si>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</si>
  <si>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</si>
  <si>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</si>
  <si>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</si>
  <si>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</si>
  <si>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</si>
  <si>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</si>
  <si>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</si>
  <si>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</si>
  <si>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</si>
  <si>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</si>
  <si>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</si>
  <si>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</si>
  <si>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北島町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</si>
  <si>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</si>
  <si>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</si>
  <si>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</si>
  <si>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</si>
  <si>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</si>
  <si>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</si>
  <si>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</si>
  <si>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</si>
  <si>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</si>
  <si>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</si>
  <si>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経常収支比率、料金回収率、施設利用率、有収率ともに、高いため、経営の健全性が図れている。</t>
    <phoneticPr fontId="4"/>
  </si>
  <si>
    <t>　管路経年化率が高い、且つ、管路更新率が低いので、管路の更新投資を増やす必要性が高いため、早急な検討が必要である。</t>
    <phoneticPr fontId="4"/>
  </si>
  <si>
    <t>　経常収支比率は良好で，例年黒字の数値であるため財政の健全性は維持されている。しかしながら、必要な更新投資（浄水場老朽化による）を先送りにしているという懸案事項があるため、更新投資の実施により極端な経営悪化とならないよう、財源や更新時期については慎重に検討を重ねる必要がある。</t>
    <rPh sb="12" eb="14">
      <t>レイネン</t>
    </rPh>
    <rPh sb="14" eb="16">
      <t>クロジ</t>
    </rPh>
    <rPh sb="17" eb="19">
      <t>スウチ</t>
    </rPh>
    <rPh sb="24" eb="26">
      <t>ザイセイ</t>
    </rPh>
    <rPh sb="27" eb="30">
      <t>ケンゼンセイ</t>
    </rPh>
    <rPh sb="31" eb="33">
      <t>イジ</t>
    </rPh>
    <rPh sb="54" eb="57">
      <t>ジョウスイジョウ</t>
    </rPh>
    <rPh sb="57" eb="60">
      <t>ロウキュウカ</t>
    </rPh>
    <rPh sb="76" eb="78">
      <t>ケンアン</t>
    </rPh>
    <rPh sb="78" eb="80">
      <t>ジコウ</t>
    </rPh>
    <rPh sb="86" eb="88">
      <t>コウシン</t>
    </rPh>
    <rPh sb="88" eb="90">
      <t>トウシ</t>
    </rPh>
    <rPh sb="91" eb="93">
      <t>ジッシ</t>
    </rPh>
    <rPh sb="96" eb="98">
      <t>キョクタン</t>
    </rPh>
    <rPh sb="99" eb="101">
      <t>ケイエイ</t>
    </rPh>
    <rPh sb="101" eb="103">
      <t>アッカ</t>
    </rPh>
    <rPh sb="111" eb="113">
      <t>ザイゲン</t>
    </rPh>
    <rPh sb="114" eb="116">
      <t>コウシン</t>
    </rPh>
    <rPh sb="116" eb="118">
      <t>ジキ</t>
    </rPh>
    <rPh sb="123" eb="125">
      <t>シンチョウ</t>
    </rPh>
    <rPh sb="129" eb="130">
      <t>カサ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</si>
</sst>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0.88</c:v>
                </c:pt>
                <c:pt idx="1">
                  <c:v>0.86</c:v>
                </c:pt>
                <c:pt idx="2">
                  <c:v>0.85</c:v>
                </c:pt>
                <c:pt idx="3">
                  <c:v>0.85</c:v>
                </c:pt>
                <c:pt idx="4">
                  <c:v>0.84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432296"/>
        <c:axId val="33943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0.79</c:v>
                </c:pt>
                <c:pt idx="1">
                  <c:v>0.78</c:v>
                </c:pt>
                <c:pt idx="2">
                  <c:v>0.67</c:v>
                </c:pt>
                <c:pt idx="3">
                  <c:v>0.67</c:v>
                </c:pt>
                <c:pt idx="4">
                  <c:v>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432296"/>
        <c:axId val="339432688"/>
      </c:lineChart>
      <c:dateAx>
        <c:axId val="339432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432688"/>
        <c:crosses val="autoZero"/>
        <c:auto val="1"/>
        <c:lblOffset val="100"/>
        <c:baseTimeUnit val="years"/>
      </c:dateAx>
      <c:valAx>
        <c:axId val="33943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432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70.09</c:v>
                </c:pt>
                <c:pt idx="1">
                  <c:v>66.930000000000007</c:v>
                </c:pt>
                <c:pt idx="2">
                  <c:v>63.54</c:v>
                </c:pt>
                <c:pt idx="3">
                  <c:v>62.6</c:v>
                </c:pt>
                <c:pt idx="4">
                  <c:v>62.2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981264"/>
        <c:axId val="341981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56.8</c:v>
                </c:pt>
                <c:pt idx="1">
                  <c:v>55.84</c:v>
                </c:pt>
                <c:pt idx="2">
                  <c:v>55.68</c:v>
                </c:pt>
                <c:pt idx="3">
                  <c:v>55.64</c:v>
                </c:pt>
                <c:pt idx="4">
                  <c:v>55.13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981264"/>
        <c:axId val="341981656"/>
      </c:lineChart>
      <c:dateAx>
        <c:axId val="34198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981656"/>
        <c:crosses val="autoZero"/>
        <c:auto val="1"/>
        <c:lblOffset val="100"/>
        <c:baseTimeUnit val="years"/>
      </c:dateAx>
      <c:valAx>
        <c:axId val="341981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98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87.38</c:v>
                </c:pt>
                <c:pt idx="1">
                  <c:v>88.85</c:v>
                </c:pt>
                <c:pt idx="2">
                  <c:v>91.02</c:v>
                </c:pt>
                <c:pt idx="3">
                  <c:v>91.83</c:v>
                </c:pt>
                <c:pt idx="4">
                  <c:v>91.27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982832"/>
        <c:axId val="341983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83.67</c:v>
                </c:pt>
                <c:pt idx="1">
                  <c:v>83.11</c:v>
                </c:pt>
                <c:pt idx="2">
                  <c:v>83.18</c:v>
                </c:pt>
                <c:pt idx="3">
                  <c:v>83.09</c:v>
                </c:pt>
                <c:pt idx="4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982832"/>
        <c:axId val="341983224"/>
      </c:lineChart>
      <c:dateAx>
        <c:axId val="34198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983224"/>
        <c:crosses val="autoZero"/>
        <c:auto val="1"/>
        <c:lblOffset val="100"/>
        <c:baseTimeUnit val="years"/>
      </c:dateAx>
      <c:valAx>
        <c:axId val="341983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98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133.24</c:v>
                </c:pt>
                <c:pt idx="1">
                  <c:v>127.62</c:v>
                </c:pt>
                <c:pt idx="2">
                  <c:v>121.51</c:v>
                </c:pt>
                <c:pt idx="3">
                  <c:v>120.56</c:v>
                </c:pt>
                <c:pt idx="4">
                  <c:v>129.13999999999999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753752"/>
        <c:axId val="34075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108.96</c:v>
                </c:pt>
                <c:pt idx="1">
                  <c:v>107.37</c:v>
                </c:pt>
                <c:pt idx="2">
                  <c:v>107.57</c:v>
                </c:pt>
                <c:pt idx="3">
                  <c:v>106.55</c:v>
                </c:pt>
                <c:pt idx="4">
                  <c:v>110.01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753752"/>
        <c:axId val="340754144"/>
      </c:lineChart>
      <c:dateAx>
        <c:axId val="340753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0754144"/>
        <c:crosses val="autoZero"/>
        <c:auto val="1"/>
        <c:lblOffset val="100"/>
        <c:baseTimeUnit val="years"/>
      </c:dateAx>
      <c:valAx>
        <c:axId val="340754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0753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38.119999999999997</c:v>
                </c:pt>
                <c:pt idx="1">
                  <c:v>38.950000000000003</c:v>
                </c:pt>
                <c:pt idx="2">
                  <c:v>40.020000000000003</c:v>
                </c:pt>
                <c:pt idx="3">
                  <c:v>41.32</c:v>
                </c:pt>
                <c:pt idx="4">
                  <c:v>42.07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755320"/>
        <c:axId val="34075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36.21</c:v>
                </c:pt>
                <c:pt idx="1">
                  <c:v>37.090000000000003</c:v>
                </c:pt>
                <c:pt idx="2">
                  <c:v>38.07</c:v>
                </c:pt>
                <c:pt idx="3">
                  <c:v>39.06</c:v>
                </c:pt>
                <c:pt idx="4">
                  <c:v>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755320"/>
        <c:axId val="340755712"/>
      </c:lineChart>
      <c:dateAx>
        <c:axId val="340755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0755712"/>
        <c:crosses val="autoZero"/>
        <c:auto val="1"/>
        <c:lblOffset val="100"/>
        <c:baseTimeUnit val="years"/>
      </c:dateAx>
      <c:valAx>
        <c:axId val="34075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0755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14.15</c:v>
                </c:pt>
                <c:pt idx="1">
                  <c:v>18.62</c:v>
                </c:pt>
                <c:pt idx="2">
                  <c:v>21.33</c:v>
                </c:pt>
                <c:pt idx="3">
                  <c:v>20.12</c:v>
                </c:pt>
                <c:pt idx="4">
                  <c:v>21.69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756888"/>
        <c:axId val="34075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6.46</c:v>
                </c:pt>
                <c:pt idx="1">
                  <c:v>6.63</c:v>
                </c:pt>
                <c:pt idx="2">
                  <c:v>7.73</c:v>
                </c:pt>
                <c:pt idx="3">
                  <c:v>8.8699999999999992</c:v>
                </c:pt>
                <c:pt idx="4">
                  <c:v>9.85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756888"/>
        <c:axId val="340757280"/>
      </c:lineChart>
      <c:dateAx>
        <c:axId val="340756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0757280"/>
        <c:crosses val="autoZero"/>
        <c:auto val="1"/>
        <c:lblOffset val="100"/>
        <c:baseTimeUnit val="years"/>
      </c:dateAx>
      <c:valAx>
        <c:axId val="34075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0756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5976"/>
        <c:axId val="34127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7.45</c:v>
                </c:pt>
                <c:pt idx="1">
                  <c:v>8.5</c:v>
                </c:pt>
                <c:pt idx="2">
                  <c:v>9.34</c:v>
                </c:pt>
                <c:pt idx="3">
                  <c:v>9.56</c:v>
                </c:pt>
                <c:pt idx="4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5976"/>
        <c:axId val="341276368"/>
      </c:lineChart>
      <c:dateAx>
        <c:axId val="341275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276368"/>
        <c:crosses val="autoZero"/>
        <c:auto val="1"/>
        <c:lblOffset val="100"/>
        <c:baseTimeUnit val="years"/>
      </c:dateAx>
      <c:valAx>
        <c:axId val="341276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275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1472.23</c:v>
                </c:pt>
                <c:pt idx="1">
                  <c:v>5353.01</c:v>
                </c:pt>
                <c:pt idx="2">
                  <c:v>2659.91</c:v>
                </c:pt>
                <c:pt idx="3">
                  <c:v>3127.69</c:v>
                </c:pt>
                <c:pt idx="4">
                  <c:v>358.36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357512"/>
        <c:axId val="34135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969.16</c:v>
                </c:pt>
                <c:pt idx="1">
                  <c:v>995.5</c:v>
                </c:pt>
                <c:pt idx="2">
                  <c:v>915.5</c:v>
                </c:pt>
                <c:pt idx="3">
                  <c:v>963.24</c:v>
                </c:pt>
                <c:pt idx="4">
                  <c:v>381.53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57512"/>
        <c:axId val="341357904"/>
      </c:lineChart>
      <c:dateAx>
        <c:axId val="341357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357904"/>
        <c:crosses val="autoZero"/>
        <c:auto val="1"/>
        <c:lblOffset val="100"/>
        <c:baseTimeUnit val="years"/>
      </c:dateAx>
      <c:valAx>
        <c:axId val="341357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357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395.51</c:v>
                </c:pt>
                <c:pt idx="1">
                  <c:v>383.83</c:v>
                </c:pt>
                <c:pt idx="2">
                  <c:v>361.13</c:v>
                </c:pt>
                <c:pt idx="3">
                  <c:v>337.05</c:v>
                </c:pt>
                <c:pt idx="4">
                  <c:v>313.97000000000003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8328"/>
        <c:axId val="34127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421.66</c:v>
                </c:pt>
                <c:pt idx="1">
                  <c:v>414.59</c:v>
                </c:pt>
                <c:pt idx="2">
                  <c:v>404.78</c:v>
                </c:pt>
                <c:pt idx="3">
                  <c:v>400.38</c:v>
                </c:pt>
                <c:pt idx="4">
                  <c:v>393.27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328"/>
        <c:axId val="341277936"/>
      </c:lineChart>
      <c:dateAx>
        <c:axId val="341278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277936"/>
        <c:crosses val="autoZero"/>
        <c:auto val="1"/>
        <c:lblOffset val="100"/>
        <c:baseTimeUnit val="years"/>
      </c:dateAx>
      <c:valAx>
        <c:axId val="341277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278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126.21</c:v>
                </c:pt>
                <c:pt idx="1">
                  <c:v>120.4</c:v>
                </c:pt>
                <c:pt idx="2">
                  <c:v>116.11</c:v>
                </c:pt>
                <c:pt idx="3">
                  <c:v>115.41</c:v>
                </c:pt>
                <c:pt idx="4">
                  <c:v>123.9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359080"/>
        <c:axId val="34135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97.71</c:v>
                </c:pt>
                <c:pt idx="2">
                  <c:v>98.07</c:v>
                </c:pt>
                <c:pt idx="3">
                  <c:v>96.56</c:v>
                </c:pt>
                <c:pt idx="4">
                  <c:v>100.47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59080"/>
        <c:axId val="341359472"/>
      </c:lineChart>
      <c:dateAx>
        <c:axId val="341359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359472"/>
        <c:crosses val="autoZero"/>
        <c:auto val="1"/>
        <c:lblOffset val="100"/>
        <c:baseTimeUnit val="years"/>
      </c:dateAx>
      <c:valAx>
        <c:axId val="34135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359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105.26</c:v>
                </c:pt>
                <c:pt idx="1">
                  <c:v>109.93</c:v>
                </c:pt>
                <c:pt idx="2">
                  <c:v>113.36</c:v>
                </c:pt>
                <c:pt idx="3">
                  <c:v>113.98</c:v>
                </c:pt>
                <c:pt idx="4">
                  <c:v>106.44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980480"/>
        <c:axId val="341980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171.34</c:v>
                </c:pt>
                <c:pt idx="1">
                  <c:v>173.56</c:v>
                </c:pt>
                <c:pt idx="2">
                  <c:v>172.26</c:v>
                </c:pt>
                <c:pt idx="3">
                  <c:v>177.14</c:v>
                </c:pt>
                <c:pt idx="4">
                  <c:v>169.82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980480"/>
        <c:axId val="341980872"/>
      </c:lineChart>
      <c:dateAx>
        <c:axId val="341980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980872"/>
        <c:crosses val="autoZero"/>
        <c:auto val="1"/>
        <c:lblOffset val="100"/>
        <c:baseTimeUnit val="years"/>
      </c:dateAx>
      <c:valAx>
        <c:axId val="341980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980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6" sqref="B6:AG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徳島県　北島町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A6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22828</v>
      </c>
      <c r="AJ8" s="56"/>
      <c r="AK8" s="56"/>
      <c r="AL8" s="56"/>
      <c r="AM8" s="56"/>
      <c r="AN8" s="56"/>
      <c r="AO8" s="56"/>
      <c r="AP8" s="57"/>
      <c r="AQ8" s="47">
        <f>データ!R6</f>
        <v>8.74</v>
      </c>
      <c r="AR8" s="47"/>
      <c r="AS8" s="47"/>
      <c r="AT8" s="47"/>
      <c r="AU8" s="47"/>
      <c r="AV8" s="47"/>
      <c r="AW8" s="47"/>
      <c r="AX8" s="47"/>
      <c r="AY8" s="47">
        <f>データ!S6</f>
        <v>2611.9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72.180000000000007</v>
      </c>
      <c r="K10" s="47"/>
      <c r="L10" s="47"/>
      <c r="M10" s="47"/>
      <c r="N10" s="47"/>
      <c r="O10" s="47"/>
      <c r="P10" s="47"/>
      <c r="Q10" s="47"/>
      <c r="R10" s="47">
        <f>データ!O6</f>
        <v>100</v>
      </c>
      <c r="S10" s="47"/>
      <c r="T10" s="47"/>
      <c r="U10" s="47"/>
      <c r="V10" s="47"/>
      <c r="W10" s="47"/>
      <c r="X10" s="47"/>
      <c r="Y10" s="47"/>
      <c r="Z10" s="78">
        <f>データ!P6</f>
        <v>2400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22849</v>
      </c>
      <c r="AJ10" s="78"/>
      <c r="AK10" s="78"/>
      <c r="AL10" s="78"/>
      <c r="AM10" s="78"/>
      <c r="AN10" s="78"/>
      <c r="AO10" s="78"/>
      <c r="AP10" s="78"/>
      <c r="AQ10" s="47">
        <f>データ!U6</f>
        <v>8.74</v>
      </c>
      <c r="AR10" s="47"/>
      <c r="AS10" s="47"/>
      <c r="AT10" s="47"/>
      <c r="AU10" s="47"/>
      <c r="AV10" s="47"/>
      <c r="AW10" s="47"/>
      <c r="AX10" s="47"/>
      <c r="AY10" s="47">
        <f>データ!V6</f>
        <v>2614.3000000000002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364029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徳島県　北島町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72.180000000000007</v>
      </c>
      <c r="O6" s="32">
        <f t="shared" si="3"/>
        <v>100</v>
      </c>
      <c r="P6" s="32">
        <f t="shared" si="3"/>
        <v>2400</v>
      </c>
      <c r="Q6" s="32">
        <f t="shared" si="3"/>
        <v>22828</v>
      </c>
      <c r="R6" s="32">
        <f t="shared" si="3"/>
        <v>8.74</v>
      </c>
      <c r="S6" s="32">
        <f t="shared" si="3"/>
        <v>2611.9</v>
      </c>
      <c r="T6" s="32">
        <f t="shared" si="3"/>
        <v>22849</v>
      </c>
      <c r="U6" s="32">
        <f t="shared" si="3"/>
        <v>8.74</v>
      </c>
      <c r="V6" s="32">
        <f t="shared" si="3"/>
        <v>2614.3000000000002</v>
      </c>
      <c r="W6" s="33">
        <f>IF(W7="",NA(),W7)</f>
        <v>133.24</v>
      </c>
      <c r="X6" s="33">
        <f t="shared" ref="X6:AF6" si="4">IF(X7="",NA(),X7)</f>
        <v>127.62</v>
      </c>
      <c r="Y6" s="33">
        <f t="shared" si="4"/>
        <v>121.51</v>
      </c>
      <c r="Z6" s="33">
        <f t="shared" si="4"/>
        <v>120.56</v>
      </c>
      <c r="AA6" s="33">
        <f t="shared" si="4"/>
        <v>129.13999999999999</v>
      </c>
      <c r="AB6" s="33">
        <f t="shared" si="4"/>
        <v>108.96</v>
      </c>
      <c r="AC6" s="33">
        <f t="shared" si="4"/>
        <v>107.37</v>
      </c>
      <c r="AD6" s="33">
        <f t="shared" si="4"/>
        <v>107.57</v>
      </c>
      <c r="AE6" s="33">
        <f t="shared" si="4"/>
        <v>106.55</v>
      </c>
      <c r="AF6" s="33">
        <f t="shared" si="4"/>
        <v>110.01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7.45</v>
      </c>
      <c r="AN6" s="33">
        <f t="shared" si="5"/>
        <v>8.5</v>
      </c>
      <c r="AO6" s="33">
        <f t="shared" si="5"/>
        <v>9.34</v>
      </c>
      <c r="AP6" s="33">
        <f t="shared" si="5"/>
        <v>9.56</v>
      </c>
      <c r="AQ6" s="33">
        <f t="shared" si="5"/>
        <v>2.8</v>
      </c>
      <c r="AR6" s="32" t="str">
        <f>IF(AR7="","",IF(AR7="-","【-】","【"&amp;SUBSTITUTE(TEXT(AR7,"#,##0.00"),"-","△")&amp;"】"))</f>
        <v>【0.81】</v>
      </c>
      <c r="AS6" s="33">
        <f>IF(AS7="",NA(),AS7)</f>
        <v>1472.23</v>
      </c>
      <c r="AT6" s="33">
        <f t="shared" ref="AT6:BB6" si="6">IF(AT7="",NA(),AT7)</f>
        <v>5353.01</v>
      </c>
      <c r="AU6" s="33">
        <f t="shared" si="6"/>
        <v>2659.91</v>
      </c>
      <c r="AV6" s="33">
        <f t="shared" si="6"/>
        <v>3127.69</v>
      </c>
      <c r="AW6" s="33">
        <f t="shared" si="6"/>
        <v>358.36</v>
      </c>
      <c r="AX6" s="33">
        <f t="shared" si="6"/>
        <v>969.16</v>
      </c>
      <c r="AY6" s="33">
        <f t="shared" si="6"/>
        <v>995.5</v>
      </c>
      <c r="AZ6" s="33">
        <f t="shared" si="6"/>
        <v>915.5</v>
      </c>
      <c r="BA6" s="33">
        <f t="shared" si="6"/>
        <v>963.24</v>
      </c>
      <c r="BB6" s="33">
        <f t="shared" si="6"/>
        <v>381.53</v>
      </c>
      <c r="BC6" s="32" t="str">
        <f>IF(BC7="","",IF(BC7="-","【-】","【"&amp;SUBSTITUTE(TEXT(BC7,"#,##0.00"),"-","△")&amp;"】"))</f>
        <v>【264.16】</v>
      </c>
      <c r="BD6" s="33">
        <f>IF(BD7="",NA(),BD7)</f>
        <v>395.51</v>
      </c>
      <c r="BE6" s="33">
        <f t="shared" ref="BE6:BM6" si="7">IF(BE7="",NA(),BE7)</f>
        <v>383.83</v>
      </c>
      <c r="BF6" s="33">
        <f t="shared" si="7"/>
        <v>361.13</v>
      </c>
      <c r="BG6" s="33">
        <f t="shared" si="7"/>
        <v>337.05</v>
      </c>
      <c r="BH6" s="33">
        <f t="shared" si="7"/>
        <v>313.97000000000003</v>
      </c>
      <c r="BI6" s="33">
        <f t="shared" si="7"/>
        <v>421.66</v>
      </c>
      <c r="BJ6" s="33">
        <f t="shared" si="7"/>
        <v>414.59</v>
      </c>
      <c r="BK6" s="33">
        <f t="shared" si="7"/>
        <v>404.78</v>
      </c>
      <c r="BL6" s="33">
        <f t="shared" si="7"/>
        <v>400.38</v>
      </c>
      <c r="BM6" s="33">
        <f t="shared" si="7"/>
        <v>393.27</v>
      </c>
      <c r="BN6" s="32" t="str">
        <f>IF(BN7="","",IF(BN7="-","【-】","【"&amp;SUBSTITUTE(TEXT(BN7,"#,##0.00"),"-","△")&amp;"】"))</f>
        <v>【283.72】</v>
      </c>
      <c r="BO6" s="33">
        <f>IF(BO7="",NA(),BO7)</f>
        <v>126.21</v>
      </c>
      <c r="BP6" s="33">
        <f t="shared" ref="BP6:BX6" si="8">IF(BP7="",NA(),BP7)</f>
        <v>120.4</v>
      </c>
      <c r="BQ6" s="33">
        <f t="shared" si="8"/>
        <v>116.11</v>
      </c>
      <c r="BR6" s="33">
        <f t="shared" si="8"/>
        <v>115.41</v>
      </c>
      <c r="BS6" s="33">
        <f t="shared" si="8"/>
        <v>123.9</v>
      </c>
      <c r="BT6" s="33">
        <f t="shared" si="8"/>
        <v>99.51</v>
      </c>
      <c r="BU6" s="33">
        <f t="shared" si="8"/>
        <v>97.71</v>
      </c>
      <c r="BV6" s="33">
        <f t="shared" si="8"/>
        <v>98.07</v>
      </c>
      <c r="BW6" s="33">
        <f t="shared" si="8"/>
        <v>96.56</v>
      </c>
      <c r="BX6" s="33">
        <f t="shared" si="8"/>
        <v>100.47</v>
      </c>
      <c r="BY6" s="32" t="str">
        <f>IF(BY7="","",IF(BY7="-","【-】","【"&amp;SUBSTITUTE(TEXT(BY7,"#,##0.00"),"-","△")&amp;"】"))</f>
        <v>【104.60】</v>
      </c>
      <c r="BZ6" s="33">
        <f>IF(BZ7="",NA(),BZ7)</f>
        <v>105.26</v>
      </c>
      <c r="CA6" s="33">
        <f t="shared" ref="CA6:CI6" si="9">IF(CA7="",NA(),CA7)</f>
        <v>109.93</v>
      </c>
      <c r="CB6" s="33">
        <f t="shared" si="9"/>
        <v>113.36</v>
      </c>
      <c r="CC6" s="33">
        <f t="shared" si="9"/>
        <v>113.98</v>
      </c>
      <c r="CD6" s="33">
        <f t="shared" si="9"/>
        <v>106.44</v>
      </c>
      <c r="CE6" s="33">
        <f t="shared" si="9"/>
        <v>171.34</v>
      </c>
      <c r="CF6" s="33">
        <f t="shared" si="9"/>
        <v>173.56</v>
      </c>
      <c r="CG6" s="33">
        <f t="shared" si="9"/>
        <v>172.26</v>
      </c>
      <c r="CH6" s="33">
        <f t="shared" si="9"/>
        <v>177.14</v>
      </c>
      <c r="CI6" s="33">
        <f t="shared" si="9"/>
        <v>169.82</v>
      </c>
      <c r="CJ6" s="32" t="str">
        <f>IF(CJ7="","",IF(CJ7="-","【-】","【"&amp;SUBSTITUTE(TEXT(CJ7,"#,##0.00"),"-","△")&amp;"】"))</f>
        <v>【164.21】</v>
      </c>
      <c r="CK6" s="33">
        <f>IF(CK7="",NA(),CK7)</f>
        <v>70.09</v>
      </c>
      <c r="CL6" s="33">
        <f t="shared" ref="CL6:CT6" si="10">IF(CL7="",NA(),CL7)</f>
        <v>66.930000000000007</v>
      </c>
      <c r="CM6" s="33">
        <f t="shared" si="10"/>
        <v>63.54</v>
      </c>
      <c r="CN6" s="33">
        <f t="shared" si="10"/>
        <v>62.6</v>
      </c>
      <c r="CO6" s="33">
        <f t="shared" si="10"/>
        <v>62.2</v>
      </c>
      <c r="CP6" s="33">
        <f t="shared" si="10"/>
        <v>56.8</v>
      </c>
      <c r="CQ6" s="33">
        <f t="shared" si="10"/>
        <v>55.84</v>
      </c>
      <c r="CR6" s="33">
        <f t="shared" si="10"/>
        <v>55.68</v>
      </c>
      <c r="CS6" s="33">
        <f t="shared" si="10"/>
        <v>55.64</v>
      </c>
      <c r="CT6" s="33">
        <f t="shared" si="10"/>
        <v>55.13</v>
      </c>
      <c r="CU6" s="32" t="str">
        <f>IF(CU7="","",IF(CU7="-","【-】","【"&amp;SUBSTITUTE(TEXT(CU7,"#,##0.00"),"-","△")&amp;"】"))</f>
        <v>【59.80】</v>
      </c>
      <c r="CV6" s="33">
        <f>IF(CV7="",NA(),CV7)</f>
        <v>87.38</v>
      </c>
      <c r="CW6" s="33">
        <f t="shared" ref="CW6:DE6" si="11">IF(CW7="",NA(),CW7)</f>
        <v>88.85</v>
      </c>
      <c r="CX6" s="33">
        <f t="shared" si="11"/>
        <v>91.02</v>
      </c>
      <c r="CY6" s="33">
        <f t="shared" si="11"/>
        <v>91.83</v>
      </c>
      <c r="CZ6" s="33">
        <f t="shared" si="11"/>
        <v>91.27</v>
      </c>
      <c r="DA6" s="33">
        <f t="shared" si="11"/>
        <v>83.67</v>
      </c>
      <c r="DB6" s="33">
        <f t="shared" si="11"/>
        <v>83.11</v>
      </c>
      <c r="DC6" s="33">
        <f t="shared" si="11"/>
        <v>83.18</v>
      </c>
      <c r="DD6" s="33">
        <f t="shared" si="11"/>
        <v>83.09</v>
      </c>
      <c r="DE6" s="33">
        <f t="shared" si="11"/>
        <v>83</v>
      </c>
      <c r="DF6" s="32" t="str">
        <f>IF(DF7="","",IF(DF7="-","【-】","【"&amp;SUBSTITUTE(TEXT(DF7,"#,##0.00"),"-","△")&amp;"】"))</f>
        <v>【89.78】</v>
      </c>
      <c r="DG6" s="33">
        <f>IF(DG7="",NA(),DG7)</f>
        <v>38.119999999999997</v>
      </c>
      <c r="DH6" s="33">
        <f t="shared" ref="DH6:DP6" si="12">IF(DH7="",NA(),DH7)</f>
        <v>38.950000000000003</v>
      </c>
      <c r="DI6" s="33">
        <f t="shared" si="12"/>
        <v>40.020000000000003</v>
      </c>
      <c r="DJ6" s="33">
        <f t="shared" si="12"/>
        <v>41.32</v>
      </c>
      <c r="DK6" s="33">
        <f t="shared" si="12"/>
        <v>42.07</v>
      </c>
      <c r="DL6" s="33">
        <f t="shared" si="12"/>
        <v>36.21</v>
      </c>
      <c r="DM6" s="33">
        <f t="shared" si="12"/>
        <v>37.090000000000003</v>
      </c>
      <c r="DN6" s="33">
        <f t="shared" si="12"/>
        <v>38.07</v>
      </c>
      <c r="DO6" s="33">
        <f t="shared" si="12"/>
        <v>39.06</v>
      </c>
      <c r="DP6" s="33">
        <f t="shared" si="12"/>
        <v>46.66</v>
      </c>
      <c r="DQ6" s="32" t="str">
        <f>IF(DQ7="","",IF(DQ7="-","【-】","【"&amp;SUBSTITUTE(TEXT(DQ7,"#,##0.00"),"-","△")&amp;"】"))</f>
        <v>【46.31】</v>
      </c>
      <c r="DR6" s="33">
        <f>IF(DR7="",NA(),DR7)</f>
        <v>14.15</v>
      </c>
      <c r="DS6" s="33">
        <f t="shared" ref="DS6:EA6" si="13">IF(DS7="",NA(),DS7)</f>
        <v>18.62</v>
      </c>
      <c r="DT6" s="33">
        <f t="shared" si="13"/>
        <v>21.33</v>
      </c>
      <c r="DU6" s="33">
        <f t="shared" si="13"/>
        <v>20.12</v>
      </c>
      <c r="DV6" s="33">
        <f t="shared" si="13"/>
        <v>21.69</v>
      </c>
      <c r="DW6" s="33">
        <f t="shared" si="13"/>
        <v>6.46</v>
      </c>
      <c r="DX6" s="33">
        <f t="shared" si="13"/>
        <v>6.63</v>
      </c>
      <c r="DY6" s="33">
        <f t="shared" si="13"/>
        <v>7.73</v>
      </c>
      <c r="DZ6" s="33">
        <f t="shared" si="13"/>
        <v>8.8699999999999992</v>
      </c>
      <c r="EA6" s="33">
        <f t="shared" si="13"/>
        <v>9.85</v>
      </c>
      <c r="EB6" s="32" t="str">
        <f>IF(EB7="","",IF(EB7="-","【-】","【"&amp;SUBSTITUTE(TEXT(EB7,"#,##0.00"),"-","△")&amp;"】"))</f>
        <v>【12.42】</v>
      </c>
      <c r="EC6" s="33">
        <f>IF(EC7="",NA(),EC7)</f>
        <v>0.88</v>
      </c>
      <c r="ED6" s="33">
        <f t="shared" ref="ED6:EL6" si="14">IF(ED7="",NA(),ED7)</f>
        <v>0.86</v>
      </c>
      <c r="EE6" s="33">
        <f t="shared" si="14"/>
        <v>0.85</v>
      </c>
      <c r="EF6" s="33">
        <f t="shared" si="14"/>
        <v>0.85</v>
      </c>
      <c r="EG6" s="33">
        <f t="shared" si="14"/>
        <v>0.84</v>
      </c>
      <c r="EH6" s="33">
        <f t="shared" si="14"/>
        <v>0.79</v>
      </c>
      <c r="EI6" s="33">
        <f t="shared" si="14"/>
        <v>0.78</v>
      </c>
      <c r="EJ6" s="33">
        <f t="shared" si="14"/>
        <v>0.67</v>
      </c>
      <c r="EK6" s="33">
        <f t="shared" si="14"/>
        <v>0.67</v>
      </c>
      <c r="EL6" s="33">
        <f t="shared" si="14"/>
        <v>0.66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364029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72.180000000000007</v>
      </c>
      <c r="O7" s="36">
        <v>100</v>
      </c>
      <c r="P7" s="36">
        <v>2400</v>
      </c>
      <c r="Q7" s="36">
        <v>22828</v>
      </c>
      <c r="R7" s="36">
        <v>8.74</v>
      </c>
      <c r="S7" s="36">
        <v>2611.9</v>
      </c>
      <c r="T7" s="36">
        <v>22849</v>
      </c>
      <c r="U7" s="36">
        <v>8.74</v>
      </c>
      <c r="V7" s="36">
        <v>2614.3000000000002</v>
      </c>
      <c r="W7" s="36">
        <v>133.24</v>
      </c>
      <c r="X7" s="36">
        <v>127.62</v>
      </c>
      <c r="Y7" s="36">
        <v>121.51</v>
      </c>
      <c r="Z7" s="36">
        <v>120.56</v>
      </c>
      <c r="AA7" s="36">
        <v>129.13999999999999</v>
      </c>
      <c r="AB7" s="36">
        <v>108.96</v>
      </c>
      <c r="AC7" s="36">
        <v>107.37</v>
      </c>
      <c r="AD7" s="36">
        <v>107.57</v>
      </c>
      <c r="AE7" s="36">
        <v>106.55</v>
      </c>
      <c r="AF7" s="36">
        <v>110.01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7.45</v>
      </c>
      <c r="AN7" s="36">
        <v>8.5</v>
      </c>
      <c r="AO7" s="36">
        <v>9.34</v>
      </c>
      <c r="AP7" s="36">
        <v>9.56</v>
      </c>
      <c r="AQ7" s="36">
        <v>2.8</v>
      </c>
      <c r="AR7" s="36">
        <v>0.81</v>
      </c>
      <c r="AS7" s="36">
        <v>1472.23</v>
      </c>
      <c r="AT7" s="36">
        <v>5353.01</v>
      </c>
      <c r="AU7" s="36">
        <v>2659.91</v>
      </c>
      <c r="AV7" s="36">
        <v>3127.69</v>
      </c>
      <c r="AW7" s="36">
        <v>358.36</v>
      </c>
      <c r="AX7" s="36">
        <v>969.16</v>
      </c>
      <c r="AY7" s="36">
        <v>995.5</v>
      </c>
      <c r="AZ7" s="36">
        <v>915.5</v>
      </c>
      <c r="BA7" s="36">
        <v>963.24</v>
      </c>
      <c r="BB7" s="36">
        <v>381.53</v>
      </c>
      <c r="BC7" s="36">
        <v>264.16000000000003</v>
      </c>
      <c r="BD7" s="36">
        <v>395.51</v>
      </c>
      <c r="BE7" s="36">
        <v>383.83</v>
      </c>
      <c r="BF7" s="36">
        <v>361.13</v>
      </c>
      <c r="BG7" s="36">
        <v>337.05</v>
      </c>
      <c r="BH7" s="36">
        <v>313.97000000000003</v>
      </c>
      <c r="BI7" s="36">
        <v>421.66</v>
      </c>
      <c r="BJ7" s="36">
        <v>414.59</v>
      </c>
      <c r="BK7" s="36">
        <v>404.78</v>
      </c>
      <c r="BL7" s="36">
        <v>400.38</v>
      </c>
      <c r="BM7" s="36">
        <v>393.27</v>
      </c>
      <c r="BN7" s="36">
        <v>283.72000000000003</v>
      </c>
      <c r="BO7" s="36">
        <v>126.21</v>
      </c>
      <c r="BP7" s="36">
        <v>120.4</v>
      </c>
      <c r="BQ7" s="36">
        <v>116.11</v>
      </c>
      <c r="BR7" s="36">
        <v>115.41</v>
      </c>
      <c r="BS7" s="36">
        <v>123.9</v>
      </c>
      <c r="BT7" s="36">
        <v>99.51</v>
      </c>
      <c r="BU7" s="36">
        <v>97.71</v>
      </c>
      <c r="BV7" s="36">
        <v>98.07</v>
      </c>
      <c r="BW7" s="36">
        <v>96.56</v>
      </c>
      <c r="BX7" s="36">
        <v>100.47</v>
      </c>
      <c r="BY7" s="36">
        <v>104.6</v>
      </c>
      <c r="BZ7" s="36">
        <v>105.26</v>
      </c>
      <c r="CA7" s="36">
        <v>109.93</v>
      </c>
      <c r="CB7" s="36">
        <v>113.36</v>
      </c>
      <c r="CC7" s="36">
        <v>113.98</v>
      </c>
      <c r="CD7" s="36">
        <v>106.44</v>
      </c>
      <c r="CE7" s="36">
        <v>171.34</v>
      </c>
      <c r="CF7" s="36">
        <v>173.56</v>
      </c>
      <c r="CG7" s="36">
        <v>172.26</v>
      </c>
      <c r="CH7" s="36">
        <v>177.14</v>
      </c>
      <c r="CI7" s="36">
        <v>169.82</v>
      </c>
      <c r="CJ7" s="36">
        <v>164.21</v>
      </c>
      <c r="CK7" s="36">
        <v>70.09</v>
      </c>
      <c r="CL7" s="36">
        <v>66.930000000000007</v>
      </c>
      <c r="CM7" s="36">
        <v>63.54</v>
      </c>
      <c r="CN7" s="36">
        <v>62.6</v>
      </c>
      <c r="CO7" s="36">
        <v>62.2</v>
      </c>
      <c r="CP7" s="36">
        <v>56.8</v>
      </c>
      <c r="CQ7" s="36">
        <v>55.84</v>
      </c>
      <c r="CR7" s="36">
        <v>55.68</v>
      </c>
      <c r="CS7" s="36">
        <v>55.64</v>
      </c>
      <c r="CT7" s="36">
        <v>55.13</v>
      </c>
      <c r="CU7" s="36">
        <v>59.8</v>
      </c>
      <c r="CV7" s="36">
        <v>87.38</v>
      </c>
      <c r="CW7" s="36">
        <v>88.85</v>
      </c>
      <c r="CX7" s="36">
        <v>91.02</v>
      </c>
      <c r="CY7" s="36">
        <v>91.83</v>
      </c>
      <c r="CZ7" s="36">
        <v>91.27</v>
      </c>
      <c r="DA7" s="36">
        <v>83.67</v>
      </c>
      <c r="DB7" s="36">
        <v>83.11</v>
      </c>
      <c r="DC7" s="36">
        <v>83.18</v>
      </c>
      <c r="DD7" s="36">
        <v>83.09</v>
      </c>
      <c r="DE7" s="36">
        <v>83</v>
      </c>
      <c r="DF7" s="36">
        <v>89.78</v>
      </c>
      <c r="DG7" s="36">
        <v>38.119999999999997</v>
      </c>
      <c r="DH7" s="36">
        <v>38.950000000000003</v>
      </c>
      <c r="DI7" s="36">
        <v>40.020000000000003</v>
      </c>
      <c r="DJ7" s="36">
        <v>41.32</v>
      </c>
      <c r="DK7" s="36">
        <v>42.07</v>
      </c>
      <c r="DL7" s="36">
        <v>36.21</v>
      </c>
      <c r="DM7" s="36">
        <v>37.090000000000003</v>
      </c>
      <c r="DN7" s="36">
        <v>38.07</v>
      </c>
      <c r="DO7" s="36">
        <v>39.06</v>
      </c>
      <c r="DP7" s="36">
        <v>46.66</v>
      </c>
      <c r="DQ7" s="36">
        <v>46.31</v>
      </c>
      <c r="DR7" s="36">
        <v>14.15</v>
      </c>
      <c r="DS7" s="36">
        <v>18.62</v>
      </c>
      <c r="DT7" s="36">
        <v>21.33</v>
      </c>
      <c r="DU7" s="36">
        <v>20.12</v>
      </c>
      <c r="DV7" s="36">
        <v>21.69</v>
      </c>
      <c r="DW7" s="36">
        <v>6.46</v>
      </c>
      <c r="DX7" s="36">
        <v>6.63</v>
      </c>
      <c r="DY7" s="36">
        <v>7.73</v>
      </c>
      <c r="DZ7" s="36">
        <v>8.8699999999999992</v>
      </c>
      <c r="EA7" s="36">
        <v>9.85</v>
      </c>
      <c r="EB7" s="36">
        <v>12.42</v>
      </c>
      <c r="EC7" s="36">
        <v>0.88</v>
      </c>
      <c r="ED7" s="36">
        <v>0.86</v>
      </c>
      <c r="EE7" s="36">
        <v>0.85</v>
      </c>
      <c r="EF7" s="36">
        <v>0.85</v>
      </c>
      <c r="EG7" s="36">
        <v>0.84</v>
      </c>
      <c r="EH7" s="36">
        <v>0.79</v>
      </c>
      <c r="EI7" s="36">
        <v>0.78</v>
      </c>
      <c r="EJ7" s="36">
        <v>0.67</v>
      </c>
      <c r="EK7" s="36">
        <v>0.67</v>
      </c>
      <c r="EL7" s="36">
        <v>0.66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2016-02-10T08:56:56Z</cp:lastPrinted>
  <dcterms:created xsi:type="dcterms:W3CDTF">2016-02-03T07:27:26Z</dcterms:created>
  <dcterms:modified xsi:type="dcterms:W3CDTF">2016-02-26T05:45:05Z</dcterms:modified>
  <cp:category/>
</cp:coreProperties>
</file>