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7 海陽町（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<sst xmlns="http://schemas.openxmlformats.org/spreadsheetml/2006/main" count="217" uniqueCount="107">
  <si>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</si>
  <si>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</si>
  <si>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</si>
  <si>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</si>
  <si>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</si>
  <si>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</si>
  <si>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</si>
  <si>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</si>
  <si>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</si>
  <si>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</si>
  <si>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</si>
  <si>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</si>
  <si>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</si>
  <si>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</si>
  <si>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</si>
  <si>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</si>
  <si>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</si>
  <si>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</si>
  <si>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</si>
  <si>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</si>
  <si>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</si>
  <si>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</si>
  <si>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</si>
  <si>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</si>
  <si>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</si>
  <si>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</si>
  <si>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</si>
  <si>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</si>
  <si>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</si>
  <si>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</si>
  <si>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</si>
  <si>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</si>
  <si>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</si>
  <si>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</si>
  <si>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</si>
  <si>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</si>
  <si>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</si>
  <si>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</si>
  <si>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</si>
  <si>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</si>
  <si>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</si>
  <si>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</si>
  <si>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</si>
  <si>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</si>
  <si>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</si>
  <si>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</si>
  <si>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</si>
  <si>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</si>
  <si>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</si>
  <si>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</si>
  <si>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</si>
  <si>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</si>
  <si>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</si>
  <si>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</si>
  <si>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</si>
  <si>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</si>
  <si>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</si>
  <si>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</si>
  <si>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</si>
  <si>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</si>
  <si>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</si>
  <si>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</si>
  <si>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</si>
  <si>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</si>
  <si>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</si>
  <si>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</si>
  <si>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</si>
  <si>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</si>
  <si>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</si>
  <si>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</si>
  <si>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</si>
  <si>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</si>
  <si>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</si>
  <si>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</si>
  <si>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</si>
  <si>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</si>
  <si>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</si>
  <si>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</si>
  <si>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</si>
  <si>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</si>
  <si>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</si>
  <si>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</si>
  <si>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</si>
  <si>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</si>
  <si>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</si>
  <si>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</si>
  <si>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</si>
  <si>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</si>
  <si>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</si>
  <si>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</si>
  <si>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</si>
  <si>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</si>
  <si>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</si>
  <si>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海陽町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</si>
  <si>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</si>
  <si>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</si>
  <si>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</si>
  <si>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</si>
  <si>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</si>
  <si>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</si>
  <si>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</si>
  <si>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</si>
  <si>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</si>
  <si>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</si>
  <si>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現状では、経常収支比率などの各指標において、経営状況は健全であるといえる。
　給水人口の減少や節水意識の向上等により、給水収益は減少傾向にあるため、より効率的な経営が必要になってくる。
　なお、平成26年度決算における③流動比率が大きく減少している要因は新会計制度の適用によるものである。
　</t>
    <phoneticPr fontId="4"/>
  </si>
  <si>
    <t>　平成８年度から平成１６年にかけて石綿セメント管等の老朽管の更新を実施している。
　管路更新率は、類似団体の平均値と比較しても大きく差異はない。
　現在、道路の改修や公共下水道工事の施工に合わせ、老朽管等の更新を行っている。</t>
    <phoneticPr fontId="4"/>
  </si>
  <si>
    <t>　給水人口の減少や節水意識の向上等により、給水収益は減少傾向にあるため、今後経営は厳しくなっていくことが予想されるが、簡易水道事業との統合も予定しており、より一層の効率的な経営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</si>
</sst>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0.6</c:v>
                </c:pt>
                <c:pt idx="2">
                  <c:v>1.01</c:v>
                </c:pt>
                <c:pt idx="3">
                  <c:v>0.59</c:v>
                </c:pt>
                <c:pt idx="4">
                  <c:v>0.61</c:v>
                </c:pt>
              </c:numCache>
            </c:numRef>
          </c:val>
        </c:ser>
        <c:dLbls>
          <c:showLegendKey val="0"/>
          <c:showVal val="0"/>
          <c:showCatName val="0"/>
          <c:showSerName val="0"/>
          <c:showPercent val="0"/>
          <c:showBubbleSize val="0"/>
        </c:dLbls>
        <c:gapWidth val="150"/>
        <c:axId val="301286632"/>
        <c:axId val="30128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301286632"/>
        <c:axId val="301287024"/>
      </c:lineChart>
      <c:dateAx>
        <c:axId val="301286632"/>
        <c:scaling>
          <c:orientation val="minMax"/>
        </c:scaling>
        <c:delete val="1"/>
        <c:axPos val="b"/>
        <c:numFmt formatCode="ge" sourceLinked="1"/>
        <c:majorTickMark val="none"/>
        <c:minorTickMark val="none"/>
        <c:tickLblPos val="none"/>
        <c:crossAx val="301287024"/>
        <c:crosses val="autoZero"/>
        <c:auto val="1"/>
        <c:lblOffset val="100"/>
        <c:baseTimeUnit val="years"/>
      </c:dateAx>
      <c:valAx>
        <c:axId val="3012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48.12</c:v>
                </c:pt>
                <c:pt idx="1">
                  <c:v>46.91</c:v>
                </c:pt>
                <c:pt idx="2">
                  <c:v>46.01</c:v>
                </c:pt>
                <c:pt idx="3">
                  <c:v>44.78</c:v>
                </c:pt>
                <c:pt idx="4">
                  <c:v>42.66</c:v>
                </c:pt>
              </c:numCache>
            </c:numRef>
          </c:val>
        </c:ser>
        <c:dLbls>
          <c:showLegendKey val="0"/>
          <c:showVal val="0"/>
          <c:showCatName val="0"/>
          <c:showSerName val="0"/>
          <c:showPercent val="0"/>
          <c:showBubbleSize val="0"/>
        </c:dLbls>
        <c:gapWidth val="150"/>
        <c:axId val="302473440"/>
        <c:axId val="3026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302473440"/>
        <c:axId val="302640632"/>
      </c:lineChart>
      <c:dateAx>
        <c:axId val="302473440"/>
        <c:scaling>
          <c:orientation val="minMax"/>
        </c:scaling>
        <c:delete val="1"/>
        <c:axPos val="b"/>
        <c:numFmt formatCode="ge" sourceLinked="1"/>
        <c:majorTickMark val="none"/>
        <c:minorTickMark val="none"/>
        <c:tickLblPos val="none"/>
        <c:crossAx val="302640632"/>
        <c:crosses val="autoZero"/>
        <c:auto val="1"/>
        <c:lblOffset val="100"/>
        <c:baseTimeUnit val="years"/>
      </c:dateAx>
      <c:valAx>
        <c:axId val="3026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84.8</c:v>
                </c:pt>
                <c:pt idx="1">
                  <c:v>84.7</c:v>
                </c:pt>
                <c:pt idx="2">
                  <c:v>84.8</c:v>
                </c:pt>
                <c:pt idx="3">
                  <c:v>84.9</c:v>
                </c:pt>
                <c:pt idx="4">
                  <c:v>84.9</c:v>
                </c:pt>
              </c:numCache>
            </c:numRef>
          </c:val>
        </c:ser>
        <c:dLbls>
          <c:showLegendKey val="0"/>
          <c:showVal val="0"/>
          <c:showCatName val="0"/>
          <c:showSerName val="0"/>
          <c:showPercent val="0"/>
          <c:showBubbleSize val="0"/>
        </c:dLbls>
        <c:gapWidth val="150"/>
        <c:axId val="302641808"/>
        <c:axId val="3026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02641808"/>
        <c:axId val="302642200"/>
      </c:lineChart>
      <c:dateAx>
        <c:axId val="302641808"/>
        <c:scaling>
          <c:orientation val="minMax"/>
        </c:scaling>
        <c:delete val="1"/>
        <c:axPos val="b"/>
        <c:numFmt formatCode="ge" sourceLinked="1"/>
        <c:majorTickMark val="none"/>
        <c:minorTickMark val="none"/>
        <c:tickLblPos val="none"/>
        <c:crossAx val="302642200"/>
        <c:crosses val="autoZero"/>
        <c:auto val="1"/>
        <c:lblOffset val="100"/>
        <c:baseTimeUnit val="years"/>
      </c:dateAx>
      <c:valAx>
        <c:axId val="3026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129.69</c:v>
                </c:pt>
                <c:pt idx="1">
                  <c:v>124.19</c:v>
                </c:pt>
                <c:pt idx="2">
                  <c:v>129.47999999999999</c:v>
                </c:pt>
                <c:pt idx="3">
                  <c:v>126.08</c:v>
                </c:pt>
                <c:pt idx="4">
                  <c:v>112.71</c:v>
                </c:pt>
              </c:numCache>
            </c:numRef>
          </c:val>
        </c:ser>
        <c:dLbls>
          <c:showLegendKey val="0"/>
          <c:showVal val="0"/>
          <c:showCatName val="0"/>
          <c:showSerName val="0"/>
          <c:showPercent val="0"/>
          <c:showBubbleSize val="0"/>
        </c:dLbls>
        <c:gapWidth val="150"/>
        <c:axId val="302305880"/>
        <c:axId val="3023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302305880"/>
        <c:axId val="302306272"/>
      </c:lineChart>
      <c:dateAx>
        <c:axId val="302305880"/>
        <c:scaling>
          <c:orientation val="minMax"/>
        </c:scaling>
        <c:delete val="1"/>
        <c:axPos val="b"/>
        <c:numFmt formatCode="ge" sourceLinked="1"/>
        <c:majorTickMark val="none"/>
        <c:minorTickMark val="none"/>
        <c:tickLblPos val="none"/>
        <c:crossAx val="302306272"/>
        <c:crosses val="autoZero"/>
        <c:auto val="1"/>
        <c:lblOffset val="100"/>
        <c:baseTimeUnit val="years"/>
      </c:dateAx>
      <c:valAx>
        <c:axId val="30230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30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36.659999999999997</c:v>
                </c:pt>
                <c:pt idx="1">
                  <c:v>38.47</c:v>
                </c:pt>
                <c:pt idx="2">
                  <c:v>40.049999999999997</c:v>
                </c:pt>
                <c:pt idx="3">
                  <c:v>42.19</c:v>
                </c:pt>
                <c:pt idx="4">
                  <c:v>47.96</c:v>
                </c:pt>
              </c:numCache>
            </c:numRef>
          </c:val>
        </c:ser>
        <c:dLbls>
          <c:showLegendKey val="0"/>
          <c:showVal val="0"/>
          <c:showCatName val="0"/>
          <c:showSerName val="0"/>
          <c:showPercent val="0"/>
          <c:showBubbleSize val="0"/>
        </c:dLbls>
        <c:gapWidth val="150"/>
        <c:axId val="302307448"/>
        <c:axId val="302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302307448"/>
        <c:axId val="302307840"/>
      </c:lineChart>
      <c:dateAx>
        <c:axId val="302307448"/>
        <c:scaling>
          <c:orientation val="minMax"/>
        </c:scaling>
        <c:delete val="1"/>
        <c:axPos val="b"/>
        <c:numFmt formatCode="ge" sourceLinked="1"/>
        <c:majorTickMark val="none"/>
        <c:minorTickMark val="none"/>
        <c:tickLblPos val="none"/>
        <c:crossAx val="302307840"/>
        <c:crosses val="autoZero"/>
        <c:auto val="1"/>
        <c:lblOffset val="100"/>
        <c:baseTimeUnit val="years"/>
      </c:dateAx>
      <c:valAx>
        <c:axId val="302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471872"/>
        <c:axId val="30247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302471872"/>
        <c:axId val="302472264"/>
      </c:lineChart>
      <c:dateAx>
        <c:axId val="302471872"/>
        <c:scaling>
          <c:orientation val="minMax"/>
        </c:scaling>
        <c:delete val="1"/>
        <c:axPos val="b"/>
        <c:numFmt formatCode="ge" sourceLinked="1"/>
        <c:majorTickMark val="none"/>
        <c:minorTickMark val="none"/>
        <c:tickLblPos val="none"/>
        <c:crossAx val="302472264"/>
        <c:crosses val="autoZero"/>
        <c:auto val="1"/>
        <c:lblOffset val="100"/>
        <c:baseTimeUnit val="years"/>
      </c:dateAx>
      <c:valAx>
        <c:axId val="3024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475400"/>
        <c:axId val="3025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302475400"/>
        <c:axId val="302524416"/>
      </c:lineChart>
      <c:dateAx>
        <c:axId val="302475400"/>
        <c:scaling>
          <c:orientation val="minMax"/>
        </c:scaling>
        <c:delete val="1"/>
        <c:axPos val="b"/>
        <c:numFmt formatCode="ge" sourceLinked="1"/>
        <c:majorTickMark val="none"/>
        <c:minorTickMark val="none"/>
        <c:tickLblPos val="none"/>
        <c:crossAx val="302524416"/>
        <c:crosses val="autoZero"/>
        <c:auto val="1"/>
        <c:lblOffset val="100"/>
        <c:baseTimeUnit val="years"/>
      </c:dateAx>
      <c:valAx>
        <c:axId val="30252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4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14120.92</c:v>
                </c:pt>
                <c:pt idx="1">
                  <c:v>50730.42</c:v>
                </c:pt>
                <c:pt idx="2">
                  <c:v>23841.07</c:v>
                </c:pt>
                <c:pt idx="3">
                  <c:v>22076.36</c:v>
                </c:pt>
                <c:pt idx="4">
                  <c:v>1670.2</c:v>
                </c:pt>
              </c:numCache>
            </c:numRef>
          </c:val>
        </c:ser>
        <c:dLbls>
          <c:showLegendKey val="0"/>
          <c:showVal val="0"/>
          <c:showCatName val="0"/>
          <c:showSerName val="0"/>
          <c:showPercent val="0"/>
          <c:showBubbleSize val="0"/>
        </c:dLbls>
        <c:gapWidth val="150"/>
        <c:axId val="302525592"/>
        <c:axId val="3025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302525592"/>
        <c:axId val="302525984"/>
      </c:lineChart>
      <c:dateAx>
        <c:axId val="302525592"/>
        <c:scaling>
          <c:orientation val="minMax"/>
        </c:scaling>
        <c:delete val="1"/>
        <c:axPos val="b"/>
        <c:numFmt formatCode="ge" sourceLinked="1"/>
        <c:majorTickMark val="none"/>
        <c:minorTickMark val="none"/>
        <c:tickLblPos val="none"/>
        <c:crossAx val="302525984"/>
        <c:crosses val="autoZero"/>
        <c:auto val="1"/>
        <c:lblOffset val="100"/>
        <c:baseTimeUnit val="years"/>
      </c:dateAx>
      <c:valAx>
        <c:axId val="30252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5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442.57</c:v>
                </c:pt>
                <c:pt idx="1">
                  <c:v>432.42</c:v>
                </c:pt>
                <c:pt idx="2">
                  <c:v>420.68</c:v>
                </c:pt>
                <c:pt idx="3">
                  <c:v>410.02</c:v>
                </c:pt>
                <c:pt idx="4">
                  <c:v>405.21</c:v>
                </c:pt>
              </c:numCache>
            </c:numRef>
          </c:val>
        </c:ser>
        <c:dLbls>
          <c:showLegendKey val="0"/>
          <c:showVal val="0"/>
          <c:showCatName val="0"/>
          <c:showSerName val="0"/>
          <c:showPercent val="0"/>
          <c:showBubbleSize val="0"/>
        </c:dLbls>
        <c:gapWidth val="150"/>
        <c:axId val="302527160"/>
        <c:axId val="3025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302527160"/>
        <c:axId val="302527552"/>
      </c:lineChart>
      <c:dateAx>
        <c:axId val="302527160"/>
        <c:scaling>
          <c:orientation val="minMax"/>
        </c:scaling>
        <c:delete val="1"/>
        <c:axPos val="b"/>
        <c:numFmt formatCode="ge" sourceLinked="1"/>
        <c:majorTickMark val="none"/>
        <c:minorTickMark val="none"/>
        <c:tickLblPos val="none"/>
        <c:crossAx val="302527552"/>
        <c:crosses val="autoZero"/>
        <c:auto val="1"/>
        <c:lblOffset val="100"/>
        <c:baseTimeUnit val="years"/>
      </c:dateAx>
      <c:valAx>
        <c:axId val="30252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52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128.91</c:v>
                </c:pt>
                <c:pt idx="1">
                  <c:v>123.69</c:v>
                </c:pt>
                <c:pt idx="2">
                  <c:v>128.75</c:v>
                </c:pt>
                <c:pt idx="3">
                  <c:v>125.65</c:v>
                </c:pt>
                <c:pt idx="4">
                  <c:v>113.12</c:v>
                </c:pt>
              </c:numCache>
            </c:numRef>
          </c:val>
        </c:ser>
        <c:dLbls>
          <c:showLegendKey val="0"/>
          <c:showVal val="0"/>
          <c:showCatName val="0"/>
          <c:showSerName val="0"/>
          <c:showPercent val="0"/>
          <c:showBubbleSize val="0"/>
        </c:dLbls>
        <c:gapWidth val="150"/>
        <c:axId val="302639064"/>
        <c:axId val="3026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302639064"/>
        <c:axId val="302639456"/>
      </c:lineChart>
      <c:dateAx>
        <c:axId val="302639064"/>
        <c:scaling>
          <c:orientation val="minMax"/>
        </c:scaling>
        <c:delete val="1"/>
        <c:axPos val="b"/>
        <c:numFmt formatCode="ge" sourceLinked="1"/>
        <c:majorTickMark val="none"/>
        <c:minorTickMark val="none"/>
        <c:tickLblPos val="none"/>
        <c:crossAx val="302639456"/>
        <c:crosses val="autoZero"/>
        <c:auto val="1"/>
        <c:lblOffset val="100"/>
        <c:baseTimeUnit val="years"/>
      </c:dateAx>
      <c:valAx>
        <c:axId val="3026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99.85</c:v>
                </c:pt>
                <c:pt idx="1">
                  <c:v>104.03</c:v>
                </c:pt>
                <c:pt idx="2">
                  <c:v>100.04</c:v>
                </c:pt>
                <c:pt idx="3">
                  <c:v>102.57</c:v>
                </c:pt>
                <c:pt idx="4">
                  <c:v>114.55</c:v>
                </c:pt>
              </c:numCache>
            </c:numRef>
          </c:val>
        </c:ser>
        <c:dLbls>
          <c:showLegendKey val="0"/>
          <c:showVal val="0"/>
          <c:showCatName val="0"/>
          <c:showSerName val="0"/>
          <c:showPercent val="0"/>
          <c:showBubbleSize val="0"/>
        </c:dLbls>
        <c:gapWidth val="150"/>
        <c:axId val="302475008"/>
        <c:axId val="30247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302475008"/>
        <c:axId val="302474616"/>
      </c:lineChart>
      <c:dateAx>
        <c:axId val="302475008"/>
        <c:scaling>
          <c:orientation val="minMax"/>
        </c:scaling>
        <c:delete val="1"/>
        <c:axPos val="b"/>
        <c:numFmt formatCode="ge" sourceLinked="1"/>
        <c:majorTickMark val="none"/>
        <c:minorTickMark val="none"/>
        <c:tickLblPos val="none"/>
        <c:crossAx val="302474616"/>
        <c:crosses val="autoZero"/>
        <c:auto val="1"/>
        <c:lblOffset val="100"/>
        <c:baseTimeUnit val="years"/>
      </c:dateAx>
      <c:valAx>
        <c:axId val="30247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海陽町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10259</v>
      </c>
      <c r="AJ8" s="56"/>
      <c r="AK8" s="56"/>
      <c r="AL8" s="56"/>
      <c r="AM8" s="56"/>
      <c r="AN8" s="56"/>
      <c r="AO8" s="56"/>
      <c r="AP8" s="57"/>
      <c r="AQ8" s="47">
        <f>データ!R6</f>
        <v>327.64999999999998</v>
      </c>
      <c r="AR8" s="47"/>
      <c r="AS8" s="47"/>
      <c r="AT8" s="47"/>
      <c r="AU8" s="47"/>
      <c r="AV8" s="47"/>
      <c r="AW8" s="47"/>
      <c r="AX8" s="47"/>
      <c r="AY8" s="47">
        <f>データ!S6</f>
        <v>31.31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71.69</v>
      </c>
      <c r="K10" s="47"/>
      <c r="L10" s="47"/>
      <c r="M10" s="47"/>
      <c r="N10" s="47"/>
      <c r="O10" s="47"/>
      <c r="P10" s="47"/>
      <c r="Q10" s="47"/>
      <c r="R10" s="47">
        <f>データ!O6</f>
        <v>66.62</v>
      </c>
      <c r="S10" s="47"/>
      <c r="T10" s="47"/>
      <c r="U10" s="47"/>
      <c r="V10" s="47"/>
      <c r="W10" s="47"/>
      <c r="X10" s="47"/>
      <c r="Y10" s="47"/>
      <c r="Z10" s="78">
        <f>データ!P6</f>
        <v>2640</v>
      </c>
      <c r="AA10" s="78"/>
      <c r="AB10" s="78"/>
      <c r="AC10" s="78"/>
      <c r="AD10" s="78"/>
      <c r="AE10" s="78"/>
      <c r="AF10" s="78"/>
      <c r="AG10" s="78"/>
      <c r="AH10" s="2"/>
      <c r="AI10" s="78">
        <f>データ!T6</f>
        <v>6773</v>
      </c>
      <c r="AJ10" s="78"/>
      <c r="AK10" s="78"/>
      <c r="AL10" s="78"/>
      <c r="AM10" s="78"/>
      <c r="AN10" s="78"/>
      <c r="AO10" s="78"/>
      <c r="AP10" s="78"/>
      <c r="AQ10" s="47">
        <f>データ!U6</f>
        <v>7.72</v>
      </c>
      <c r="AR10" s="47"/>
      <c r="AS10" s="47"/>
      <c r="AT10" s="47"/>
      <c r="AU10" s="47"/>
      <c r="AV10" s="47"/>
      <c r="AW10" s="47"/>
      <c r="AX10" s="47"/>
      <c r="AY10" s="47">
        <f>データ!V6</f>
        <v>877.33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363880</v>
      </c>
      <c r="D6" s="31">
        <f t="shared" si="3"/>
        <v>46</v>
      </c>
      <c r="E6" s="31">
        <f t="shared" si="3"/>
        <v>1</v>
      </c>
      <c r="F6" s="31">
        <f t="shared" si="3"/>
        <v>0</v>
      </c>
      <c r="G6" s="31">
        <f t="shared" si="3"/>
        <v>1</v>
      </c>
      <c r="H6" s="31" t="str">
        <f t="shared" si="3"/>
        <v>徳島県　海陽町</v>
      </c>
      <c r="I6" s="31" t="str">
        <f t="shared" si="3"/>
        <v>法適用</v>
      </c>
      <c r="J6" s="31" t="str">
        <f t="shared" si="3"/>
        <v>水道事業</v>
      </c>
      <c r="K6" s="31" t="str">
        <f t="shared" si="3"/>
        <v>末端給水事業</v>
      </c>
      <c r="L6" s="31" t="str">
        <f t="shared" si="3"/>
        <v>A8</v>
      </c>
      <c r="M6" s="32" t="str">
        <f t="shared" si="3"/>
        <v>-</v>
      </c>
      <c r="N6" s="32">
        <f t="shared" si="3"/>
        <v>71.69</v>
      </c>
      <c r="O6" s="32">
        <f t="shared" si="3"/>
        <v>66.62</v>
      </c>
      <c r="P6" s="32">
        <f t="shared" si="3"/>
        <v>2640</v>
      </c>
      <c r="Q6" s="32">
        <f t="shared" si="3"/>
        <v>10259</v>
      </c>
      <c r="R6" s="32">
        <f t="shared" si="3"/>
        <v>327.64999999999998</v>
      </c>
      <c r="S6" s="32">
        <f t="shared" si="3"/>
        <v>31.31</v>
      </c>
      <c r="T6" s="32">
        <f t="shared" si="3"/>
        <v>6773</v>
      </c>
      <c r="U6" s="32">
        <f t="shared" si="3"/>
        <v>7.72</v>
      </c>
      <c r="V6" s="32">
        <f t="shared" si="3"/>
        <v>877.33</v>
      </c>
      <c r="W6" s="33">
        <f>IF(W7="",NA(),W7)</f>
        <v>129.69</v>
      </c>
      <c r="X6" s="33">
        <f t="shared" ref="X6:AF6" si="4">IF(X7="",NA(),X7)</f>
        <v>124.19</v>
      </c>
      <c r="Y6" s="33">
        <f t="shared" si="4"/>
        <v>129.47999999999999</v>
      </c>
      <c r="Z6" s="33">
        <f t="shared" si="4"/>
        <v>126.08</v>
      </c>
      <c r="AA6" s="33">
        <f t="shared" si="4"/>
        <v>112.71</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14120.92</v>
      </c>
      <c r="AT6" s="33">
        <f t="shared" ref="AT6:BB6" si="6">IF(AT7="",NA(),AT7)</f>
        <v>50730.42</v>
      </c>
      <c r="AU6" s="33">
        <f t="shared" si="6"/>
        <v>23841.07</v>
      </c>
      <c r="AV6" s="33">
        <f t="shared" si="6"/>
        <v>22076.36</v>
      </c>
      <c r="AW6" s="33">
        <f t="shared" si="6"/>
        <v>1670.2</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442.57</v>
      </c>
      <c r="BE6" s="33">
        <f t="shared" ref="BE6:BM6" si="7">IF(BE7="",NA(),BE7)</f>
        <v>432.42</v>
      </c>
      <c r="BF6" s="33">
        <f t="shared" si="7"/>
        <v>420.68</v>
      </c>
      <c r="BG6" s="33">
        <f t="shared" si="7"/>
        <v>410.02</v>
      </c>
      <c r="BH6" s="33">
        <f t="shared" si="7"/>
        <v>405.21</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128.91</v>
      </c>
      <c r="BP6" s="33">
        <f t="shared" ref="BP6:BX6" si="8">IF(BP7="",NA(),BP7)</f>
        <v>123.69</v>
      </c>
      <c r="BQ6" s="33">
        <f t="shared" si="8"/>
        <v>128.75</v>
      </c>
      <c r="BR6" s="33">
        <f t="shared" si="8"/>
        <v>125.65</v>
      </c>
      <c r="BS6" s="33">
        <f t="shared" si="8"/>
        <v>113.12</v>
      </c>
      <c r="BT6" s="33">
        <f t="shared" si="8"/>
        <v>93.43</v>
      </c>
      <c r="BU6" s="33">
        <f t="shared" si="8"/>
        <v>90.17</v>
      </c>
      <c r="BV6" s="33">
        <f t="shared" si="8"/>
        <v>90.69</v>
      </c>
      <c r="BW6" s="33">
        <f t="shared" si="8"/>
        <v>90.64</v>
      </c>
      <c r="BX6" s="33">
        <f t="shared" si="8"/>
        <v>93.66</v>
      </c>
      <c r="BY6" s="32" t="str">
        <f>IF(BY7="","",IF(BY7="-","【-】","【"&amp;SUBSTITUTE(TEXT(BY7,"#,##0.00"),"-","△")&amp;"】"))</f>
        <v>【104.60】</v>
      </c>
      <c r="BZ6" s="33">
        <f>IF(BZ7="",NA(),BZ7)</f>
        <v>99.85</v>
      </c>
      <c r="CA6" s="33">
        <f t="shared" ref="CA6:CI6" si="9">IF(CA7="",NA(),CA7)</f>
        <v>104.03</v>
      </c>
      <c r="CB6" s="33">
        <f t="shared" si="9"/>
        <v>100.04</v>
      </c>
      <c r="CC6" s="33">
        <f t="shared" si="9"/>
        <v>102.57</v>
      </c>
      <c r="CD6" s="33">
        <f t="shared" si="9"/>
        <v>114.55</v>
      </c>
      <c r="CE6" s="33">
        <f t="shared" si="9"/>
        <v>204.24</v>
      </c>
      <c r="CF6" s="33">
        <f t="shared" si="9"/>
        <v>210.28</v>
      </c>
      <c r="CG6" s="33">
        <f t="shared" si="9"/>
        <v>211.08</v>
      </c>
      <c r="CH6" s="33">
        <f t="shared" si="9"/>
        <v>213.52</v>
      </c>
      <c r="CI6" s="33">
        <f t="shared" si="9"/>
        <v>208.21</v>
      </c>
      <c r="CJ6" s="32" t="str">
        <f>IF(CJ7="","",IF(CJ7="-","【-】","【"&amp;SUBSTITUTE(TEXT(CJ7,"#,##0.00"),"-","△")&amp;"】"))</f>
        <v>【164.21】</v>
      </c>
      <c r="CK6" s="33">
        <f>IF(CK7="",NA(),CK7)</f>
        <v>48.12</v>
      </c>
      <c r="CL6" s="33">
        <f t="shared" ref="CL6:CT6" si="10">IF(CL7="",NA(),CL7)</f>
        <v>46.91</v>
      </c>
      <c r="CM6" s="33">
        <f t="shared" si="10"/>
        <v>46.01</v>
      </c>
      <c r="CN6" s="33">
        <f t="shared" si="10"/>
        <v>44.78</v>
      </c>
      <c r="CO6" s="33">
        <f t="shared" si="10"/>
        <v>42.66</v>
      </c>
      <c r="CP6" s="33">
        <f t="shared" si="10"/>
        <v>51.05</v>
      </c>
      <c r="CQ6" s="33">
        <f t="shared" si="10"/>
        <v>50.49</v>
      </c>
      <c r="CR6" s="33">
        <f t="shared" si="10"/>
        <v>49.69</v>
      </c>
      <c r="CS6" s="33">
        <f t="shared" si="10"/>
        <v>49.77</v>
      </c>
      <c r="CT6" s="33">
        <f t="shared" si="10"/>
        <v>49.22</v>
      </c>
      <c r="CU6" s="32" t="str">
        <f>IF(CU7="","",IF(CU7="-","【-】","【"&amp;SUBSTITUTE(TEXT(CU7,"#,##0.00"),"-","△")&amp;"】"))</f>
        <v>【59.80】</v>
      </c>
      <c r="CV6" s="33">
        <f>IF(CV7="",NA(),CV7)</f>
        <v>84.8</v>
      </c>
      <c r="CW6" s="33">
        <f t="shared" ref="CW6:DE6" si="11">IF(CW7="",NA(),CW7)</f>
        <v>84.7</v>
      </c>
      <c r="CX6" s="33">
        <f t="shared" si="11"/>
        <v>84.8</v>
      </c>
      <c r="CY6" s="33">
        <f t="shared" si="11"/>
        <v>84.9</v>
      </c>
      <c r="CZ6" s="33">
        <f t="shared" si="11"/>
        <v>84.9</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36.659999999999997</v>
      </c>
      <c r="DH6" s="33">
        <f t="shared" ref="DH6:DP6" si="12">IF(DH7="",NA(),DH7)</f>
        <v>38.47</v>
      </c>
      <c r="DI6" s="33">
        <f t="shared" si="12"/>
        <v>40.049999999999997</v>
      </c>
      <c r="DJ6" s="33">
        <f t="shared" si="12"/>
        <v>42.19</v>
      </c>
      <c r="DK6" s="33">
        <f t="shared" si="12"/>
        <v>47.96</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0.48</v>
      </c>
      <c r="ED6" s="33">
        <f t="shared" ref="ED6:EL6" si="14">IF(ED7="",NA(),ED7)</f>
        <v>0.6</v>
      </c>
      <c r="EE6" s="33">
        <f t="shared" si="14"/>
        <v>1.01</v>
      </c>
      <c r="EF6" s="33">
        <f t="shared" si="14"/>
        <v>0.59</v>
      </c>
      <c r="EG6" s="33">
        <f t="shared" si="14"/>
        <v>0.61</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363880</v>
      </c>
      <c r="D7" s="35">
        <v>46</v>
      </c>
      <c r="E7" s="35">
        <v>1</v>
      </c>
      <c r="F7" s="35">
        <v>0</v>
      </c>
      <c r="G7" s="35">
        <v>1</v>
      </c>
      <c r="H7" s="35" t="s">
        <v>93</v>
      </c>
      <c r="I7" s="35" t="s">
        <v>94</v>
      </c>
      <c r="J7" s="35" t="s">
        <v>95</v>
      </c>
      <c r="K7" s="35" t="s">
        <v>96</v>
      </c>
      <c r="L7" s="35" t="s">
        <v>97</v>
      </c>
      <c r="M7" s="36" t="s">
        <v>98</v>
      </c>
      <c r="N7" s="36">
        <v>71.69</v>
      </c>
      <c r="O7" s="36">
        <v>66.62</v>
      </c>
      <c r="P7" s="36">
        <v>2640</v>
      </c>
      <c r="Q7" s="36">
        <v>10259</v>
      </c>
      <c r="R7" s="36">
        <v>327.64999999999998</v>
      </c>
      <c r="S7" s="36">
        <v>31.31</v>
      </c>
      <c r="T7" s="36">
        <v>6773</v>
      </c>
      <c r="U7" s="36">
        <v>7.72</v>
      </c>
      <c r="V7" s="36">
        <v>877.33</v>
      </c>
      <c r="W7" s="36">
        <v>129.69</v>
      </c>
      <c r="X7" s="36">
        <v>124.19</v>
      </c>
      <c r="Y7" s="36">
        <v>129.47999999999999</v>
      </c>
      <c r="Z7" s="36">
        <v>126.08</v>
      </c>
      <c r="AA7" s="36">
        <v>112.71</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14120.92</v>
      </c>
      <c r="AT7" s="36">
        <v>50730.42</v>
      </c>
      <c r="AU7" s="36">
        <v>23841.07</v>
      </c>
      <c r="AV7" s="36">
        <v>22076.36</v>
      </c>
      <c r="AW7" s="36">
        <v>1670.2</v>
      </c>
      <c r="AX7" s="36">
        <v>1129.9100000000001</v>
      </c>
      <c r="AY7" s="36">
        <v>1197.1099999999999</v>
      </c>
      <c r="AZ7" s="36">
        <v>1002.64</v>
      </c>
      <c r="BA7" s="36">
        <v>1164.51</v>
      </c>
      <c r="BB7" s="36">
        <v>434.72</v>
      </c>
      <c r="BC7" s="36">
        <v>264.16000000000003</v>
      </c>
      <c r="BD7" s="36">
        <v>442.57</v>
      </c>
      <c r="BE7" s="36">
        <v>432.42</v>
      </c>
      <c r="BF7" s="36">
        <v>420.68</v>
      </c>
      <c r="BG7" s="36">
        <v>410.02</v>
      </c>
      <c r="BH7" s="36">
        <v>405.21</v>
      </c>
      <c r="BI7" s="36">
        <v>540.94000000000005</v>
      </c>
      <c r="BJ7" s="36">
        <v>532.29999999999995</v>
      </c>
      <c r="BK7" s="36">
        <v>520.29999999999995</v>
      </c>
      <c r="BL7" s="36">
        <v>498.27</v>
      </c>
      <c r="BM7" s="36">
        <v>495.76</v>
      </c>
      <c r="BN7" s="36">
        <v>283.72000000000003</v>
      </c>
      <c r="BO7" s="36">
        <v>128.91</v>
      </c>
      <c r="BP7" s="36">
        <v>123.69</v>
      </c>
      <c r="BQ7" s="36">
        <v>128.75</v>
      </c>
      <c r="BR7" s="36">
        <v>125.65</v>
      </c>
      <c r="BS7" s="36">
        <v>113.12</v>
      </c>
      <c r="BT7" s="36">
        <v>93.43</v>
      </c>
      <c r="BU7" s="36">
        <v>90.17</v>
      </c>
      <c r="BV7" s="36">
        <v>90.69</v>
      </c>
      <c r="BW7" s="36">
        <v>90.64</v>
      </c>
      <c r="BX7" s="36">
        <v>93.66</v>
      </c>
      <c r="BY7" s="36">
        <v>104.6</v>
      </c>
      <c r="BZ7" s="36">
        <v>99.85</v>
      </c>
      <c r="CA7" s="36">
        <v>104.03</v>
      </c>
      <c r="CB7" s="36">
        <v>100.04</v>
      </c>
      <c r="CC7" s="36">
        <v>102.57</v>
      </c>
      <c r="CD7" s="36">
        <v>114.55</v>
      </c>
      <c r="CE7" s="36">
        <v>204.24</v>
      </c>
      <c r="CF7" s="36">
        <v>210.28</v>
      </c>
      <c r="CG7" s="36">
        <v>211.08</v>
      </c>
      <c r="CH7" s="36">
        <v>213.52</v>
      </c>
      <c r="CI7" s="36">
        <v>208.21</v>
      </c>
      <c r="CJ7" s="36">
        <v>164.21</v>
      </c>
      <c r="CK7" s="36">
        <v>48.12</v>
      </c>
      <c r="CL7" s="36">
        <v>46.91</v>
      </c>
      <c r="CM7" s="36">
        <v>46.01</v>
      </c>
      <c r="CN7" s="36">
        <v>44.78</v>
      </c>
      <c r="CO7" s="36">
        <v>42.66</v>
      </c>
      <c r="CP7" s="36">
        <v>51.05</v>
      </c>
      <c r="CQ7" s="36">
        <v>50.49</v>
      </c>
      <c r="CR7" s="36">
        <v>49.69</v>
      </c>
      <c r="CS7" s="36">
        <v>49.77</v>
      </c>
      <c r="CT7" s="36">
        <v>49.22</v>
      </c>
      <c r="CU7" s="36">
        <v>59.8</v>
      </c>
      <c r="CV7" s="36">
        <v>84.8</v>
      </c>
      <c r="CW7" s="36">
        <v>84.7</v>
      </c>
      <c r="CX7" s="36">
        <v>84.8</v>
      </c>
      <c r="CY7" s="36">
        <v>84.9</v>
      </c>
      <c r="CZ7" s="36">
        <v>84.9</v>
      </c>
      <c r="DA7" s="36">
        <v>80.81</v>
      </c>
      <c r="DB7" s="36">
        <v>78.7</v>
      </c>
      <c r="DC7" s="36">
        <v>80.010000000000005</v>
      </c>
      <c r="DD7" s="36">
        <v>79.98</v>
      </c>
      <c r="DE7" s="36">
        <v>79.48</v>
      </c>
      <c r="DF7" s="36">
        <v>89.78</v>
      </c>
      <c r="DG7" s="36">
        <v>36.659999999999997</v>
      </c>
      <c r="DH7" s="36">
        <v>38.47</v>
      </c>
      <c r="DI7" s="36">
        <v>40.049999999999997</v>
      </c>
      <c r="DJ7" s="36">
        <v>42.19</v>
      </c>
      <c r="DK7" s="36">
        <v>47.96</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0.48</v>
      </c>
      <c r="ED7" s="36">
        <v>0.6</v>
      </c>
      <c r="EE7" s="36">
        <v>1.01</v>
      </c>
      <c r="EF7" s="36">
        <v>0.59</v>
      </c>
      <c r="EG7" s="36">
        <v>0.61</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2016-02-03T07:27:24Z</dcterms:created>
  <dcterms:modified xsi:type="dcterms:W3CDTF">2016-02-26T05:43:09Z</dcterms:modified>
  <cp:category/>
</cp:coreProperties>
</file>