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5 牟岐町（済み）◆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AQ8" i="4" s="1"/>
  <c r="Q6" i="5"/>
  <c r="P6" i="5"/>
  <c r="Z10" i="4" s="1"/>
  <c r="O6" i="5"/>
  <c r="N6" i="5"/>
  <c r="M6" i="5"/>
  <c r="B10" i="4" s="1"/>
  <c r="L6" i="5"/>
  <c r="Z8" i="4" s="1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Y8" i="4"/>
  <c r="AI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<sst xmlns="http://schemas.openxmlformats.org/spreadsheetml/2006/main" count="217" uniqueCount="107">
  <si>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</si>
  <si>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</si>
  <si>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</si>
  <si>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</si>
  <si>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</si>
  <si>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</si>
  <si>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</si>
  <si>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</si>
  <si>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</si>
  <si>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</si>
  <si>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</si>
  <si>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</si>
  <si>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</si>
  <si>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</si>
  <si>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</si>
  <si>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</si>
  <si>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</si>
  <si>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</si>
  <si>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</si>
  <si>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</si>
  <si>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</si>
  <si>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</si>
  <si>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</si>
  <si>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</si>
  <si>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</si>
  <si>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</si>
  <si>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</si>
  <si>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</si>
  <si>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</si>
  <si>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</si>
  <si>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</si>
  <si>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</si>
  <si>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</si>
  <si>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</si>
  <si>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</si>
  <si>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</si>
  <si>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</si>
  <si>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</si>
  <si>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</si>
  <si>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</si>
  <si>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</si>
  <si>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</si>
  <si>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</si>
  <si>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</si>
  <si>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</si>
  <si>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</si>
  <si>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</si>
  <si>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</si>
  <si>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</si>
  <si>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</si>
  <si>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</si>
  <si>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</si>
  <si>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</si>
  <si>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</si>
  <si>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</si>
  <si>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</si>
  <si>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</si>
  <si>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</si>
  <si>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</si>
  <si>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</si>
  <si>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</si>
  <si>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</si>
  <si>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</si>
  <si>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</si>
  <si>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</si>
  <si>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</si>
  <si>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</si>
  <si>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</si>
  <si>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</si>
  <si>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</si>
  <si>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</si>
  <si>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</si>
  <si>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</si>
  <si>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</si>
  <si>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</si>
  <si>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</si>
  <si>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</si>
  <si>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</si>
  <si>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</si>
  <si>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</si>
  <si>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</si>
  <si>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</si>
  <si>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</si>
  <si>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</si>
  <si>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</si>
  <si>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</si>
  <si>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</si>
  <si>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</si>
  <si>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</si>
  <si>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</si>
  <si>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</si>
  <si>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</si>
  <si>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</si>
  <si>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</si>
  <si>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</si>
  <si>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</si>
  <si>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</si>
  <si>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</si>
  <si>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</si>
  <si>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</si>
  <si>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</si>
  <si>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</si>
  <si>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</si>
  <si>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</si>
  <si>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・経常状況を精査吟味しながら、順次老朽化の
　改正を図っていく方針。
</t>
    <rPh sb="1" eb="3">
      <t>ケイジョウ</t>
    </rPh>
    <rPh sb="3" eb="5">
      <t>ジョウキョウ</t>
    </rPh>
    <rPh sb="6" eb="8">
      <t>セイサ</t>
    </rPh>
    <rPh sb="8" eb="10">
      <t>ギンミ</t>
    </rPh>
    <rPh sb="15" eb="17">
      <t>ジュンジ</t>
    </rPh>
    <rPh sb="17" eb="20">
      <t>ロウキュウカ</t>
    </rPh>
    <rPh sb="23" eb="25">
      <t>カイセイ</t>
    </rPh>
    <rPh sb="26" eb="27">
      <t>ハカ</t>
    </rPh>
    <rPh sb="31" eb="33">
      <t>ホウシン</t>
    </rPh>
    <phoneticPr fontId="4"/>
  </si>
  <si>
    <t>・人口減による料金収入の減少が見込まれるため
　有利な補助金・企業債を活用し施設の投資を
　行い、ライフラインを基盤強化し、経営基盤に
　ついてもさらなる強化を図っていきたい。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4">
      <t>キギョウサイ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4"/>
  </si>
  <si>
    <t>・経常収支比率が100％を超えているため
　財政的に問題なく健全である。
　また、簡易水道へ統合する事によって
　より一層コストカットを行い、効率的に
　安定した健全な財政運営を行っていきたい。</t>
    <rPh sb="1" eb="3">
      <t>ケイジョウ</t>
    </rPh>
    <rPh sb="3" eb="5">
      <t>シュウシ</t>
    </rPh>
    <rPh sb="5" eb="7">
      <t>ヒリツ</t>
    </rPh>
    <rPh sb="13" eb="14">
      <t>コ</t>
    </rPh>
    <rPh sb="22" eb="25">
      <t>ザイセイテキ</t>
    </rPh>
    <rPh sb="26" eb="28">
      <t>モンダイ</t>
    </rPh>
    <rPh sb="30" eb="32">
      <t>ケンゼン</t>
    </rPh>
    <rPh sb="41" eb="43">
      <t>カンイ</t>
    </rPh>
    <rPh sb="43" eb="45">
      <t>スイドウ</t>
    </rPh>
    <rPh sb="46" eb="48">
      <t>トウゴウ</t>
    </rPh>
    <rPh sb="50" eb="51">
      <t>コト</t>
    </rPh>
    <rPh sb="59" eb="61">
      <t>イッソウ</t>
    </rPh>
    <rPh sb="68" eb="69">
      <t>オコナ</t>
    </rPh>
    <rPh sb="71" eb="74">
      <t>コウリツテキ</t>
    </rPh>
    <rPh sb="77" eb="79">
      <t>アンテイ</t>
    </rPh>
    <rPh sb="81" eb="83">
      <t>ケンゼン</t>
    </rPh>
    <rPh sb="84" eb="86">
      <t>ザイセイ</t>
    </rPh>
    <rPh sb="86" eb="88">
      <t>ウンエイ</t>
    </rPh>
    <rPh sb="89" eb="9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</si>
</sst>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2.69</c:v>
                </c:pt>
                <c:pt idx="1">
                  <c:v>3.43</c:v>
                </c:pt>
                <c:pt idx="2">
                  <c:v>0.54</c:v>
                </c:pt>
                <c:pt idx="3">
                  <c:v>0.09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41896"/>
        <c:axId val="29532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0.5</c:v>
                </c:pt>
                <c:pt idx="2">
                  <c:v>0.62</c:v>
                </c:pt>
                <c:pt idx="3">
                  <c:v>0.23</c:v>
                </c:pt>
                <c:pt idx="4">
                  <c:v>0.34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41896"/>
        <c:axId val="295324088"/>
      </c:lineChart>
      <c:dateAx>
        <c:axId val="147641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324088"/>
        <c:crosses val="autoZero"/>
        <c:auto val="1"/>
        <c:lblOffset val="100"/>
        <c:baseTimeUnit val="years"/>
      </c:dateAx>
      <c:valAx>
        <c:axId val="29532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41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50.32</c:v>
                </c:pt>
                <c:pt idx="1">
                  <c:v>49.16</c:v>
                </c:pt>
                <c:pt idx="2">
                  <c:v>47.68</c:v>
                </c:pt>
                <c:pt idx="3">
                  <c:v>46.2</c:v>
                </c:pt>
                <c:pt idx="4">
                  <c:v>47.99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80920"/>
        <c:axId val="29896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38.590000000000003</c:v>
                </c:pt>
                <c:pt idx="1">
                  <c:v>38.770000000000003</c:v>
                </c:pt>
                <c:pt idx="2">
                  <c:v>40.119999999999997</c:v>
                </c:pt>
                <c:pt idx="3">
                  <c:v>41.24</c:v>
                </c:pt>
                <c:pt idx="4">
                  <c:v>40.700000000000003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80920"/>
        <c:axId val="298960856"/>
      </c:lineChart>
      <c:dateAx>
        <c:axId val="29778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960856"/>
        <c:crosses val="autoZero"/>
        <c:auto val="1"/>
        <c:lblOffset val="100"/>
        <c:baseTimeUnit val="years"/>
      </c:dateAx>
      <c:valAx>
        <c:axId val="29896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78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90.22</c:v>
                </c:pt>
                <c:pt idx="1">
                  <c:v>90.45</c:v>
                </c:pt>
                <c:pt idx="2">
                  <c:v>90.24</c:v>
                </c:pt>
                <c:pt idx="3">
                  <c:v>90.34</c:v>
                </c:pt>
                <c:pt idx="4">
                  <c:v>90.12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62032"/>
        <c:axId val="29896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84.52</c:v>
                </c:pt>
                <c:pt idx="1">
                  <c:v>77.69</c:v>
                </c:pt>
                <c:pt idx="2">
                  <c:v>76.87</c:v>
                </c:pt>
                <c:pt idx="3">
                  <c:v>74.900000000000006</c:v>
                </c:pt>
                <c:pt idx="4">
                  <c:v>74.61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62032"/>
        <c:axId val="298962424"/>
      </c:lineChart>
      <c:dateAx>
        <c:axId val="29896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962424"/>
        <c:crosses val="autoZero"/>
        <c:auto val="1"/>
        <c:lblOffset val="100"/>
        <c:baseTimeUnit val="years"/>
      </c:dateAx>
      <c:valAx>
        <c:axId val="29896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96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103.33</c:v>
                </c:pt>
                <c:pt idx="1">
                  <c:v>101.27</c:v>
                </c:pt>
                <c:pt idx="2">
                  <c:v>101.15</c:v>
                </c:pt>
                <c:pt idx="3">
                  <c:v>84.53</c:v>
                </c:pt>
                <c:pt idx="4">
                  <c:v>107.9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55320"/>
        <c:axId val="14699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104.39</c:v>
                </c:pt>
                <c:pt idx="1">
                  <c:v>100.54</c:v>
                </c:pt>
                <c:pt idx="2">
                  <c:v>100.73</c:v>
                </c:pt>
                <c:pt idx="3">
                  <c:v>109.5</c:v>
                </c:pt>
                <c:pt idx="4">
                  <c:v>106.28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55320"/>
        <c:axId val="146998968"/>
      </c:lineChart>
      <c:dateAx>
        <c:axId val="29865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998968"/>
        <c:crosses val="autoZero"/>
        <c:auto val="1"/>
        <c:lblOffset val="100"/>
        <c:baseTimeUnit val="years"/>
      </c:dateAx>
      <c:valAx>
        <c:axId val="146998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5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44.22</c:v>
                </c:pt>
                <c:pt idx="1">
                  <c:v>46.53</c:v>
                </c:pt>
                <c:pt idx="2">
                  <c:v>48.89</c:v>
                </c:pt>
                <c:pt idx="3">
                  <c:v>47.61</c:v>
                </c:pt>
                <c:pt idx="4">
                  <c:v>48.49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35168"/>
        <c:axId val="2977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34.1</c:v>
                </c:pt>
                <c:pt idx="1">
                  <c:v>37.409999999999997</c:v>
                </c:pt>
                <c:pt idx="2">
                  <c:v>38.520000000000003</c:v>
                </c:pt>
                <c:pt idx="3">
                  <c:v>39.049999999999997</c:v>
                </c:pt>
                <c:pt idx="4">
                  <c:v>50.44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5168"/>
        <c:axId val="297778176"/>
      </c:lineChart>
      <c:dateAx>
        <c:axId val="14673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778176"/>
        <c:crosses val="autoZero"/>
        <c:auto val="1"/>
        <c:lblOffset val="100"/>
        <c:baseTimeUnit val="years"/>
      </c:dateAx>
      <c:valAx>
        <c:axId val="2977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73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79352"/>
        <c:axId val="29777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5.25</c:v>
                </c:pt>
                <c:pt idx="1">
                  <c:v>5.74</c:v>
                </c:pt>
                <c:pt idx="2">
                  <c:v>6.76</c:v>
                </c:pt>
                <c:pt idx="3">
                  <c:v>8.18</c:v>
                </c:pt>
                <c:pt idx="4">
                  <c:v>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79352"/>
        <c:axId val="297779744"/>
      </c:lineChart>
      <c:dateAx>
        <c:axId val="297779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779744"/>
        <c:crosses val="autoZero"/>
        <c:auto val="1"/>
        <c:lblOffset val="100"/>
        <c:baseTimeUnit val="years"/>
      </c:dateAx>
      <c:valAx>
        <c:axId val="29777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77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9.8800000000000008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11128"/>
        <c:axId val="29831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46.01</c:v>
                </c:pt>
                <c:pt idx="1">
                  <c:v>46.21</c:v>
                </c:pt>
                <c:pt idx="2">
                  <c:v>50.06</c:v>
                </c:pt>
                <c:pt idx="3">
                  <c:v>44.3</c:v>
                </c:pt>
                <c:pt idx="4">
                  <c:v>32.31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1128"/>
        <c:axId val="298311520"/>
      </c:lineChart>
      <c:dateAx>
        <c:axId val="298311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11520"/>
        <c:crosses val="autoZero"/>
        <c:auto val="1"/>
        <c:lblOffset val="100"/>
        <c:baseTimeUnit val="years"/>
      </c:dateAx>
      <c:valAx>
        <c:axId val="29831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11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6664.55</c:v>
                </c:pt>
                <c:pt idx="1">
                  <c:v>4798.0200000000004</c:v>
                </c:pt>
                <c:pt idx="2">
                  <c:v>7880.45</c:v>
                </c:pt>
                <c:pt idx="3">
                  <c:v>20332.5</c:v>
                </c:pt>
                <c:pt idx="4">
                  <c:v>961.44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10736"/>
        <c:axId val="29831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1068.93</c:v>
                </c:pt>
                <c:pt idx="1">
                  <c:v>2046.32</c:v>
                </c:pt>
                <c:pt idx="2">
                  <c:v>2322.9699999999998</c:v>
                </c:pt>
                <c:pt idx="3">
                  <c:v>2098.87</c:v>
                </c:pt>
                <c:pt idx="4">
                  <c:v>571.29999999999995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0736"/>
        <c:axId val="298312696"/>
      </c:lineChart>
      <c:dateAx>
        <c:axId val="29831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12696"/>
        <c:crosses val="autoZero"/>
        <c:auto val="1"/>
        <c:lblOffset val="100"/>
        <c:baseTimeUnit val="years"/>
      </c:dateAx>
      <c:valAx>
        <c:axId val="29831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1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407.49</c:v>
                </c:pt>
                <c:pt idx="1">
                  <c:v>380.71</c:v>
                </c:pt>
                <c:pt idx="2">
                  <c:v>361.89</c:v>
                </c:pt>
                <c:pt idx="3">
                  <c:v>426.54</c:v>
                </c:pt>
                <c:pt idx="4">
                  <c:v>461.84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8856"/>
        <c:axId val="29843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607.37</c:v>
                </c:pt>
                <c:pt idx="1">
                  <c:v>592.66999999999996</c:v>
                </c:pt>
                <c:pt idx="2">
                  <c:v>547.41999999999996</c:v>
                </c:pt>
                <c:pt idx="3">
                  <c:v>536.9</c:v>
                </c:pt>
                <c:pt idx="4">
                  <c:v>495.43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38856"/>
        <c:axId val="298439248"/>
      </c:lineChart>
      <c:dateAx>
        <c:axId val="298438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39248"/>
        <c:crosses val="autoZero"/>
        <c:auto val="1"/>
        <c:lblOffset val="100"/>
        <c:baseTimeUnit val="years"/>
      </c:dateAx>
      <c:valAx>
        <c:axId val="29843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38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101.48</c:v>
                </c:pt>
                <c:pt idx="1">
                  <c:v>99.69</c:v>
                </c:pt>
                <c:pt idx="2">
                  <c:v>98.87</c:v>
                </c:pt>
                <c:pt idx="3">
                  <c:v>82.08</c:v>
                </c:pt>
                <c:pt idx="4">
                  <c:v>108.14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10344"/>
        <c:axId val="29830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81.56</c:v>
                </c:pt>
                <c:pt idx="2">
                  <c:v>80.62</c:v>
                </c:pt>
                <c:pt idx="3">
                  <c:v>80.010000000000005</c:v>
                </c:pt>
                <c:pt idx="4">
                  <c:v>81.900000000000006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0344"/>
        <c:axId val="298309952"/>
      </c:lineChart>
      <c:dateAx>
        <c:axId val="29831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09952"/>
        <c:crosses val="autoZero"/>
        <c:auto val="1"/>
        <c:lblOffset val="100"/>
        <c:baseTimeUnit val="years"/>
      </c:dateAx>
      <c:valAx>
        <c:axId val="29830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10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167.07</c:v>
                </c:pt>
                <c:pt idx="1">
                  <c:v>170.27</c:v>
                </c:pt>
                <c:pt idx="2">
                  <c:v>172.16</c:v>
                </c:pt>
                <c:pt idx="3">
                  <c:v>207.17</c:v>
                </c:pt>
                <c:pt idx="4">
                  <c:v>158.22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40816"/>
        <c:axId val="298441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221.34</c:v>
                </c:pt>
                <c:pt idx="1">
                  <c:v>227.44</c:v>
                </c:pt>
                <c:pt idx="2">
                  <c:v>229.31</c:v>
                </c:pt>
                <c:pt idx="3">
                  <c:v>232.46</c:v>
                </c:pt>
                <c:pt idx="4">
                  <c:v>227.97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40816"/>
        <c:axId val="298441208"/>
      </c:lineChart>
      <c:dateAx>
        <c:axId val="29844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41208"/>
        <c:crosses val="autoZero"/>
        <c:auto val="1"/>
        <c:lblOffset val="100"/>
        <c:baseTimeUnit val="years"/>
      </c:dateAx>
      <c:valAx>
        <c:axId val="298441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4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徳島県　牟岐町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A9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4582</v>
      </c>
      <c r="AJ8" s="75"/>
      <c r="AK8" s="75"/>
      <c r="AL8" s="75"/>
      <c r="AM8" s="75"/>
      <c r="AN8" s="75"/>
      <c r="AO8" s="75"/>
      <c r="AP8" s="76"/>
      <c r="AQ8" s="57">
        <f>データ!R6</f>
        <v>56.56</v>
      </c>
      <c r="AR8" s="57"/>
      <c r="AS8" s="57"/>
      <c r="AT8" s="57"/>
      <c r="AU8" s="57"/>
      <c r="AV8" s="57"/>
      <c r="AW8" s="57"/>
      <c r="AX8" s="57"/>
      <c r="AY8" s="57">
        <f>データ!S6</f>
        <v>81.010000000000005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67.27</v>
      </c>
      <c r="K10" s="57"/>
      <c r="L10" s="57"/>
      <c r="M10" s="57"/>
      <c r="N10" s="57"/>
      <c r="O10" s="57"/>
      <c r="P10" s="57"/>
      <c r="Q10" s="57"/>
      <c r="R10" s="57">
        <f>データ!O6</f>
        <v>89.15</v>
      </c>
      <c r="S10" s="57"/>
      <c r="T10" s="57"/>
      <c r="U10" s="57"/>
      <c r="V10" s="57"/>
      <c r="W10" s="57"/>
      <c r="X10" s="57"/>
      <c r="Y10" s="57"/>
      <c r="Z10" s="65">
        <f>データ!P6</f>
        <v>2910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4050</v>
      </c>
      <c r="AJ10" s="65"/>
      <c r="AK10" s="65"/>
      <c r="AL10" s="65"/>
      <c r="AM10" s="65"/>
      <c r="AN10" s="65"/>
      <c r="AO10" s="65"/>
      <c r="AP10" s="65"/>
      <c r="AQ10" s="57">
        <f>データ!U6</f>
        <v>5.6</v>
      </c>
      <c r="AR10" s="57"/>
      <c r="AS10" s="57"/>
      <c r="AT10" s="57"/>
      <c r="AU10" s="57"/>
      <c r="AV10" s="57"/>
      <c r="AW10" s="57"/>
      <c r="AX10" s="57"/>
      <c r="AY10" s="57">
        <f>データ!V6</f>
        <v>723.21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363839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牟岐町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A9</v>
      </c>
      <c r="M6" s="32" t="str">
        <f t="shared" si="3"/>
        <v>-</v>
      </c>
      <c r="N6" s="32">
        <f t="shared" si="3"/>
        <v>67.27</v>
      </c>
      <c r="O6" s="32">
        <f t="shared" si="3"/>
        <v>89.15</v>
      </c>
      <c r="P6" s="32">
        <f t="shared" si="3"/>
        <v>2910</v>
      </c>
      <c r="Q6" s="32">
        <f t="shared" si="3"/>
        <v>4582</v>
      </c>
      <c r="R6" s="32">
        <f t="shared" si="3"/>
        <v>56.56</v>
      </c>
      <c r="S6" s="32">
        <f t="shared" si="3"/>
        <v>81.010000000000005</v>
      </c>
      <c r="T6" s="32">
        <f t="shared" si="3"/>
        <v>4050</v>
      </c>
      <c r="U6" s="32">
        <f t="shared" si="3"/>
        <v>5.6</v>
      </c>
      <c r="V6" s="32">
        <f t="shared" si="3"/>
        <v>723.21</v>
      </c>
      <c r="W6" s="33">
        <f>IF(W7="",NA(),W7)</f>
        <v>103.33</v>
      </c>
      <c r="X6" s="33">
        <f t="shared" ref="X6:AF6" si="4">IF(X7="",NA(),X7)</f>
        <v>101.27</v>
      </c>
      <c r="Y6" s="33">
        <f t="shared" si="4"/>
        <v>101.15</v>
      </c>
      <c r="Z6" s="33">
        <f t="shared" si="4"/>
        <v>84.53</v>
      </c>
      <c r="AA6" s="33">
        <f t="shared" si="4"/>
        <v>107.9</v>
      </c>
      <c r="AB6" s="33">
        <f t="shared" si="4"/>
        <v>104.39</v>
      </c>
      <c r="AC6" s="33">
        <f t="shared" si="4"/>
        <v>100.54</v>
      </c>
      <c r="AD6" s="33">
        <f t="shared" si="4"/>
        <v>100.73</v>
      </c>
      <c r="AE6" s="33">
        <f t="shared" si="4"/>
        <v>109.5</v>
      </c>
      <c r="AF6" s="33">
        <f t="shared" si="4"/>
        <v>106.28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3">
        <f t="shared" si="5"/>
        <v>9.8800000000000008</v>
      </c>
      <c r="AL6" s="32">
        <f t="shared" si="5"/>
        <v>0</v>
      </c>
      <c r="AM6" s="33">
        <f t="shared" si="5"/>
        <v>46.01</v>
      </c>
      <c r="AN6" s="33">
        <f t="shared" si="5"/>
        <v>46.21</v>
      </c>
      <c r="AO6" s="33">
        <f t="shared" si="5"/>
        <v>50.06</v>
      </c>
      <c r="AP6" s="33">
        <f t="shared" si="5"/>
        <v>44.3</v>
      </c>
      <c r="AQ6" s="33">
        <f t="shared" si="5"/>
        <v>32.31</v>
      </c>
      <c r="AR6" s="32" t="str">
        <f>IF(AR7="","",IF(AR7="-","【-】","【"&amp;SUBSTITUTE(TEXT(AR7,"#,##0.00"),"-","△")&amp;"】"))</f>
        <v>【0.81】</v>
      </c>
      <c r="AS6" s="33">
        <f>IF(AS7="",NA(),AS7)</f>
        <v>6664.55</v>
      </c>
      <c r="AT6" s="33">
        <f t="shared" ref="AT6:BB6" si="6">IF(AT7="",NA(),AT7)</f>
        <v>4798.0200000000004</v>
      </c>
      <c r="AU6" s="33">
        <f t="shared" si="6"/>
        <v>7880.45</v>
      </c>
      <c r="AV6" s="33">
        <f t="shared" si="6"/>
        <v>20332.5</v>
      </c>
      <c r="AW6" s="33">
        <f t="shared" si="6"/>
        <v>961.44</v>
      </c>
      <c r="AX6" s="33">
        <f t="shared" si="6"/>
        <v>1068.93</v>
      </c>
      <c r="AY6" s="33">
        <f t="shared" si="6"/>
        <v>2046.32</v>
      </c>
      <c r="AZ6" s="33">
        <f t="shared" si="6"/>
        <v>2322.9699999999998</v>
      </c>
      <c r="BA6" s="33">
        <f t="shared" si="6"/>
        <v>2098.87</v>
      </c>
      <c r="BB6" s="33">
        <f t="shared" si="6"/>
        <v>571.29999999999995</v>
      </c>
      <c r="BC6" s="32" t="str">
        <f>IF(BC7="","",IF(BC7="-","【-】","【"&amp;SUBSTITUTE(TEXT(BC7,"#,##0.00"),"-","△")&amp;"】"))</f>
        <v>【264.16】</v>
      </c>
      <c r="BD6" s="33">
        <f>IF(BD7="",NA(),BD7)</f>
        <v>407.49</v>
      </c>
      <c r="BE6" s="33">
        <f t="shared" ref="BE6:BM6" si="7">IF(BE7="",NA(),BE7)</f>
        <v>380.71</v>
      </c>
      <c r="BF6" s="33">
        <f t="shared" si="7"/>
        <v>361.89</v>
      </c>
      <c r="BG6" s="33">
        <f t="shared" si="7"/>
        <v>426.54</v>
      </c>
      <c r="BH6" s="33">
        <f t="shared" si="7"/>
        <v>461.84</v>
      </c>
      <c r="BI6" s="33">
        <f t="shared" si="7"/>
        <v>607.37</v>
      </c>
      <c r="BJ6" s="33">
        <f t="shared" si="7"/>
        <v>592.66999999999996</v>
      </c>
      <c r="BK6" s="33">
        <f t="shared" si="7"/>
        <v>547.41999999999996</v>
      </c>
      <c r="BL6" s="33">
        <f t="shared" si="7"/>
        <v>536.9</v>
      </c>
      <c r="BM6" s="33">
        <f t="shared" si="7"/>
        <v>495.43</v>
      </c>
      <c r="BN6" s="32" t="str">
        <f>IF(BN7="","",IF(BN7="-","【-】","【"&amp;SUBSTITUTE(TEXT(BN7,"#,##0.00"),"-","△")&amp;"】"))</f>
        <v>【283.72】</v>
      </c>
      <c r="BO6" s="33">
        <f>IF(BO7="",NA(),BO7)</f>
        <v>101.48</v>
      </c>
      <c r="BP6" s="33">
        <f t="shared" ref="BP6:BX6" si="8">IF(BP7="",NA(),BP7)</f>
        <v>99.69</v>
      </c>
      <c r="BQ6" s="33">
        <f t="shared" si="8"/>
        <v>98.87</v>
      </c>
      <c r="BR6" s="33">
        <f t="shared" si="8"/>
        <v>82.08</v>
      </c>
      <c r="BS6" s="33">
        <f t="shared" si="8"/>
        <v>108.14</v>
      </c>
      <c r="BT6" s="33">
        <f t="shared" si="8"/>
        <v>82.04</v>
      </c>
      <c r="BU6" s="33">
        <f t="shared" si="8"/>
        <v>81.56</v>
      </c>
      <c r="BV6" s="33">
        <f t="shared" si="8"/>
        <v>80.62</v>
      </c>
      <c r="BW6" s="33">
        <f t="shared" si="8"/>
        <v>80.010000000000005</v>
      </c>
      <c r="BX6" s="33">
        <f t="shared" si="8"/>
        <v>81.900000000000006</v>
      </c>
      <c r="BY6" s="32" t="str">
        <f>IF(BY7="","",IF(BY7="-","【-】","【"&amp;SUBSTITUTE(TEXT(BY7,"#,##0.00"),"-","△")&amp;"】"))</f>
        <v>【104.60】</v>
      </c>
      <c r="BZ6" s="33">
        <f>IF(BZ7="",NA(),BZ7)</f>
        <v>167.07</v>
      </c>
      <c r="CA6" s="33">
        <f t="shared" ref="CA6:CI6" si="9">IF(CA7="",NA(),CA7)</f>
        <v>170.27</v>
      </c>
      <c r="CB6" s="33">
        <f t="shared" si="9"/>
        <v>172.16</v>
      </c>
      <c r="CC6" s="33">
        <f t="shared" si="9"/>
        <v>207.17</v>
      </c>
      <c r="CD6" s="33">
        <f t="shared" si="9"/>
        <v>158.22</v>
      </c>
      <c r="CE6" s="33">
        <f t="shared" si="9"/>
        <v>221.34</v>
      </c>
      <c r="CF6" s="33">
        <f t="shared" si="9"/>
        <v>227.44</v>
      </c>
      <c r="CG6" s="33">
        <f t="shared" si="9"/>
        <v>229.31</v>
      </c>
      <c r="CH6" s="33">
        <f t="shared" si="9"/>
        <v>232.46</v>
      </c>
      <c r="CI6" s="33">
        <f t="shared" si="9"/>
        <v>227.97</v>
      </c>
      <c r="CJ6" s="32" t="str">
        <f>IF(CJ7="","",IF(CJ7="-","【-】","【"&amp;SUBSTITUTE(TEXT(CJ7,"#,##0.00"),"-","△")&amp;"】"))</f>
        <v>【164.21】</v>
      </c>
      <c r="CK6" s="33">
        <f>IF(CK7="",NA(),CK7)</f>
        <v>50.32</v>
      </c>
      <c r="CL6" s="33">
        <f t="shared" ref="CL6:CT6" si="10">IF(CL7="",NA(),CL7)</f>
        <v>49.16</v>
      </c>
      <c r="CM6" s="33">
        <f t="shared" si="10"/>
        <v>47.68</v>
      </c>
      <c r="CN6" s="33">
        <f t="shared" si="10"/>
        <v>46.2</v>
      </c>
      <c r="CO6" s="33">
        <f t="shared" si="10"/>
        <v>47.99</v>
      </c>
      <c r="CP6" s="33">
        <f t="shared" si="10"/>
        <v>38.590000000000003</v>
      </c>
      <c r="CQ6" s="33">
        <f t="shared" si="10"/>
        <v>38.770000000000003</v>
      </c>
      <c r="CR6" s="33">
        <f t="shared" si="10"/>
        <v>40.119999999999997</v>
      </c>
      <c r="CS6" s="33">
        <f t="shared" si="10"/>
        <v>41.24</v>
      </c>
      <c r="CT6" s="33">
        <f t="shared" si="10"/>
        <v>40.700000000000003</v>
      </c>
      <c r="CU6" s="32" t="str">
        <f>IF(CU7="","",IF(CU7="-","【-】","【"&amp;SUBSTITUTE(TEXT(CU7,"#,##0.00"),"-","△")&amp;"】"))</f>
        <v>【59.80】</v>
      </c>
      <c r="CV6" s="33">
        <f>IF(CV7="",NA(),CV7)</f>
        <v>90.22</v>
      </c>
      <c r="CW6" s="33">
        <f t="shared" ref="CW6:DE6" si="11">IF(CW7="",NA(),CW7)</f>
        <v>90.45</v>
      </c>
      <c r="CX6" s="33">
        <f t="shared" si="11"/>
        <v>90.24</v>
      </c>
      <c r="CY6" s="33">
        <f t="shared" si="11"/>
        <v>90.34</v>
      </c>
      <c r="CZ6" s="33">
        <f t="shared" si="11"/>
        <v>90.12</v>
      </c>
      <c r="DA6" s="33">
        <f t="shared" si="11"/>
        <v>84.52</v>
      </c>
      <c r="DB6" s="33">
        <f t="shared" si="11"/>
        <v>77.69</v>
      </c>
      <c r="DC6" s="33">
        <f t="shared" si="11"/>
        <v>76.87</v>
      </c>
      <c r="DD6" s="33">
        <f t="shared" si="11"/>
        <v>74.900000000000006</v>
      </c>
      <c r="DE6" s="33">
        <f t="shared" si="11"/>
        <v>74.61</v>
      </c>
      <c r="DF6" s="32" t="str">
        <f>IF(DF7="","",IF(DF7="-","【-】","【"&amp;SUBSTITUTE(TEXT(DF7,"#,##0.00"),"-","△")&amp;"】"))</f>
        <v>【89.78】</v>
      </c>
      <c r="DG6" s="33">
        <f>IF(DG7="",NA(),DG7)</f>
        <v>44.22</v>
      </c>
      <c r="DH6" s="33">
        <f t="shared" ref="DH6:DP6" si="12">IF(DH7="",NA(),DH7)</f>
        <v>46.53</v>
      </c>
      <c r="DI6" s="33">
        <f t="shared" si="12"/>
        <v>48.89</v>
      </c>
      <c r="DJ6" s="33">
        <f t="shared" si="12"/>
        <v>47.61</v>
      </c>
      <c r="DK6" s="33">
        <f t="shared" si="12"/>
        <v>48.49</v>
      </c>
      <c r="DL6" s="33">
        <f t="shared" si="12"/>
        <v>34.1</v>
      </c>
      <c r="DM6" s="33">
        <f t="shared" si="12"/>
        <v>37.409999999999997</v>
      </c>
      <c r="DN6" s="33">
        <f t="shared" si="12"/>
        <v>38.520000000000003</v>
      </c>
      <c r="DO6" s="33">
        <f t="shared" si="12"/>
        <v>39.049999999999997</v>
      </c>
      <c r="DP6" s="33">
        <f t="shared" si="12"/>
        <v>50.44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5.25</v>
      </c>
      <c r="DX6" s="33">
        <f t="shared" si="13"/>
        <v>5.74</v>
      </c>
      <c r="DY6" s="33">
        <f t="shared" si="13"/>
        <v>6.76</v>
      </c>
      <c r="DZ6" s="33">
        <f t="shared" si="13"/>
        <v>8.18</v>
      </c>
      <c r="EA6" s="33">
        <f t="shared" si="13"/>
        <v>9.64</v>
      </c>
      <c r="EB6" s="32" t="str">
        <f>IF(EB7="","",IF(EB7="-","【-】","【"&amp;SUBSTITUTE(TEXT(EB7,"#,##0.00"),"-","△")&amp;"】"))</f>
        <v>【12.42】</v>
      </c>
      <c r="EC6" s="33">
        <f>IF(EC7="",NA(),EC7)</f>
        <v>2.69</v>
      </c>
      <c r="ED6" s="33">
        <f t="shared" ref="ED6:EL6" si="14">IF(ED7="",NA(),ED7)</f>
        <v>3.43</v>
      </c>
      <c r="EE6" s="33">
        <f t="shared" si="14"/>
        <v>0.54</v>
      </c>
      <c r="EF6" s="33">
        <f t="shared" si="14"/>
        <v>0.09</v>
      </c>
      <c r="EG6" s="32">
        <f t="shared" si="14"/>
        <v>0</v>
      </c>
      <c r="EH6" s="33">
        <f t="shared" si="14"/>
        <v>1.92</v>
      </c>
      <c r="EI6" s="33">
        <f t="shared" si="14"/>
        <v>0.5</v>
      </c>
      <c r="EJ6" s="33">
        <f t="shared" si="14"/>
        <v>0.62</v>
      </c>
      <c r="EK6" s="33">
        <f t="shared" si="14"/>
        <v>0.23</v>
      </c>
      <c r="EL6" s="33">
        <f t="shared" si="14"/>
        <v>0.34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363839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67.27</v>
      </c>
      <c r="O7" s="36">
        <v>89.15</v>
      </c>
      <c r="P7" s="36">
        <v>2910</v>
      </c>
      <c r="Q7" s="36">
        <v>4582</v>
      </c>
      <c r="R7" s="36">
        <v>56.56</v>
      </c>
      <c r="S7" s="36">
        <v>81.010000000000005</v>
      </c>
      <c r="T7" s="36">
        <v>4050</v>
      </c>
      <c r="U7" s="36">
        <v>5.6</v>
      </c>
      <c r="V7" s="36">
        <v>723.21</v>
      </c>
      <c r="W7" s="36">
        <v>103.33</v>
      </c>
      <c r="X7" s="36">
        <v>101.27</v>
      </c>
      <c r="Y7" s="36">
        <v>101.15</v>
      </c>
      <c r="Z7" s="36">
        <v>84.53</v>
      </c>
      <c r="AA7" s="36">
        <v>107.9</v>
      </c>
      <c r="AB7" s="36">
        <v>104.39</v>
      </c>
      <c r="AC7" s="36">
        <v>100.54</v>
      </c>
      <c r="AD7" s="36">
        <v>100.73</v>
      </c>
      <c r="AE7" s="36">
        <v>109.5</v>
      </c>
      <c r="AF7" s="36">
        <v>106.28</v>
      </c>
      <c r="AG7" s="36">
        <v>113.03</v>
      </c>
      <c r="AH7" s="36">
        <v>0</v>
      </c>
      <c r="AI7" s="36">
        <v>0</v>
      </c>
      <c r="AJ7" s="36">
        <v>0</v>
      </c>
      <c r="AK7" s="36">
        <v>9.8800000000000008</v>
      </c>
      <c r="AL7" s="36">
        <v>0</v>
      </c>
      <c r="AM7" s="36">
        <v>46.01</v>
      </c>
      <c r="AN7" s="36">
        <v>46.21</v>
      </c>
      <c r="AO7" s="36">
        <v>50.06</v>
      </c>
      <c r="AP7" s="36">
        <v>44.3</v>
      </c>
      <c r="AQ7" s="36">
        <v>32.31</v>
      </c>
      <c r="AR7" s="36">
        <v>0.81</v>
      </c>
      <c r="AS7" s="36">
        <v>6664.55</v>
      </c>
      <c r="AT7" s="36">
        <v>4798.0200000000004</v>
      </c>
      <c r="AU7" s="36">
        <v>7880.45</v>
      </c>
      <c r="AV7" s="36">
        <v>20332.5</v>
      </c>
      <c r="AW7" s="36">
        <v>961.44</v>
      </c>
      <c r="AX7" s="36">
        <v>1068.93</v>
      </c>
      <c r="AY7" s="36">
        <v>2046.32</v>
      </c>
      <c r="AZ7" s="36">
        <v>2322.9699999999998</v>
      </c>
      <c r="BA7" s="36">
        <v>2098.87</v>
      </c>
      <c r="BB7" s="36">
        <v>571.29999999999995</v>
      </c>
      <c r="BC7" s="36">
        <v>264.16000000000003</v>
      </c>
      <c r="BD7" s="36">
        <v>407.49</v>
      </c>
      <c r="BE7" s="36">
        <v>380.71</v>
      </c>
      <c r="BF7" s="36">
        <v>361.89</v>
      </c>
      <c r="BG7" s="36">
        <v>426.54</v>
      </c>
      <c r="BH7" s="36">
        <v>461.84</v>
      </c>
      <c r="BI7" s="36">
        <v>607.37</v>
      </c>
      <c r="BJ7" s="36">
        <v>592.66999999999996</v>
      </c>
      <c r="BK7" s="36">
        <v>547.41999999999996</v>
      </c>
      <c r="BL7" s="36">
        <v>536.9</v>
      </c>
      <c r="BM7" s="36">
        <v>495.43</v>
      </c>
      <c r="BN7" s="36">
        <v>283.72000000000003</v>
      </c>
      <c r="BO7" s="36">
        <v>101.48</v>
      </c>
      <c r="BP7" s="36">
        <v>99.69</v>
      </c>
      <c r="BQ7" s="36">
        <v>98.87</v>
      </c>
      <c r="BR7" s="36">
        <v>82.08</v>
      </c>
      <c r="BS7" s="36">
        <v>108.14</v>
      </c>
      <c r="BT7" s="36">
        <v>82.04</v>
      </c>
      <c r="BU7" s="36">
        <v>81.56</v>
      </c>
      <c r="BV7" s="36">
        <v>80.62</v>
      </c>
      <c r="BW7" s="36">
        <v>80.010000000000005</v>
      </c>
      <c r="BX7" s="36">
        <v>81.900000000000006</v>
      </c>
      <c r="BY7" s="36">
        <v>104.6</v>
      </c>
      <c r="BZ7" s="36">
        <v>167.07</v>
      </c>
      <c r="CA7" s="36">
        <v>170.27</v>
      </c>
      <c r="CB7" s="36">
        <v>172.16</v>
      </c>
      <c r="CC7" s="36">
        <v>207.17</v>
      </c>
      <c r="CD7" s="36">
        <v>158.22</v>
      </c>
      <c r="CE7" s="36">
        <v>221.34</v>
      </c>
      <c r="CF7" s="36">
        <v>227.44</v>
      </c>
      <c r="CG7" s="36">
        <v>229.31</v>
      </c>
      <c r="CH7" s="36">
        <v>232.46</v>
      </c>
      <c r="CI7" s="36">
        <v>227.97</v>
      </c>
      <c r="CJ7" s="36">
        <v>164.21</v>
      </c>
      <c r="CK7" s="36">
        <v>50.32</v>
      </c>
      <c r="CL7" s="36">
        <v>49.16</v>
      </c>
      <c r="CM7" s="36">
        <v>47.68</v>
      </c>
      <c r="CN7" s="36">
        <v>46.2</v>
      </c>
      <c r="CO7" s="36">
        <v>47.99</v>
      </c>
      <c r="CP7" s="36">
        <v>38.590000000000003</v>
      </c>
      <c r="CQ7" s="36">
        <v>38.770000000000003</v>
      </c>
      <c r="CR7" s="36">
        <v>40.119999999999997</v>
      </c>
      <c r="CS7" s="36">
        <v>41.24</v>
      </c>
      <c r="CT7" s="36">
        <v>40.700000000000003</v>
      </c>
      <c r="CU7" s="36">
        <v>59.8</v>
      </c>
      <c r="CV7" s="36">
        <v>90.22</v>
      </c>
      <c r="CW7" s="36">
        <v>90.45</v>
      </c>
      <c r="CX7" s="36">
        <v>90.24</v>
      </c>
      <c r="CY7" s="36">
        <v>90.34</v>
      </c>
      <c r="CZ7" s="36">
        <v>90.12</v>
      </c>
      <c r="DA7" s="36">
        <v>84.52</v>
      </c>
      <c r="DB7" s="36">
        <v>77.69</v>
      </c>
      <c r="DC7" s="36">
        <v>76.87</v>
      </c>
      <c r="DD7" s="36">
        <v>74.900000000000006</v>
      </c>
      <c r="DE7" s="36">
        <v>74.61</v>
      </c>
      <c r="DF7" s="36">
        <v>89.78</v>
      </c>
      <c r="DG7" s="36">
        <v>44.22</v>
      </c>
      <c r="DH7" s="36">
        <v>46.53</v>
      </c>
      <c r="DI7" s="36">
        <v>48.89</v>
      </c>
      <c r="DJ7" s="36">
        <v>47.61</v>
      </c>
      <c r="DK7" s="36">
        <v>48.49</v>
      </c>
      <c r="DL7" s="36">
        <v>34.1</v>
      </c>
      <c r="DM7" s="36">
        <v>37.409999999999997</v>
      </c>
      <c r="DN7" s="36">
        <v>38.520000000000003</v>
      </c>
      <c r="DO7" s="36">
        <v>39.049999999999997</v>
      </c>
      <c r="DP7" s="36">
        <v>50.44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5.25</v>
      </c>
      <c r="DX7" s="36">
        <v>5.74</v>
      </c>
      <c r="DY7" s="36">
        <v>6.76</v>
      </c>
      <c r="DZ7" s="36">
        <v>8.18</v>
      </c>
      <c r="EA7" s="36">
        <v>9.64</v>
      </c>
      <c r="EB7" s="36">
        <v>12.42</v>
      </c>
      <c r="EC7" s="36">
        <v>2.69</v>
      </c>
      <c r="ED7" s="36">
        <v>3.43</v>
      </c>
      <c r="EE7" s="36">
        <v>0.54</v>
      </c>
      <c r="EF7" s="36">
        <v>0.09</v>
      </c>
      <c r="EG7" s="36">
        <v>0</v>
      </c>
      <c r="EH7" s="36">
        <v>1.92</v>
      </c>
      <c r="EI7" s="36">
        <v>0.5</v>
      </c>
      <c r="EJ7" s="36">
        <v>0.62</v>
      </c>
      <c r="EK7" s="36">
        <v>0.23</v>
      </c>
      <c r="EL7" s="36">
        <v>0.34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2016-02-03T07:27:22Z</dcterms:created>
  <dcterms:modified xsi:type="dcterms:W3CDTF">2016-02-26T05:41:20Z</dcterms:modified>
</cp:coreProperties>
</file>