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fs\KenFileServer\105\004000\2015(H27)\I_地方債\04 平成27年度地方債担当（研修生下席）\平成27年度研修生（地方債下席）\平成27年度後期（馬場）\01 地方公営企業\280122_公営企業に係る「経営比較分析表」の分析等について\06 回答（市町村より）\03 HP公開用\08 三好市（済み）◆\"/>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AQ8" i="4" s="1"/>
  <c r="Q6" i="5"/>
  <c r="AI8" i="4" s="1"/>
  <c r="P6" i="5"/>
  <c r="Z10" i="4" s="1"/>
  <c r="O6" i="5"/>
  <c r="N6" i="5"/>
  <c r="M6" i="5"/>
  <c r="B10" i="4" s="1"/>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J10" i="4"/>
  <c r="AY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<sst xmlns="http://schemas.openxmlformats.org/spreadsheetml/2006/main" count="217" uniqueCount="107">
  <si>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</si>
  <si>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</si>
  <si>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</si>
  <si>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</si>
  <si>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</si>
  <si>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</si>
  <si>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</si>
  <si>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</si>
  <si>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</si>
  <si>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</si>
  <si>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</si>
  <si>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</si>
  <si>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</si>
  <si>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</si>
  <si>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</si>
  <si>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</si>
  <si>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</si>
  <si>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</si>
  <si>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</si>
  <si>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</si>
  <si>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</si>
  <si>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</si>
  <si>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</si>
  <si>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</si>
  <si>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</si>
  <si>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</si>
  <si>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</si>
  <si>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</si>
  <si>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</si>
  <si>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</si>
  <si>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</si>
  <si>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</si>
  <si>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</si>
  <si>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</si>
  <si>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</si>
  <si>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</si>
  <si>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</si>
  <si>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</si>
  <si>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</si>
  <si>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</si>
  <si>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</si>
  <si>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</si>
  <si>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</si>
  <si>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</si>
  <si>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</si>
  <si>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</si>
  <si>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</si>
  <si>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</si>
  <si>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</si>
  <si>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</si>
  <si>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</si>
  <si>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</si>
  <si>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</si>
  <si>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</si>
  <si>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</si>
  <si>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</si>
  <si>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</si>
  <si>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</si>
  <si>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</si>
  <si>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</si>
  <si>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</si>
  <si>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</si>
  <si>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</si>
  <si>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</si>
  <si>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</si>
  <si>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</si>
  <si>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</si>
  <si>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</si>
  <si>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</si>
  <si>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</si>
  <si>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</si>
  <si>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</si>
  <si>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</si>
  <si>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</si>
  <si>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</si>
  <si>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</si>
  <si>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</si>
  <si>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</si>
  <si>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</si>
  <si>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</si>
  <si>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</si>
  <si>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</si>
  <si>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</si>
  <si>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</si>
  <si>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</si>
  <si>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</si>
  <si>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</si>
  <si>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</si>
  <si>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</si>
  <si>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</si>
  <si>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</si>
  <si>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</si>
  <si>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</si>
  <si>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三好市</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</si>
  <si>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</si>
  <si>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</si>
  <si>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</si>
  <si>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</si>
  <si>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</si>
  <si>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</si>
  <si>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</si>
  <si>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</si>
  <si>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</si>
  <si>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</si>
  <si>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累積欠損金が増加していることが問題である。少子高齢化、空家の増加により料金収入が減少しているにもかかわらず、費用は減少させることが難しいことが大きな要因であると思われる。
　経常収支が悪化しいているため、建設改良費を増やすことも非常に難しく管路の更新等も進んでいない。</t>
    <rPh sb="1" eb="3">
      <t>ルイセキ</t>
    </rPh>
    <rPh sb="3" eb="6">
      <t>ケッソンキン</t>
    </rPh>
    <rPh sb="7" eb="9">
      <t>ゾウカ</t>
    </rPh>
    <rPh sb="16" eb="18">
      <t>モンダイ</t>
    </rPh>
    <rPh sb="22" eb="24">
      <t>ショウシ</t>
    </rPh>
    <rPh sb="24" eb="27">
      <t>コウレイカ</t>
    </rPh>
    <rPh sb="28" eb="30">
      <t>アキヤ</t>
    </rPh>
    <rPh sb="31" eb="33">
      <t>ゾウカ</t>
    </rPh>
    <rPh sb="36" eb="38">
      <t>リョウキン</t>
    </rPh>
    <rPh sb="38" eb="40">
      <t>シュウニュウ</t>
    </rPh>
    <rPh sb="41" eb="43">
      <t>ゲンショウ</t>
    </rPh>
    <rPh sb="55" eb="57">
      <t>ヒヨウ</t>
    </rPh>
    <rPh sb="58" eb="60">
      <t>ゲンショウ</t>
    </rPh>
    <rPh sb="66" eb="67">
      <t>ムズカ</t>
    </rPh>
    <rPh sb="72" eb="73">
      <t>オオ</t>
    </rPh>
    <rPh sb="75" eb="77">
      <t>ヨウイン</t>
    </rPh>
    <rPh sb="81" eb="82">
      <t>オモ</t>
    </rPh>
    <rPh sb="88" eb="90">
      <t>ケイジョウ</t>
    </rPh>
    <rPh sb="90" eb="92">
      <t>シュウシ</t>
    </rPh>
    <rPh sb="93" eb="95">
      <t>アッカ</t>
    </rPh>
    <rPh sb="103" eb="105">
      <t>ケンセツ</t>
    </rPh>
    <rPh sb="105" eb="107">
      <t>カイリョウ</t>
    </rPh>
    <rPh sb="107" eb="108">
      <t>ヒ</t>
    </rPh>
    <rPh sb="109" eb="110">
      <t>フ</t>
    </rPh>
    <rPh sb="115" eb="117">
      <t>ヒジョウ</t>
    </rPh>
    <rPh sb="118" eb="119">
      <t>ムズカ</t>
    </rPh>
    <rPh sb="121" eb="123">
      <t>カンロ</t>
    </rPh>
    <rPh sb="124" eb="126">
      <t>コウシン</t>
    </rPh>
    <rPh sb="126" eb="127">
      <t>トウ</t>
    </rPh>
    <rPh sb="128" eb="129">
      <t>スス</t>
    </rPh>
    <phoneticPr fontId="4"/>
  </si>
  <si>
    <t>　経常収支比率については年々悪化しておりそれに伴い累積欠損金の額も上昇している
　流動性比率は100％を超えているが、全国平均に比べ比率は低いので現金の確保等を進めなければならない。
　企業債残高についても、過去に行った浄水場施設建設に伴う起債額が影響していると思われる。
　料金回収率も給水原価に比べ供給単価が低く欠損金の増加にも影響し、今後料金の値上げも検討しなければならないと思われる。
　有収率も全国平均より1割近く低く漏水の修繕を積極的に進め、率の上昇に努める必要がある。</t>
    <rPh sb="1" eb="3">
      <t>ケイジョウ</t>
    </rPh>
    <rPh sb="3" eb="5">
      <t>シュウシ</t>
    </rPh>
    <rPh sb="5" eb="7">
      <t>ヒリツ</t>
    </rPh>
    <rPh sb="12" eb="14">
      <t>ネンネン</t>
    </rPh>
    <rPh sb="14" eb="16">
      <t>アッカ</t>
    </rPh>
    <rPh sb="23" eb="24">
      <t>トモナ</t>
    </rPh>
    <rPh sb="25" eb="27">
      <t>ルイセキ</t>
    </rPh>
    <rPh sb="27" eb="30">
      <t>ケッソンキン</t>
    </rPh>
    <rPh sb="31" eb="32">
      <t>ガク</t>
    </rPh>
    <rPh sb="33" eb="35">
      <t>ジョウショウ</t>
    </rPh>
    <rPh sb="41" eb="44">
      <t>リュウドウセイ</t>
    </rPh>
    <rPh sb="44" eb="46">
      <t>ヒリツ</t>
    </rPh>
    <rPh sb="52" eb="53">
      <t>コ</t>
    </rPh>
    <rPh sb="59" eb="61">
      <t>ゼンコク</t>
    </rPh>
    <rPh sb="61" eb="63">
      <t>ヘイキン</t>
    </rPh>
    <rPh sb="64" eb="65">
      <t>クラ</t>
    </rPh>
    <rPh sb="66" eb="68">
      <t>ヒリツ</t>
    </rPh>
    <rPh sb="69" eb="70">
      <t>ヒク</t>
    </rPh>
    <rPh sb="73" eb="75">
      <t>ゲンキン</t>
    </rPh>
    <rPh sb="76" eb="78">
      <t>カクホ</t>
    </rPh>
    <rPh sb="78" eb="79">
      <t>トウ</t>
    </rPh>
    <rPh sb="80" eb="81">
      <t>スス</t>
    </rPh>
    <rPh sb="93" eb="95">
      <t>キギョウ</t>
    </rPh>
    <rPh sb="95" eb="96">
      <t>サイ</t>
    </rPh>
    <rPh sb="96" eb="98">
      <t>ザンダカ</t>
    </rPh>
    <rPh sb="104" eb="106">
      <t>カコ</t>
    </rPh>
    <rPh sb="107" eb="108">
      <t>オコナ</t>
    </rPh>
    <rPh sb="110" eb="113">
      <t>ジョウスイジョウ</t>
    </rPh>
    <rPh sb="113" eb="115">
      <t>シセツ</t>
    </rPh>
    <rPh sb="115" eb="117">
      <t>ケンセツ</t>
    </rPh>
    <rPh sb="118" eb="119">
      <t>トモナ</t>
    </rPh>
    <rPh sb="120" eb="122">
      <t>キサイ</t>
    </rPh>
    <rPh sb="122" eb="123">
      <t>ガク</t>
    </rPh>
    <rPh sb="124" eb="126">
      <t>エイキョウ</t>
    </rPh>
    <rPh sb="131" eb="132">
      <t>オモ</t>
    </rPh>
    <rPh sb="138" eb="140">
      <t>リョウキン</t>
    </rPh>
    <rPh sb="140" eb="142">
      <t>カイシュウ</t>
    </rPh>
    <rPh sb="142" eb="143">
      <t>リツ</t>
    </rPh>
    <rPh sb="144" eb="146">
      <t>キュウスイ</t>
    </rPh>
    <rPh sb="146" eb="148">
      <t>ゲンカ</t>
    </rPh>
    <rPh sb="149" eb="150">
      <t>クラ</t>
    </rPh>
    <rPh sb="151" eb="153">
      <t>キョウキュウ</t>
    </rPh>
    <rPh sb="153" eb="155">
      <t>タンカ</t>
    </rPh>
    <rPh sb="156" eb="157">
      <t>ヒク</t>
    </rPh>
    <rPh sb="158" eb="161">
      <t>ケッソンキン</t>
    </rPh>
    <rPh sb="162" eb="164">
      <t>ゾウカ</t>
    </rPh>
    <rPh sb="166" eb="168">
      <t>エイキョウ</t>
    </rPh>
    <rPh sb="170" eb="172">
      <t>コンゴ</t>
    </rPh>
    <rPh sb="172" eb="174">
      <t>リョウキン</t>
    </rPh>
    <rPh sb="175" eb="177">
      <t>ネア</t>
    </rPh>
    <rPh sb="179" eb="181">
      <t>ケントウ</t>
    </rPh>
    <rPh sb="191" eb="192">
      <t>オモ</t>
    </rPh>
    <rPh sb="198" eb="201">
      <t>ユウシュウリツ</t>
    </rPh>
    <rPh sb="202" eb="204">
      <t>ゼンコク</t>
    </rPh>
    <rPh sb="204" eb="206">
      <t>ヘイキン</t>
    </rPh>
    <rPh sb="209" eb="210">
      <t>ワリ</t>
    </rPh>
    <rPh sb="210" eb="211">
      <t>チカ</t>
    </rPh>
    <rPh sb="212" eb="213">
      <t>ヒク</t>
    </rPh>
    <rPh sb="214" eb="216">
      <t>ロウスイ</t>
    </rPh>
    <rPh sb="217" eb="219">
      <t>シュウゼン</t>
    </rPh>
    <rPh sb="220" eb="223">
      <t>セッキョクテキ</t>
    </rPh>
    <rPh sb="224" eb="225">
      <t>スス</t>
    </rPh>
    <rPh sb="227" eb="228">
      <t>リツ</t>
    </rPh>
    <rPh sb="229" eb="231">
      <t>ジョウショウ</t>
    </rPh>
    <rPh sb="232" eb="233">
      <t>ツト</t>
    </rPh>
    <rPh sb="235" eb="237">
      <t>ヒツヨウ</t>
    </rPh>
    <phoneticPr fontId="4"/>
  </si>
  <si>
    <t>上水道区域内にある浄水施設について、中核となる施設については平成20年ごろに改修し、現在のところ問題はない。管路については、順次交換を行っているが、延長が膨大で予算も必要なため、すべてを更新するにはまだ、時間がかかると思われる。</t>
    <rPh sb="0" eb="3">
      <t>ジョウスイドウ</t>
    </rPh>
    <rPh sb="3" eb="5">
      <t>クイキ</t>
    </rPh>
    <rPh sb="5" eb="6">
      <t>ナイ</t>
    </rPh>
    <rPh sb="9" eb="11">
      <t>ジョウスイ</t>
    </rPh>
    <rPh sb="11" eb="13">
      <t>シセツ</t>
    </rPh>
    <rPh sb="18" eb="20">
      <t>チュウカク</t>
    </rPh>
    <rPh sb="23" eb="25">
      <t>シセツ</t>
    </rPh>
    <rPh sb="30" eb="32">
      <t>ヘイセイ</t>
    </rPh>
    <rPh sb="34" eb="35">
      <t>ネン</t>
    </rPh>
    <rPh sb="38" eb="40">
      <t>カイシュウ</t>
    </rPh>
    <rPh sb="42" eb="44">
      <t>ゲンザイ</t>
    </rPh>
    <rPh sb="48" eb="50">
      <t>モンダイ</t>
    </rPh>
    <rPh sb="54" eb="56">
      <t>カンロ</t>
    </rPh>
    <rPh sb="62" eb="64">
      <t>ジュンジ</t>
    </rPh>
    <rPh sb="64" eb="66">
      <t>コウカン</t>
    </rPh>
    <rPh sb="67" eb="68">
      <t>オコナ</t>
    </rPh>
    <rPh sb="74" eb="76">
      <t>エンチョウ</t>
    </rPh>
    <rPh sb="77" eb="79">
      <t>ボウダイ</t>
    </rPh>
    <rPh sb="80" eb="82">
      <t>ヨサン</t>
    </rPh>
    <rPh sb="83" eb="85">
      <t>ヒツヨウ</t>
    </rPh>
    <rPh sb="93" eb="95">
      <t>コウシン</t>
    </rPh>
    <rPh sb="102" eb="104">
      <t>ジカン</t>
    </rPh>
    <rPh sb="109" eb="110">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</si>
</sst>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8.5500000000000007</c:v>
                </c:pt>
                <c:pt idx="1">
                  <c:v>1.83</c:v>
                </c:pt>
                <c:pt idx="2" formatCode="#,##0.00;&quot;△&quot;#,##0.00">
                  <c:v>0</c:v>
                </c:pt>
                <c:pt idx="3" formatCode="#,##0.00;&quot;△&quot;#,##0.00">
                  <c:v>0</c:v>
                </c:pt>
                <c:pt idx="4">
                  <c:v>1.64</c:v>
                </c:pt>
              </c:numCache>
            </c:numRef>
          </c:val>
        </c:ser>
        <c:dLbls>
          <c:showLegendKey val="0"/>
          <c:showVal val="0"/>
          <c:showCatName val="0"/>
          <c:showSerName val="0"/>
          <c:showPercent val="0"/>
          <c:showBubbleSize val="0"/>
        </c:dLbls>
        <c:gapWidth val="150"/>
        <c:axId val="297459992"/>
        <c:axId val="297479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0.5</c:v>
                </c:pt>
                <c:pt idx="2">
                  <c:v>0.6</c:v>
                </c:pt>
                <c:pt idx="3">
                  <c:v>0.71</c:v>
                </c:pt>
                <c:pt idx="4">
                  <c:v>0.68</c:v>
                </c:pt>
              </c:numCache>
            </c:numRef>
          </c:val>
          <c:smooth val="0"/>
        </c:ser>
        <c:dLbls>
          <c:showLegendKey val="0"/>
          <c:showVal val="0"/>
          <c:showCatName val="0"/>
          <c:showSerName val="0"/>
          <c:showPercent val="0"/>
          <c:showBubbleSize val="0"/>
        </c:dLbls>
        <c:marker val="1"/>
        <c:smooth val="0"/>
        <c:axId val="297459992"/>
        <c:axId val="297479800"/>
      </c:lineChart>
      <c:dateAx>
        <c:axId val="297459992"/>
        <c:scaling>
          <c:orientation val="minMax"/>
        </c:scaling>
        <c:delete val="1"/>
        <c:axPos val="b"/>
        <c:numFmt formatCode="ge" sourceLinked="1"/>
        <c:majorTickMark val="none"/>
        <c:minorTickMark val="none"/>
        <c:tickLblPos val="none"/>
        <c:crossAx val="297479800"/>
        <c:crosses val="autoZero"/>
        <c:auto val="1"/>
        <c:lblOffset val="100"/>
        <c:baseTimeUnit val="years"/>
      </c:dateAx>
      <c:valAx>
        <c:axId val="297479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459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65.08</c:v>
                </c:pt>
                <c:pt idx="1">
                  <c:v>64.290000000000006</c:v>
                </c:pt>
                <c:pt idx="2">
                  <c:v>59.8</c:v>
                </c:pt>
                <c:pt idx="3">
                  <c:v>59.03</c:v>
                </c:pt>
                <c:pt idx="4">
                  <c:v>63.14</c:v>
                </c:pt>
              </c:numCache>
            </c:numRef>
          </c:val>
        </c:ser>
        <c:dLbls>
          <c:showLegendKey val="0"/>
          <c:showVal val="0"/>
          <c:showCatName val="0"/>
          <c:showSerName val="0"/>
          <c:showPercent val="0"/>
          <c:showBubbleSize val="0"/>
        </c:dLbls>
        <c:gapWidth val="150"/>
        <c:axId val="298452104"/>
        <c:axId val="29845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53.5</c:v>
                </c:pt>
                <c:pt idx="1">
                  <c:v>52.9</c:v>
                </c:pt>
                <c:pt idx="2">
                  <c:v>54.51</c:v>
                </c:pt>
                <c:pt idx="3">
                  <c:v>54.47</c:v>
                </c:pt>
                <c:pt idx="4">
                  <c:v>53.61</c:v>
                </c:pt>
              </c:numCache>
            </c:numRef>
          </c:val>
          <c:smooth val="0"/>
        </c:ser>
        <c:dLbls>
          <c:showLegendKey val="0"/>
          <c:showVal val="0"/>
          <c:showCatName val="0"/>
          <c:showSerName val="0"/>
          <c:showPercent val="0"/>
          <c:showBubbleSize val="0"/>
        </c:dLbls>
        <c:marker val="1"/>
        <c:smooth val="0"/>
        <c:axId val="298452104"/>
        <c:axId val="298452496"/>
      </c:lineChart>
      <c:dateAx>
        <c:axId val="298452104"/>
        <c:scaling>
          <c:orientation val="minMax"/>
        </c:scaling>
        <c:delete val="1"/>
        <c:axPos val="b"/>
        <c:numFmt formatCode="ge" sourceLinked="1"/>
        <c:majorTickMark val="none"/>
        <c:minorTickMark val="none"/>
        <c:tickLblPos val="none"/>
        <c:crossAx val="298452496"/>
        <c:crosses val="autoZero"/>
        <c:auto val="1"/>
        <c:lblOffset val="100"/>
        <c:baseTimeUnit val="years"/>
      </c:dateAx>
      <c:valAx>
        <c:axId val="29845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452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74.849999999999994</c:v>
                </c:pt>
                <c:pt idx="1">
                  <c:v>74.02</c:v>
                </c:pt>
                <c:pt idx="2">
                  <c:v>79.23</c:v>
                </c:pt>
                <c:pt idx="3">
                  <c:v>79.23</c:v>
                </c:pt>
                <c:pt idx="4">
                  <c:v>71.97</c:v>
                </c:pt>
              </c:numCache>
            </c:numRef>
          </c:val>
        </c:ser>
        <c:dLbls>
          <c:showLegendKey val="0"/>
          <c:showVal val="0"/>
          <c:showCatName val="0"/>
          <c:showSerName val="0"/>
          <c:showPercent val="0"/>
          <c:showBubbleSize val="0"/>
        </c:dLbls>
        <c:gapWidth val="150"/>
        <c:axId val="298453672"/>
        <c:axId val="29845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82.8</c:v>
                </c:pt>
                <c:pt idx="1">
                  <c:v>81.63</c:v>
                </c:pt>
                <c:pt idx="2">
                  <c:v>81.790000000000006</c:v>
                </c:pt>
                <c:pt idx="3">
                  <c:v>81.459999999999994</c:v>
                </c:pt>
                <c:pt idx="4">
                  <c:v>81.31</c:v>
                </c:pt>
              </c:numCache>
            </c:numRef>
          </c:val>
          <c:smooth val="0"/>
        </c:ser>
        <c:dLbls>
          <c:showLegendKey val="0"/>
          <c:showVal val="0"/>
          <c:showCatName val="0"/>
          <c:showSerName val="0"/>
          <c:showPercent val="0"/>
          <c:showBubbleSize val="0"/>
        </c:dLbls>
        <c:marker val="1"/>
        <c:smooth val="0"/>
        <c:axId val="298453672"/>
        <c:axId val="298454064"/>
      </c:lineChart>
      <c:dateAx>
        <c:axId val="298453672"/>
        <c:scaling>
          <c:orientation val="minMax"/>
        </c:scaling>
        <c:delete val="1"/>
        <c:axPos val="b"/>
        <c:numFmt formatCode="ge" sourceLinked="1"/>
        <c:majorTickMark val="none"/>
        <c:minorTickMark val="none"/>
        <c:tickLblPos val="none"/>
        <c:crossAx val="298454064"/>
        <c:crosses val="autoZero"/>
        <c:auto val="1"/>
        <c:lblOffset val="100"/>
        <c:baseTimeUnit val="years"/>
      </c:dateAx>
      <c:valAx>
        <c:axId val="29845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453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97.6</c:v>
                </c:pt>
                <c:pt idx="1">
                  <c:v>94.96</c:v>
                </c:pt>
                <c:pt idx="2">
                  <c:v>88.22</c:v>
                </c:pt>
                <c:pt idx="3">
                  <c:v>87.43</c:v>
                </c:pt>
                <c:pt idx="4">
                  <c:v>81.48</c:v>
                </c:pt>
              </c:numCache>
            </c:numRef>
          </c:val>
        </c:ser>
        <c:dLbls>
          <c:showLegendKey val="0"/>
          <c:showVal val="0"/>
          <c:showCatName val="0"/>
          <c:showSerName val="0"/>
          <c:showPercent val="0"/>
          <c:showBubbleSize val="0"/>
        </c:dLbls>
        <c:gapWidth val="150"/>
        <c:axId val="297381920"/>
        <c:axId val="298442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111.1</c:v>
                </c:pt>
                <c:pt idx="1">
                  <c:v>109.08</c:v>
                </c:pt>
                <c:pt idx="2">
                  <c:v>108.33</c:v>
                </c:pt>
                <c:pt idx="3">
                  <c:v>107.95</c:v>
                </c:pt>
                <c:pt idx="4">
                  <c:v>109.49</c:v>
                </c:pt>
              </c:numCache>
            </c:numRef>
          </c:val>
          <c:smooth val="0"/>
        </c:ser>
        <c:dLbls>
          <c:showLegendKey val="0"/>
          <c:showVal val="0"/>
          <c:showCatName val="0"/>
          <c:showSerName val="0"/>
          <c:showPercent val="0"/>
          <c:showBubbleSize val="0"/>
        </c:dLbls>
        <c:marker val="1"/>
        <c:smooth val="0"/>
        <c:axId val="297381920"/>
        <c:axId val="298442328"/>
      </c:lineChart>
      <c:dateAx>
        <c:axId val="297381920"/>
        <c:scaling>
          <c:orientation val="minMax"/>
        </c:scaling>
        <c:delete val="1"/>
        <c:axPos val="b"/>
        <c:numFmt formatCode="ge" sourceLinked="1"/>
        <c:majorTickMark val="none"/>
        <c:minorTickMark val="none"/>
        <c:tickLblPos val="none"/>
        <c:crossAx val="298442328"/>
        <c:crosses val="autoZero"/>
        <c:auto val="1"/>
        <c:lblOffset val="100"/>
        <c:baseTimeUnit val="years"/>
      </c:dateAx>
      <c:valAx>
        <c:axId val="298442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73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23.6</c:v>
                </c:pt>
                <c:pt idx="1">
                  <c:v>25.54</c:v>
                </c:pt>
                <c:pt idx="2">
                  <c:v>27.73</c:v>
                </c:pt>
                <c:pt idx="3">
                  <c:v>29.97</c:v>
                </c:pt>
                <c:pt idx="4">
                  <c:v>38.29</c:v>
                </c:pt>
              </c:numCache>
            </c:numRef>
          </c:val>
        </c:ser>
        <c:dLbls>
          <c:showLegendKey val="0"/>
          <c:showVal val="0"/>
          <c:showCatName val="0"/>
          <c:showSerName val="0"/>
          <c:showPercent val="0"/>
          <c:showBubbleSize val="0"/>
        </c:dLbls>
        <c:gapWidth val="150"/>
        <c:axId val="297992800"/>
        <c:axId val="29799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35.71</c:v>
                </c:pt>
                <c:pt idx="1">
                  <c:v>37.25</c:v>
                </c:pt>
                <c:pt idx="2">
                  <c:v>37.799999999999997</c:v>
                </c:pt>
                <c:pt idx="3">
                  <c:v>38.520000000000003</c:v>
                </c:pt>
                <c:pt idx="4">
                  <c:v>46.67</c:v>
                </c:pt>
              </c:numCache>
            </c:numRef>
          </c:val>
          <c:smooth val="0"/>
        </c:ser>
        <c:dLbls>
          <c:showLegendKey val="0"/>
          <c:showVal val="0"/>
          <c:showCatName val="0"/>
          <c:showSerName val="0"/>
          <c:showPercent val="0"/>
          <c:showBubbleSize val="0"/>
        </c:dLbls>
        <c:marker val="1"/>
        <c:smooth val="0"/>
        <c:axId val="297992800"/>
        <c:axId val="297993184"/>
      </c:lineChart>
      <c:dateAx>
        <c:axId val="297992800"/>
        <c:scaling>
          <c:orientation val="minMax"/>
        </c:scaling>
        <c:delete val="1"/>
        <c:axPos val="b"/>
        <c:numFmt formatCode="ge" sourceLinked="1"/>
        <c:majorTickMark val="none"/>
        <c:minorTickMark val="none"/>
        <c:tickLblPos val="none"/>
        <c:crossAx val="297993184"/>
        <c:crosses val="autoZero"/>
        <c:auto val="1"/>
        <c:lblOffset val="100"/>
        <c:baseTimeUnit val="years"/>
      </c:dateAx>
      <c:valAx>
        <c:axId val="29799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99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14.88</c:v>
                </c:pt>
                <c:pt idx="1">
                  <c:v>11.9</c:v>
                </c:pt>
                <c:pt idx="2">
                  <c:v>11.9</c:v>
                </c:pt>
                <c:pt idx="3">
                  <c:v>11.89</c:v>
                </c:pt>
                <c:pt idx="4">
                  <c:v>9.9700000000000006</c:v>
                </c:pt>
              </c:numCache>
            </c:numRef>
          </c:val>
        </c:ser>
        <c:dLbls>
          <c:showLegendKey val="0"/>
          <c:showVal val="0"/>
          <c:showCatName val="0"/>
          <c:showSerName val="0"/>
          <c:showPercent val="0"/>
          <c:showBubbleSize val="0"/>
        </c:dLbls>
        <c:gapWidth val="150"/>
        <c:axId val="297919856"/>
        <c:axId val="298059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6.62</c:v>
                </c:pt>
                <c:pt idx="1">
                  <c:v>7.9</c:v>
                </c:pt>
                <c:pt idx="2">
                  <c:v>8.2200000000000006</c:v>
                </c:pt>
                <c:pt idx="3">
                  <c:v>9.43</c:v>
                </c:pt>
                <c:pt idx="4">
                  <c:v>10.029999999999999</c:v>
                </c:pt>
              </c:numCache>
            </c:numRef>
          </c:val>
          <c:smooth val="0"/>
        </c:ser>
        <c:dLbls>
          <c:showLegendKey val="0"/>
          <c:showVal val="0"/>
          <c:showCatName val="0"/>
          <c:showSerName val="0"/>
          <c:showPercent val="0"/>
          <c:showBubbleSize val="0"/>
        </c:dLbls>
        <c:marker val="1"/>
        <c:smooth val="0"/>
        <c:axId val="297919856"/>
        <c:axId val="298059112"/>
      </c:lineChart>
      <c:dateAx>
        <c:axId val="297919856"/>
        <c:scaling>
          <c:orientation val="minMax"/>
        </c:scaling>
        <c:delete val="1"/>
        <c:axPos val="b"/>
        <c:numFmt formatCode="ge" sourceLinked="1"/>
        <c:majorTickMark val="none"/>
        <c:minorTickMark val="none"/>
        <c:tickLblPos val="none"/>
        <c:crossAx val="298059112"/>
        <c:crosses val="autoZero"/>
        <c:auto val="1"/>
        <c:lblOffset val="100"/>
        <c:baseTimeUnit val="years"/>
      </c:dateAx>
      <c:valAx>
        <c:axId val="29805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91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56.55</c:v>
                </c:pt>
                <c:pt idx="1">
                  <c:v>63.61</c:v>
                </c:pt>
                <c:pt idx="2">
                  <c:v>74.400000000000006</c:v>
                </c:pt>
                <c:pt idx="3">
                  <c:v>90.04</c:v>
                </c:pt>
                <c:pt idx="4">
                  <c:v>109.31</c:v>
                </c:pt>
              </c:numCache>
            </c:numRef>
          </c:val>
        </c:ser>
        <c:dLbls>
          <c:showLegendKey val="0"/>
          <c:showVal val="0"/>
          <c:showCatName val="0"/>
          <c:showSerName val="0"/>
          <c:showPercent val="0"/>
          <c:showBubbleSize val="0"/>
        </c:dLbls>
        <c:gapWidth val="150"/>
        <c:axId val="298060288"/>
        <c:axId val="298060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17.43</c:v>
                </c:pt>
                <c:pt idx="1">
                  <c:v>16.09</c:v>
                </c:pt>
                <c:pt idx="2">
                  <c:v>15.69</c:v>
                </c:pt>
                <c:pt idx="3">
                  <c:v>13.47</c:v>
                </c:pt>
                <c:pt idx="4">
                  <c:v>9.49</c:v>
                </c:pt>
              </c:numCache>
            </c:numRef>
          </c:val>
          <c:smooth val="0"/>
        </c:ser>
        <c:dLbls>
          <c:showLegendKey val="0"/>
          <c:showVal val="0"/>
          <c:showCatName val="0"/>
          <c:showSerName val="0"/>
          <c:showPercent val="0"/>
          <c:showBubbleSize val="0"/>
        </c:dLbls>
        <c:marker val="1"/>
        <c:smooth val="0"/>
        <c:axId val="298060288"/>
        <c:axId val="298060680"/>
      </c:lineChart>
      <c:dateAx>
        <c:axId val="298060288"/>
        <c:scaling>
          <c:orientation val="minMax"/>
        </c:scaling>
        <c:delete val="1"/>
        <c:axPos val="b"/>
        <c:numFmt formatCode="ge" sourceLinked="1"/>
        <c:majorTickMark val="none"/>
        <c:minorTickMark val="none"/>
        <c:tickLblPos val="none"/>
        <c:crossAx val="298060680"/>
        <c:crosses val="autoZero"/>
        <c:auto val="1"/>
        <c:lblOffset val="100"/>
        <c:baseTimeUnit val="years"/>
      </c:dateAx>
      <c:valAx>
        <c:axId val="298060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806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566.92999999999995</c:v>
                </c:pt>
                <c:pt idx="1">
                  <c:v>2550.3000000000002</c:v>
                </c:pt>
                <c:pt idx="2">
                  <c:v>1216.47</c:v>
                </c:pt>
                <c:pt idx="3">
                  <c:v>1660.66</c:v>
                </c:pt>
                <c:pt idx="4">
                  <c:v>261.98</c:v>
                </c:pt>
              </c:numCache>
            </c:numRef>
          </c:val>
        </c:ser>
        <c:dLbls>
          <c:showLegendKey val="0"/>
          <c:showVal val="0"/>
          <c:showCatName val="0"/>
          <c:showSerName val="0"/>
          <c:showPercent val="0"/>
          <c:showBubbleSize val="0"/>
        </c:dLbls>
        <c:gapWidth val="150"/>
        <c:axId val="298061856"/>
        <c:axId val="298062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1149.75</c:v>
                </c:pt>
                <c:pt idx="1">
                  <c:v>1128.25</c:v>
                </c:pt>
                <c:pt idx="2">
                  <c:v>1159.4100000000001</c:v>
                </c:pt>
                <c:pt idx="3">
                  <c:v>1081.23</c:v>
                </c:pt>
                <c:pt idx="4">
                  <c:v>406.37</c:v>
                </c:pt>
              </c:numCache>
            </c:numRef>
          </c:val>
          <c:smooth val="0"/>
        </c:ser>
        <c:dLbls>
          <c:showLegendKey val="0"/>
          <c:showVal val="0"/>
          <c:showCatName val="0"/>
          <c:showSerName val="0"/>
          <c:showPercent val="0"/>
          <c:showBubbleSize val="0"/>
        </c:dLbls>
        <c:marker val="1"/>
        <c:smooth val="0"/>
        <c:axId val="298061856"/>
        <c:axId val="298062248"/>
      </c:lineChart>
      <c:dateAx>
        <c:axId val="298061856"/>
        <c:scaling>
          <c:orientation val="minMax"/>
        </c:scaling>
        <c:delete val="1"/>
        <c:axPos val="b"/>
        <c:numFmt formatCode="ge" sourceLinked="1"/>
        <c:majorTickMark val="none"/>
        <c:minorTickMark val="none"/>
        <c:tickLblPos val="none"/>
        <c:crossAx val="298062248"/>
        <c:crosses val="autoZero"/>
        <c:auto val="1"/>
        <c:lblOffset val="100"/>
        <c:baseTimeUnit val="years"/>
      </c:dateAx>
      <c:valAx>
        <c:axId val="298062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806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1102.8499999999999</c:v>
                </c:pt>
                <c:pt idx="1">
                  <c:v>1104.55</c:v>
                </c:pt>
                <c:pt idx="2">
                  <c:v>1014.61</c:v>
                </c:pt>
                <c:pt idx="3">
                  <c:v>989</c:v>
                </c:pt>
                <c:pt idx="4">
                  <c:v>966.46</c:v>
                </c:pt>
              </c:numCache>
            </c:numRef>
          </c:val>
        </c:ser>
        <c:dLbls>
          <c:showLegendKey val="0"/>
          <c:showVal val="0"/>
          <c:showCatName val="0"/>
          <c:showSerName val="0"/>
          <c:showPercent val="0"/>
          <c:showBubbleSize val="0"/>
        </c:dLbls>
        <c:gapWidth val="150"/>
        <c:axId val="298281520"/>
        <c:axId val="298281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462.52</c:v>
                </c:pt>
                <c:pt idx="1">
                  <c:v>474.06</c:v>
                </c:pt>
                <c:pt idx="2">
                  <c:v>458</c:v>
                </c:pt>
                <c:pt idx="3">
                  <c:v>443.13</c:v>
                </c:pt>
                <c:pt idx="4">
                  <c:v>442.54</c:v>
                </c:pt>
              </c:numCache>
            </c:numRef>
          </c:val>
          <c:smooth val="0"/>
        </c:ser>
        <c:dLbls>
          <c:showLegendKey val="0"/>
          <c:showVal val="0"/>
          <c:showCatName val="0"/>
          <c:showSerName val="0"/>
          <c:showPercent val="0"/>
          <c:showBubbleSize val="0"/>
        </c:dLbls>
        <c:marker val="1"/>
        <c:smooth val="0"/>
        <c:axId val="298281520"/>
        <c:axId val="298281912"/>
      </c:lineChart>
      <c:dateAx>
        <c:axId val="298281520"/>
        <c:scaling>
          <c:orientation val="minMax"/>
        </c:scaling>
        <c:delete val="1"/>
        <c:axPos val="b"/>
        <c:numFmt formatCode="ge" sourceLinked="1"/>
        <c:majorTickMark val="none"/>
        <c:minorTickMark val="none"/>
        <c:tickLblPos val="none"/>
        <c:crossAx val="298281912"/>
        <c:crosses val="autoZero"/>
        <c:auto val="1"/>
        <c:lblOffset val="100"/>
        <c:baseTimeUnit val="years"/>
      </c:dateAx>
      <c:valAx>
        <c:axId val="298281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828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83.38</c:v>
                </c:pt>
                <c:pt idx="1">
                  <c:v>80.12</c:v>
                </c:pt>
                <c:pt idx="2">
                  <c:v>86.47</c:v>
                </c:pt>
                <c:pt idx="3">
                  <c:v>85.46</c:v>
                </c:pt>
                <c:pt idx="4">
                  <c:v>78.599999999999994</c:v>
                </c:pt>
              </c:numCache>
            </c:numRef>
          </c:val>
        </c:ser>
        <c:dLbls>
          <c:showLegendKey val="0"/>
          <c:showVal val="0"/>
          <c:showCatName val="0"/>
          <c:showSerName val="0"/>
          <c:showPercent val="0"/>
          <c:showBubbleSize val="0"/>
        </c:dLbls>
        <c:gapWidth val="150"/>
        <c:axId val="298283088"/>
        <c:axId val="298283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99.71</c:v>
                </c:pt>
                <c:pt idx="1">
                  <c:v>96.62</c:v>
                </c:pt>
                <c:pt idx="2">
                  <c:v>96.27</c:v>
                </c:pt>
                <c:pt idx="3">
                  <c:v>95.4</c:v>
                </c:pt>
                <c:pt idx="4">
                  <c:v>98.6</c:v>
                </c:pt>
              </c:numCache>
            </c:numRef>
          </c:val>
          <c:smooth val="0"/>
        </c:ser>
        <c:dLbls>
          <c:showLegendKey val="0"/>
          <c:showVal val="0"/>
          <c:showCatName val="0"/>
          <c:showSerName val="0"/>
          <c:showPercent val="0"/>
          <c:showBubbleSize val="0"/>
        </c:dLbls>
        <c:marker val="1"/>
        <c:smooth val="0"/>
        <c:axId val="298283088"/>
        <c:axId val="298283480"/>
      </c:lineChart>
      <c:dateAx>
        <c:axId val="298283088"/>
        <c:scaling>
          <c:orientation val="minMax"/>
        </c:scaling>
        <c:delete val="1"/>
        <c:axPos val="b"/>
        <c:numFmt formatCode="ge" sourceLinked="1"/>
        <c:majorTickMark val="none"/>
        <c:minorTickMark val="none"/>
        <c:tickLblPos val="none"/>
        <c:crossAx val="298283480"/>
        <c:crosses val="autoZero"/>
        <c:auto val="1"/>
        <c:lblOffset val="100"/>
        <c:baseTimeUnit val="years"/>
      </c:dateAx>
      <c:valAx>
        <c:axId val="298283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28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221.91</c:v>
                </c:pt>
                <c:pt idx="1">
                  <c:v>231.88</c:v>
                </c:pt>
                <c:pt idx="2">
                  <c:v>226.11</c:v>
                </c:pt>
                <c:pt idx="3">
                  <c:v>227.85</c:v>
                </c:pt>
                <c:pt idx="4">
                  <c:v>250.43</c:v>
                </c:pt>
              </c:numCache>
            </c:numRef>
          </c:val>
        </c:ser>
        <c:dLbls>
          <c:showLegendKey val="0"/>
          <c:showVal val="0"/>
          <c:showCatName val="0"/>
          <c:showSerName val="0"/>
          <c:showPercent val="0"/>
          <c:showBubbleSize val="0"/>
        </c:dLbls>
        <c:gapWidth val="150"/>
        <c:axId val="298284656"/>
        <c:axId val="29845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176.84</c:v>
                </c:pt>
                <c:pt idx="1">
                  <c:v>184.53</c:v>
                </c:pt>
                <c:pt idx="2">
                  <c:v>186.94</c:v>
                </c:pt>
                <c:pt idx="3">
                  <c:v>186.15</c:v>
                </c:pt>
                <c:pt idx="4">
                  <c:v>181.67</c:v>
                </c:pt>
              </c:numCache>
            </c:numRef>
          </c:val>
          <c:smooth val="0"/>
        </c:ser>
        <c:dLbls>
          <c:showLegendKey val="0"/>
          <c:showVal val="0"/>
          <c:showCatName val="0"/>
          <c:showSerName val="0"/>
          <c:showPercent val="0"/>
          <c:showBubbleSize val="0"/>
        </c:dLbls>
        <c:marker val="1"/>
        <c:smooth val="0"/>
        <c:axId val="298284656"/>
        <c:axId val="298450928"/>
      </c:lineChart>
      <c:dateAx>
        <c:axId val="298284656"/>
        <c:scaling>
          <c:orientation val="minMax"/>
        </c:scaling>
        <c:delete val="1"/>
        <c:axPos val="b"/>
        <c:numFmt formatCode="ge" sourceLinked="1"/>
        <c:majorTickMark val="none"/>
        <c:minorTickMark val="none"/>
        <c:tickLblPos val="none"/>
        <c:crossAx val="298450928"/>
        <c:crosses val="autoZero"/>
        <c:auto val="1"/>
        <c:lblOffset val="100"/>
        <c:baseTimeUnit val="years"/>
      </c:dateAx>
      <c:valAx>
        <c:axId val="29845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28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6" sqref="B6:AG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徳島県　三好市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A7</v>
      </c>
      <c r="AA8" s="72"/>
      <c r="AB8" s="72"/>
      <c r="AC8" s="72"/>
      <c r="AD8" s="72"/>
      <c r="AE8" s="72"/>
      <c r="AF8" s="72"/>
      <c r="AG8" s="73"/>
      <c r="AH8" s="3"/>
      <c r="AI8" s="74">
        <f>データ!Q6</f>
        <v>28975</v>
      </c>
      <c r="AJ8" s="75"/>
      <c r="AK8" s="75"/>
      <c r="AL8" s="75"/>
      <c r="AM8" s="75"/>
      <c r="AN8" s="75"/>
      <c r="AO8" s="75"/>
      <c r="AP8" s="76"/>
      <c r="AQ8" s="57">
        <f>データ!R6</f>
        <v>721.42</v>
      </c>
      <c r="AR8" s="57"/>
      <c r="AS8" s="57"/>
      <c r="AT8" s="57"/>
      <c r="AU8" s="57"/>
      <c r="AV8" s="57"/>
      <c r="AW8" s="57"/>
      <c r="AX8" s="57"/>
      <c r="AY8" s="57">
        <f>データ!S6</f>
        <v>40.159999999999997</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32.380000000000003</v>
      </c>
      <c r="K10" s="57"/>
      <c r="L10" s="57"/>
      <c r="M10" s="57"/>
      <c r="N10" s="57"/>
      <c r="O10" s="57"/>
      <c r="P10" s="57"/>
      <c r="Q10" s="57"/>
      <c r="R10" s="57">
        <f>データ!O6</f>
        <v>36.14</v>
      </c>
      <c r="S10" s="57"/>
      <c r="T10" s="57"/>
      <c r="U10" s="57"/>
      <c r="V10" s="57"/>
      <c r="W10" s="57"/>
      <c r="X10" s="57"/>
      <c r="Y10" s="57"/>
      <c r="Z10" s="65">
        <f>データ!P6</f>
        <v>3564</v>
      </c>
      <c r="AA10" s="65"/>
      <c r="AB10" s="65"/>
      <c r="AC10" s="65"/>
      <c r="AD10" s="65"/>
      <c r="AE10" s="65"/>
      <c r="AF10" s="65"/>
      <c r="AG10" s="65"/>
      <c r="AH10" s="2"/>
      <c r="AI10" s="65">
        <f>データ!T6</f>
        <v>10351</v>
      </c>
      <c r="AJ10" s="65"/>
      <c r="AK10" s="65"/>
      <c r="AL10" s="65"/>
      <c r="AM10" s="65"/>
      <c r="AN10" s="65"/>
      <c r="AO10" s="65"/>
      <c r="AP10" s="65"/>
      <c r="AQ10" s="57">
        <f>データ!U6</f>
        <v>6.8</v>
      </c>
      <c r="AR10" s="57"/>
      <c r="AS10" s="57"/>
      <c r="AT10" s="57"/>
      <c r="AU10" s="57"/>
      <c r="AV10" s="57"/>
      <c r="AW10" s="57"/>
      <c r="AX10" s="57"/>
      <c r="AY10" s="57">
        <f>データ!V6</f>
        <v>1522.21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362085</v>
      </c>
      <c r="D6" s="31">
        <f t="shared" si="3"/>
        <v>46</v>
      </c>
      <c r="E6" s="31">
        <f t="shared" si="3"/>
        <v>1</v>
      </c>
      <c r="F6" s="31">
        <f t="shared" si="3"/>
        <v>0</v>
      </c>
      <c r="G6" s="31">
        <f t="shared" si="3"/>
        <v>1</v>
      </c>
      <c r="H6" s="31" t="str">
        <f t="shared" si="3"/>
        <v>徳島県　三好市</v>
      </c>
      <c r="I6" s="31" t="str">
        <f t="shared" si="3"/>
        <v>法適用</v>
      </c>
      <c r="J6" s="31" t="str">
        <f t="shared" si="3"/>
        <v>水道事業</v>
      </c>
      <c r="K6" s="31" t="str">
        <f t="shared" si="3"/>
        <v>末端給水事業</v>
      </c>
      <c r="L6" s="31" t="str">
        <f t="shared" si="3"/>
        <v>A7</v>
      </c>
      <c r="M6" s="32" t="str">
        <f t="shared" si="3"/>
        <v>-</v>
      </c>
      <c r="N6" s="32">
        <f t="shared" si="3"/>
        <v>32.380000000000003</v>
      </c>
      <c r="O6" s="32">
        <f t="shared" si="3"/>
        <v>36.14</v>
      </c>
      <c r="P6" s="32">
        <f t="shared" si="3"/>
        <v>3564</v>
      </c>
      <c r="Q6" s="32">
        <f t="shared" si="3"/>
        <v>28975</v>
      </c>
      <c r="R6" s="32">
        <f t="shared" si="3"/>
        <v>721.42</v>
      </c>
      <c r="S6" s="32">
        <f t="shared" si="3"/>
        <v>40.159999999999997</v>
      </c>
      <c r="T6" s="32">
        <f t="shared" si="3"/>
        <v>10351</v>
      </c>
      <c r="U6" s="32">
        <f t="shared" si="3"/>
        <v>6.8</v>
      </c>
      <c r="V6" s="32">
        <f t="shared" si="3"/>
        <v>1522.21</v>
      </c>
      <c r="W6" s="33">
        <f>IF(W7="",NA(),W7)</f>
        <v>97.6</v>
      </c>
      <c r="X6" s="33">
        <f t="shared" ref="X6:AF6" si="4">IF(X7="",NA(),X7)</f>
        <v>94.96</v>
      </c>
      <c r="Y6" s="33">
        <f t="shared" si="4"/>
        <v>88.22</v>
      </c>
      <c r="Z6" s="33">
        <f t="shared" si="4"/>
        <v>87.43</v>
      </c>
      <c r="AA6" s="33">
        <f t="shared" si="4"/>
        <v>81.48</v>
      </c>
      <c r="AB6" s="33">
        <f t="shared" si="4"/>
        <v>111.1</v>
      </c>
      <c r="AC6" s="33">
        <f t="shared" si="4"/>
        <v>109.08</v>
      </c>
      <c r="AD6" s="33">
        <f t="shared" si="4"/>
        <v>108.33</v>
      </c>
      <c r="AE6" s="33">
        <f t="shared" si="4"/>
        <v>107.95</v>
      </c>
      <c r="AF6" s="33">
        <f t="shared" si="4"/>
        <v>109.49</v>
      </c>
      <c r="AG6" s="32" t="str">
        <f>IF(AG7="","",IF(AG7="-","【-】","【"&amp;SUBSTITUTE(TEXT(AG7,"#,##0.00"),"-","△")&amp;"】"))</f>
        <v>【113.03】</v>
      </c>
      <c r="AH6" s="33">
        <f>IF(AH7="",NA(),AH7)</f>
        <v>56.55</v>
      </c>
      <c r="AI6" s="33">
        <f t="shared" ref="AI6:AQ6" si="5">IF(AI7="",NA(),AI7)</f>
        <v>63.61</v>
      </c>
      <c r="AJ6" s="33">
        <f t="shared" si="5"/>
        <v>74.400000000000006</v>
      </c>
      <c r="AK6" s="33">
        <f t="shared" si="5"/>
        <v>90.04</v>
      </c>
      <c r="AL6" s="33">
        <f t="shared" si="5"/>
        <v>109.31</v>
      </c>
      <c r="AM6" s="33">
        <f t="shared" si="5"/>
        <v>17.43</v>
      </c>
      <c r="AN6" s="33">
        <f t="shared" si="5"/>
        <v>16.09</v>
      </c>
      <c r="AO6" s="33">
        <f t="shared" si="5"/>
        <v>15.69</v>
      </c>
      <c r="AP6" s="33">
        <f t="shared" si="5"/>
        <v>13.47</v>
      </c>
      <c r="AQ6" s="33">
        <f t="shared" si="5"/>
        <v>9.49</v>
      </c>
      <c r="AR6" s="32" t="str">
        <f>IF(AR7="","",IF(AR7="-","【-】","【"&amp;SUBSTITUTE(TEXT(AR7,"#,##0.00"),"-","△")&amp;"】"))</f>
        <v>【0.81】</v>
      </c>
      <c r="AS6" s="33">
        <f>IF(AS7="",NA(),AS7)</f>
        <v>566.92999999999995</v>
      </c>
      <c r="AT6" s="33">
        <f t="shared" ref="AT6:BB6" si="6">IF(AT7="",NA(),AT7)</f>
        <v>2550.3000000000002</v>
      </c>
      <c r="AU6" s="33">
        <f t="shared" si="6"/>
        <v>1216.47</v>
      </c>
      <c r="AV6" s="33">
        <f t="shared" si="6"/>
        <v>1660.66</v>
      </c>
      <c r="AW6" s="33">
        <f t="shared" si="6"/>
        <v>261.98</v>
      </c>
      <c r="AX6" s="33">
        <f t="shared" si="6"/>
        <v>1149.75</v>
      </c>
      <c r="AY6" s="33">
        <f t="shared" si="6"/>
        <v>1128.25</v>
      </c>
      <c r="AZ6" s="33">
        <f t="shared" si="6"/>
        <v>1159.4100000000001</v>
      </c>
      <c r="BA6" s="33">
        <f t="shared" si="6"/>
        <v>1081.23</v>
      </c>
      <c r="BB6" s="33">
        <f t="shared" si="6"/>
        <v>406.37</v>
      </c>
      <c r="BC6" s="32" t="str">
        <f>IF(BC7="","",IF(BC7="-","【-】","【"&amp;SUBSTITUTE(TEXT(BC7,"#,##0.00"),"-","△")&amp;"】"))</f>
        <v>【264.16】</v>
      </c>
      <c r="BD6" s="33">
        <f>IF(BD7="",NA(),BD7)</f>
        <v>1102.8499999999999</v>
      </c>
      <c r="BE6" s="33">
        <f t="shared" ref="BE6:BM6" si="7">IF(BE7="",NA(),BE7)</f>
        <v>1104.55</v>
      </c>
      <c r="BF6" s="33">
        <f t="shared" si="7"/>
        <v>1014.61</v>
      </c>
      <c r="BG6" s="33">
        <f t="shared" si="7"/>
        <v>989</v>
      </c>
      <c r="BH6" s="33">
        <f t="shared" si="7"/>
        <v>966.46</v>
      </c>
      <c r="BI6" s="33">
        <f t="shared" si="7"/>
        <v>462.52</v>
      </c>
      <c r="BJ6" s="33">
        <f t="shared" si="7"/>
        <v>474.06</v>
      </c>
      <c r="BK6" s="33">
        <f t="shared" si="7"/>
        <v>458</v>
      </c>
      <c r="BL6" s="33">
        <f t="shared" si="7"/>
        <v>443.13</v>
      </c>
      <c r="BM6" s="33">
        <f t="shared" si="7"/>
        <v>442.54</v>
      </c>
      <c r="BN6" s="32" t="str">
        <f>IF(BN7="","",IF(BN7="-","【-】","【"&amp;SUBSTITUTE(TEXT(BN7,"#,##0.00"),"-","△")&amp;"】"))</f>
        <v>【283.72】</v>
      </c>
      <c r="BO6" s="33">
        <f>IF(BO7="",NA(),BO7)</f>
        <v>83.38</v>
      </c>
      <c r="BP6" s="33">
        <f t="shared" ref="BP6:BX6" si="8">IF(BP7="",NA(),BP7)</f>
        <v>80.12</v>
      </c>
      <c r="BQ6" s="33">
        <f t="shared" si="8"/>
        <v>86.47</v>
      </c>
      <c r="BR6" s="33">
        <f t="shared" si="8"/>
        <v>85.46</v>
      </c>
      <c r="BS6" s="33">
        <f t="shared" si="8"/>
        <v>78.599999999999994</v>
      </c>
      <c r="BT6" s="33">
        <f t="shared" si="8"/>
        <v>99.71</v>
      </c>
      <c r="BU6" s="33">
        <f t="shared" si="8"/>
        <v>96.62</v>
      </c>
      <c r="BV6" s="33">
        <f t="shared" si="8"/>
        <v>96.27</v>
      </c>
      <c r="BW6" s="33">
        <f t="shared" si="8"/>
        <v>95.4</v>
      </c>
      <c r="BX6" s="33">
        <f t="shared" si="8"/>
        <v>98.6</v>
      </c>
      <c r="BY6" s="32" t="str">
        <f>IF(BY7="","",IF(BY7="-","【-】","【"&amp;SUBSTITUTE(TEXT(BY7,"#,##0.00"),"-","△")&amp;"】"))</f>
        <v>【104.60】</v>
      </c>
      <c r="BZ6" s="33">
        <f>IF(BZ7="",NA(),BZ7)</f>
        <v>221.91</v>
      </c>
      <c r="CA6" s="33">
        <f t="shared" ref="CA6:CI6" si="9">IF(CA7="",NA(),CA7)</f>
        <v>231.88</v>
      </c>
      <c r="CB6" s="33">
        <f t="shared" si="9"/>
        <v>226.11</v>
      </c>
      <c r="CC6" s="33">
        <f t="shared" si="9"/>
        <v>227.85</v>
      </c>
      <c r="CD6" s="33">
        <f t="shared" si="9"/>
        <v>250.43</v>
      </c>
      <c r="CE6" s="33">
        <f t="shared" si="9"/>
        <v>176.84</v>
      </c>
      <c r="CF6" s="33">
        <f t="shared" si="9"/>
        <v>184.53</v>
      </c>
      <c r="CG6" s="33">
        <f t="shared" si="9"/>
        <v>186.94</v>
      </c>
      <c r="CH6" s="33">
        <f t="shared" si="9"/>
        <v>186.15</v>
      </c>
      <c r="CI6" s="33">
        <f t="shared" si="9"/>
        <v>181.67</v>
      </c>
      <c r="CJ6" s="32" t="str">
        <f>IF(CJ7="","",IF(CJ7="-","【-】","【"&amp;SUBSTITUTE(TEXT(CJ7,"#,##0.00"),"-","△")&amp;"】"))</f>
        <v>【164.21】</v>
      </c>
      <c r="CK6" s="33">
        <f>IF(CK7="",NA(),CK7)</f>
        <v>65.08</v>
      </c>
      <c r="CL6" s="33">
        <f t="shared" ref="CL6:CT6" si="10">IF(CL7="",NA(),CL7)</f>
        <v>64.290000000000006</v>
      </c>
      <c r="CM6" s="33">
        <f t="shared" si="10"/>
        <v>59.8</v>
      </c>
      <c r="CN6" s="33">
        <f t="shared" si="10"/>
        <v>59.03</v>
      </c>
      <c r="CO6" s="33">
        <f t="shared" si="10"/>
        <v>63.14</v>
      </c>
      <c r="CP6" s="33">
        <f t="shared" si="10"/>
        <v>53.5</v>
      </c>
      <c r="CQ6" s="33">
        <f t="shared" si="10"/>
        <v>52.9</v>
      </c>
      <c r="CR6" s="33">
        <f t="shared" si="10"/>
        <v>54.51</v>
      </c>
      <c r="CS6" s="33">
        <f t="shared" si="10"/>
        <v>54.47</v>
      </c>
      <c r="CT6" s="33">
        <f t="shared" si="10"/>
        <v>53.61</v>
      </c>
      <c r="CU6" s="32" t="str">
        <f>IF(CU7="","",IF(CU7="-","【-】","【"&amp;SUBSTITUTE(TEXT(CU7,"#,##0.00"),"-","△")&amp;"】"))</f>
        <v>【59.80】</v>
      </c>
      <c r="CV6" s="33">
        <f>IF(CV7="",NA(),CV7)</f>
        <v>74.849999999999994</v>
      </c>
      <c r="CW6" s="33">
        <f t="shared" ref="CW6:DE6" si="11">IF(CW7="",NA(),CW7)</f>
        <v>74.02</v>
      </c>
      <c r="CX6" s="33">
        <f t="shared" si="11"/>
        <v>79.23</v>
      </c>
      <c r="CY6" s="33">
        <f t="shared" si="11"/>
        <v>79.23</v>
      </c>
      <c r="CZ6" s="33">
        <f t="shared" si="11"/>
        <v>71.97</v>
      </c>
      <c r="DA6" s="33">
        <f t="shared" si="11"/>
        <v>82.8</v>
      </c>
      <c r="DB6" s="33">
        <f t="shared" si="11"/>
        <v>81.63</v>
      </c>
      <c r="DC6" s="33">
        <f t="shared" si="11"/>
        <v>81.790000000000006</v>
      </c>
      <c r="DD6" s="33">
        <f t="shared" si="11"/>
        <v>81.459999999999994</v>
      </c>
      <c r="DE6" s="33">
        <f t="shared" si="11"/>
        <v>81.31</v>
      </c>
      <c r="DF6" s="32" t="str">
        <f>IF(DF7="","",IF(DF7="-","【-】","【"&amp;SUBSTITUTE(TEXT(DF7,"#,##0.00"),"-","△")&amp;"】"))</f>
        <v>【89.78】</v>
      </c>
      <c r="DG6" s="33">
        <f>IF(DG7="",NA(),DG7)</f>
        <v>23.6</v>
      </c>
      <c r="DH6" s="33">
        <f t="shared" ref="DH6:DP6" si="12">IF(DH7="",NA(),DH7)</f>
        <v>25.54</v>
      </c>
      <c r="DI6" s="33">
        <f t="shared" si="12"/>
        <v>27.73</v>
      </c>
      <c r="DJ6" s="33">
        <f t="shared" si="12"/>
        <v>29.97</v>
      </c>
      <c r="DK6" s="33">
        <f t="shared" si="12"/>
        <v>38.29</v>
      </c>
      <c r="DL6" s="33">
        <f t="shared" si="12"/>
        <v>35.71</v>
      </c>
      <c r="DM6" s="33">
        <f t="shared" si="12"/>
        <v>37.25</v>
      </c>
      <c r="DN6" s="33">
        <f t="shared" si="12"/>
        <v>37.799999999999997</v>
      </c>
      <c r="DO6" s="33">
        <f t="shared" si="12"/>
        <v>38.520000000000003</v>
      </c>
      <c r="DP6" s="33">
        <f t="shared" si="12"/>
        <v>46.67</v>
      </c>
      <c r="DQ6" s="32" t="str">
        <f>IF(DQ7="","",IF(DQ7="-","【-】","【"&amp;SUBSTITUTE(TEXT(DQ7,"#,##0.00"),"-","△")&amp;"】"))</f>
        <v>【46.31】</v>
      </c>
      <c r="DR6" s="33">
        <f>IF(DR7="",NA(),DR7)</f>
        <v>14.88</v>
      </c>
      <c r="DS6" s="33">
        <f t="shared" ref="DS6:EA6" si="13">IF(DS7="",NA(),DS7)</f>
        <v>11.9</v>
      </c>
      <c r="DT6" s="33">
        <f t="shared" si="13"/>
        <v>11.9</v>
      </c>
      <c r="DU6" s="33">
        <f t="shared" si="13"/>
        <v>11.89</v>
      </c>
      <c r="DV6" s="33">
        <f t="shared" si="13"/>
        <v>9.9700000000000006</v>
      </c>
      <c r="DW6" s="33">
        <f t="shared" si="13"/>
        <v>6.62</v>
      </c>
      <c r="DX6" s="33">
        <f t="shared" si="13"/>
        <v>7.9</v>
      </c>
      <c r="DY6" s="33">
        <f t="shared" si="13"/>
        <v>8.2200000000000006</v>
      </c>
      <c r="DZ6" s="33">
        <f t="shared" si="13"/>
        <v>9.43</v>
      </c>
      <c r="EA6" s="33">
        <f t="shared" si="13"/>
        <v>10.029999999999999</v>
      </c>
      <c r="EB6" s="32" t="str">
        <f>IF(EB7="","",IF(EB7="-","【-】","【"&amp;SUBSTITUTE(TEXT(EB7,"#,##0.00"),"-","△")&amp;"】"))</f>
        <v>【12.42】</v>
      </c>
      <c r="EC6" s="33">
        <f>IF(EC7="",NA(),EC7)</f>
        <v>8.5500000000000007</v>
      </c>
      <c r="ED6" s="33">
        <f t="shared" ref="ED6:EL6" si="14">IF(ED7="",NA(),ED7)</f>
        <v>1.83</v>
      </c>
      <c r="EE6" s="32">
        <f t="shared" si="14"/>
        <v>0</v>
      </c>
      <c r="EF6" s="32">
        <f t="shared" si="14"/>
        <v>0</v>
      </c>
      <c r="EG6" s="33">
        <f t="shared" si="14"/>
        <v>1.64</v>
      </c>
      <c r="EH6" s="33">
        <f t="shared" si="14"/>
        <v>0.61</v>
      </c>
      <c r="EI6" s="33">
        <f t="shared" si="14"/>
        <v>0.5</v>
      </c>
      <c r="EJ6" s="33">
        <f t="shared" si="14"/>
        <v>0.6</v>
      </c>
      <c r="EK6" s="33">
        <f t="shared" si="14"/>
        <v>0.71</v>
      </c>
      <c r="EL6" s="33">
        <f t="shared" si="14"/>
        <v>0.68</v>
      </c>
      <c r="EM6" s="32" t="str">
        <f>IF(EM7="","",IF(EM7="-","【-】","【"&amp;SUBSTITUTE(TEXT(EM7,"#,##0.00"),"-","△")&amp;"】"))</f>
        <v>【0.78】</v>
      </c>
    </row>
    <row r="7" spans="1:143" s="34" customFormat="1">
      <c r="A7" s="26"/>
      <c r="B7" s="35">
        <v>2014</v>
      </c>
      <c r="C7" s="35">
        <v>362085</v>
      </c>
      <c r="D7" s="35">
        <v>46</v>
      </c>
      <c r="E7" s="35">
        <v>1</v>
      </c>
      <c r="F7" s="35">
        <v>0</v>
      </c>
      <c r="G7" s="35">
        <v>1</v>
      </c>
      <c r="H7" s="35" t="s">
        <v>93</v>
      </c>
      <c r="I7" s="35" t="s">
        <v>94</v>
      </c>
      <c r="J7" s="35" t="s">
        <v>95</v>
      </c>
      <c r="K7" s="35" t="s">
        <v>96</v>
      </c>
      <c r="L7" s="35" t="s">
        <v>97</v>
      </c>
      <c r="M7" s="36" t="s">
        <v>98</v>
      </c>
      <c r="N7" s="36">
        <v>32.380000000000003</v>
      </c>
      <c r="O7" s="36">
        <v>36.14</v>
      </c>
      <c r="P7" s="36">
        <v>3564</v>
      </c>
      <c r="Q7" s="36">
        <v>28975</v>
      </c>
      <c r="R7" s="36">
        <v>721.42</v>
      </c>
      <c r="S7" s="36">
        <v>40.159999999999997</v>
      </c>
      <c r="T7" s="36">
        <v>10351</v>
      </c>
      <c r="U7" s="36">
        <v>6.8</v>
      </c>
      <c r="V7" s="36">
        <v>1522.21</v>
      </c>
      <c r="W7" s="36">
        <v>97.6</v>
      </c>
      <c r="X7" s="36">
        <v>94.96</v>
      </c>
      <c r="Y7" s="36">
        <v>88.22</v>
      </c>
      <c r="Z7" s="36">
        <v>87.43</v>
      </c>
      <c r="AA7" s="36">
        <v>81.48</v>
      </c>
      <c r="AB7" s="36">
        <v>111.1</v>
      </c>
      <c r="AC7" s="36">
        <v>109.08</v>
      </c>
      <c r="AD7" s="36">
        <v>108.33</v>
      </c>
      <c r="AE7" s="36">
        <v>107.95</v>
      </c>
      <c r="AF7" s="36">
        <v>109.49</v>
      </c>
      <c r="AG7" s="36">
        <v>113.03</v>
      </c>
      <c r="AH7" s="36">
        <v>56.55</v>
      </c>
      <c r="AI7" s="36">
        <v>63.61</v>
      </c>
      <c r="AJ7" s="36">
        <v>74.400000000000006</v>
      </c>
      <c r="AK7" s="36">
        <v>90.04</v>
      </c>
      <c r="AL7" s="36">
        <v>109.31</v>
      </c>
      <c r="AM7" s="36">
        <v>17.43</v>
      </c>
      <c r="AN7" s="36">
        <v>16.09</v>
      </c>
      <c r="AO7" s="36">
        <v>15.69</v>
      </c>
      <c r="AP7" s="36">
        <v>13.47</v>
      </c>
      <c r="AQ7" s="36">
        <v>9.49</v>
      </c>
      <c r="AR7" s="36">
        <v>0.81</v>
      </c>
      <c r="AS7" s="36">
        <v>566.92999999999995</v>
      </c>
      <c r="AT7" s="36">
        <v>2550.3000000000002</v>
      </c>
      <c r="AU7" s="36">
        <v>1216.47</v>
      </c>
      <c r="AV7" s="36">
        <v>1660.66</v>
      </c>
      <c r="AW7" s="36">
        <v>261.98</v>
      </c>
      <c r="AX7" s="36">
        <v>1149.75</v>
      </c>
      <c r="AY7" s="36">
        <v>1128.25</v>
      </c>
      <c r="AZ7" s="36">
        <v>1159.4100000000001</v>
      </c>
      <c r="BA7" s="36">
        <v>1081.23</v>
      </c>
      <c r="BB7" s="36">
        <v>406.37</v>
      </c>
      <c r="BC7" s="36">
        <v>264.16000000000003</v>
      </c>
      <c r="BD7" s="36">
        <v>1102.8499999999999</v>
      </c>
      <c r="BE7" s="36">
        <v>1104.55</v>
      </c>
      <c r="BF7" s="36">
        <v>1014.61</v>
      </c>
      <c r="BG7" s="36">
        <v>989</v>
      </c>
      <c r="BH7" s="36">
        <v>966.46</v>
      </c>
      <c r="BI7" s="36">
        <v>462.52</v>
      </c>
      <c r="BJ7" s="36">
        <v>474.06</v>
      </c>
      <c r="BK7" s="36">
        <v>458</v>
      </c>
      <c r="BL7" s="36">
        <v>443.13</v>
      </c>
      <c r="BM7" s="36">
        <v>442.54</v>
      </c>
      <c r="BN7" s="36">
        <v>283.72000000000003</v>
      </c>
      <c r="BO7" s="36">
        <v>83.38</v>
      </c>
      <c r="BP7" s="36">
        <v>80.12</v>
      </c>
      <c r="BQ7" s="36">
        <v>86.47</v>
      </c>
      <c r="BR7" s="36">
        <v>85.46</v>
      </c>
      <c r="BS7" s="36">
        <v>78.599999999999994</v>
      </c>
      <c r="BT7" s="36">
        <v>99.71</v>
      </c>
      <c r="BU7" s="36">
        <v>96.62</v>
      </c>
      <c r="BV7" s="36">
        <v>96.27</v>
      </c>
      <c r="BW7" s="36">
        <v>95.4</v>
      </c>
      <c r="BX7" s="36">
        <v>98.6</v>
      </c>
      <c r="BY7" s="36">
        <v>104.6</v>
      </c>
      <c r="BZ7" s="36">
        <v>221.91</v>
      </c>
      <c r="CA7" s="36">
        <v>231.88</v>
      </c>
      <c r="CB7" s="36">
        <v>226.11</v>
      </c>
      <c r="CC7" s="36">
        <v>227.85</v>
      </c>
      <c r="CD7" s="36">
        <v>250.43</v>
      </c>
      <c r="CE7" s="36">
        <v>176.84</v>
      </c>
      <c r="CF7" s="36">
        <v>184.53</v>
      </c>
      <c r="CG7" s="36">
        <v>186.94</v>
      </c>
      <c r="CH7" s="36">
        <v>186.15</v>
      </c>
      <c r="CI7" s="36">
        <v>181.67</v>
      </c>
      <c r="CJ7" s="36">
        <v>164.21</v>
      </c>
      <c r="CK7" s="36">
        <v>65.08</v>
      </c>
      <c r="CL7" s="36">
        <v>64.290000000000006</v>
      </c>
      <c r="CM7" s="36">
        <v>59.8</v>
      </c>
      <c r="CN7" s="36">
        <v>59.03</v>
      </c>
      <c r="CO7" s="36">
        <v>63.14</v>
      </c>
      <c r="CP7" s="36">
        <v>53.5</v>
      </c>
      <c r="CQ7" s="36">
        <v>52.9</v>
      </c>
      <c r="CR7" s="36">
        <v>54.51</v>
      </c>
      <c r="CS7" s="36">
        <v>54.47</v>
      </c>
      <c r="CT7" s="36">
        <v>53.61</v>
      </c>
      <c r="CU7" s="36">
        <v>59.8</v>
      </c>
      <c r="CV7" s="36">
        <v>74.849999999999994</v>
      </c>
      <c r="CW7" s="36">
        <v>74.02</v>
      </c>
      <c r="CX7" s="36">
        <v>79.23</v>
      </c>
      <c r="CY7" s="36">
        <v>79.23</v>
      </c>
      <c r="CZ7" s="36">
        <v>71.97</v>
      </c>
      <c r="DA7" s="36">
        <v>82.8</v>
      </c>
      <c r="DB7" s="36">
        <v>81.63</v>
      </c>
      <c r="DC7" s="36">
        <v>81.790000000000006</v>
      </c>
      <c r="DD7" s="36">
        <v>81.459999999999994</v>
      </c>
      <c r="DE7" s="36">
        <v>81.31</v>
      </c>
      <c r="DF7" s="36">
        <v>89.78</v>
      </c>
      <c r="DG7" s="36">
        <v>23.6</v>
      </c>
      <c r="DH7" s="36">
        <v>25.54</v>
      </c>
      <c r="DI7" s="36">
        <v>27.73</v>
      </c>
      <c r="DJ7" s="36">
        <v>29.97</v>
      </c>
      <c r="DK7" s="36">
        <v>38.29</v>
      </c>
      <c r="DL7" s="36">
        <v>35.71</v>
      </c>
      <c r="DM7" s="36">
        <v>37.25</v>
      </c>
      <c r="DN7" s="36">
        <v>37.799999999999997</v>
      </c>
      <c r="DO7" s="36">
        <v>38.520000000000003</v>
      </c>
      <c r="DP7" s="36">
        <v>46.67</v>
      </c>
      <c r="DQ7" s="36">
        <v>46.31</v>
      </c>
      <c r="DR7" s="36">
        <v>14.88</v>
      </c>
      <c r="DS7" s="36">
        <v>11.9</v>
      </c>
      <c r="DT7" s="36">
        <v>11.9</v>
      </c>
      <c r="DU7" s="36">
        <v>11.89</v>
      </c>
      <c r="DV7" s="36">
        <v>9.9700000000000006</v>
      </c>
      <c r="DW7" s="36">
        <v>6.62</v>
      </c>
      <c r="DX7" s="36">
        <v>7.9</v>
      </c>
      <c r="DY7" s="36">
        <v>8.2200000000000006</v>
      </c>
      <c r="DZ7" s="36">
        <v>9.43</v>
      </c>
      <c r="EA7" s="36">
        <v>10.029999999999999</v>
      </c>
      <c r="EB7" s="36">
        <v>12.42</v>
      </c>
      <c r="EC7" s="36">
        <v>8.5500000000000007</v>
      </c>
      <c r="ED7" s="36">
        <v>1.83</v>
      </c>
      <c r="EE7" s="36">
        <v>0</v>
      </c>
      <c r="EF7" s="36">
        <v>0</v>
      </c>
      <c r="EG7" s="36">
        <v>1.64</v>
      </c>
      <c r="EH7" s="36">
        <v>0.61</v>
      </c>
      <c r="EI7" s="36">
        <v>0.5</v>
      </c>
      <c r="EJ7" s="36">
        <v>0.6</v>
      </c>
      <c r="EK7" s="36">
        <v>0.71</v>
      </c>
      <c r="EL7" s="36">
        <v>0.68</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2016-02-03T07:27:21Z</dcterms:created>
  <dcterms:modified xsi:type="dcterms:W3CDTF">2016-02-26T05:36:56Z</dcterms:modified>
  <cp:category/>
</cp:coreProperties>
</file>