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07 美馬市（済み）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<sst xmlns="http://schemas.openxmlformats.org/spreadsheetml/2006/main" count="217" uniqueCount="107">
  <si>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</si>
  <si>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</si>
  <si>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</si>
  <si>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</si>
  <si>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</si>
  <si>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</si>
  <si>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</si>
  <si>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</si>
  <si>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</si>
  <si>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</si>
  <si>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</si>
  <si>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</si>
  <si>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</si>
  <si>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</si>
  <si>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</si>
  <si>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</si>
  <si>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</si>
  <si>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</si>
  <si>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</si>
  <si>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</si>
  <si>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</si>
  <si>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</si>
  <si>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</si>
  <si>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</si>
  <si>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</si>
  <si>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</si>
  <si>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</si>
  <si>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</si>
  <si>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</si>
  <si>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</si>
  <si>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</si>
  <si>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</si>
  <si>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</si>
  <si>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</si>
  <si>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</si>
  <si>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</si>
  <si>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</si>
  <si>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</si>
  <si>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</si>
  <si>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</si>
  <si>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</si>
  <si>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</si>
  <si>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</si>
  <si>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</si>
  <si>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</si>
  <si>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</si>
  <si>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</si>
  <si>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</si>
  <si>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</si>
  <si>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</si>
  <si>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</si>
  <si>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</si>
  <si>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</si>
  <si>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</si>
  <si>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</si>
  <si>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</si>
  <si>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</si>
  <si>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</si>
  <si>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</si>
  <si>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</si>
  <si>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</si>
  <si>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</si>
  <si>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</si>
  <si>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</si>
  <si>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</si>
  <si>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</si>
  <si>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</si>
  <si>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</si>
  <si>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</si>
  <si>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</si>
  <si>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</si>
  <si>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</si>
  <si>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</si>
  <si>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</si>
  <si>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</si>
  <si>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</si>
  <si>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</si>
  <si>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</si>
  <si>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</si>
  <si>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</si>
  <si>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</si>
  <si>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</si>
  <si>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</si>
  <si>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</si>
  <si>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</si>
  <si>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</si>
  <si>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</si>
  <si>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</si>
  <si>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</si>
  <si>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</si>
  <si>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</si>
  <si>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</si>
  <si>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</si>
  <si>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美馬市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</si>
  <si>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</si>
  <si>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</si>
  <si>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</si>
  <si>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</si>
  <si>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</si>
  <si>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</si>
  <si>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</si>
  <si>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</si>
  <si>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</si>
  <si>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</si>
  <si>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・経常収支（企業が平常の活動時に計上した利益）は黒字（100％以上）を持続し、順調な経営となっている。
・流動比率は100％を大きく上回っており、資金の流動性は健全である。直近の比率減少は、会計制度変更による影響である。
・自己資本構成比率は40％あり、健全といえるが、給水収益に対する企業債残高の割合が全国平均よりも高い。
・料金回収率とは、水道収益に対する費用の割合であり、水道収益の中で水道費用をまかなえている。
・施設利用率及び有収率は、全国平均と共に減少傾向にあるが、施設利用率については過疎化・少子高齢化による給水人口の減少、有収率については管路の老朽化が要因と考えられ、老朽管更新等による漏水防止対策が必要である。</t>
    <rPh sb="137" eb="139">
      <t>キュウスイ</t>
    </rPh>
    <rPh sb="139" eb="141">
      <t>シュウエキ</t>
    </rPh>
    <rPh sb="142" eb="143">
      <t>タイ</t>
    </rPh>
    <rPh sb="148" eb="150">
      <t>ザンダカ</t>
    </rPh>
    <rPh sb="220" eb="221">
      <t>オヨ</t>
    </rPh>
    <rPh sb="253" eb="256">
      <t>カソカ</t>
    </rPh>
    <phoneticPr fontId="4"/>
  </si>
  <si>
    <t>　経営の健全性は高いが、施設利用率及び有収率は全国平均に比べ低く、効率性については良好であると言えない。
　また、今後簡易水道との統合も予定されているため、施設効率の改善、効率的な設備投資を行っていく必要がある。
　施設更新については、老朽化が進んでいるため、随時耐震管等への布設替えを行っていく。</t>
    <rPh sb="4" eb="7">
      <t>ケンゼンセイ</t>
    </rPh>
    <rPh sb="8" eb="9">
      <t>タカ</t>
    </rPh>
    <rPh sb="17" eb="18">
      <t>オヨ</t>
    </rPh>
    <rPh sb="30" eb="31">
      <t>ヒク</t>
    </rPh>
    <rPh sb="33" eb="36">
      <t>コウリツセイ</t>
    </rPh>
    <rPh sb="41" eb="43">
      <t>リョウコウ</t>
    </rPh>
    <rPh sb="47" eb="48">
      <t>イ</t>
    </rPh>
    <phoneticPr fontId="4"/>
  </si>
  <si>
    <t>・有形固定資産減価償却率は、全国平均と同程度である。
・管路経年化率は、耐用年数を経過した管路延長の割合であるが、概ね問題はない。
・管路更新率は、当該年度中に更新した管路延長の割合であり、全国平均より低いが、収益の中から計画的に耐震管への布設替等を行っていく。今後は、施設の老朽化の現状を踏まえ、災害対策も含めて耐震管への布設替えを行っていく必要がある。</t>
    <rPh sb="1" eb="3">
      <t>ユウケイ</t>
    </rPh>
    <rPh sb="80" eb="8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</si>
</sst>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1"/>
          <c:y val="0.1580694566902853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0.09</c:v>
                </c:pt>
                <c:pt idx="2">
                  <c:v>0.59</c:v>
                </c:pt>
                <c:pt idx="3">
                  <c:v>0.28999999999999998</c:v>
                </c:pt>
                <c:pt idx="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27264"/>
        <c:axId val="29937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27264"/>
        <c:axId val="299378392"/>
      </c:lineChart>
      <c:dateAx>
        <c:axId val="569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378392"/>
        <c:crosses val="autoZero"/>
        <c:auto val="1"/>
        <c:lblOffset val="100"/>
        <c:baseTimeUnit val="years"/>
      </c:dateAx>
      <c:valAx>
        <c:axId val="29937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92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56.13</c:v>
                </c:pt>
                <c:pt idx="1">
                  <c:v>54.66</c:v>
                </c:pt>
                <c:pt idx="2">
                  <c:v>54.53</c:v>
                </c:pt>
                <c:pt idx="3">
                  <c:v>54.03</c:v>
                </c:pt>
                <c:pt idx="4">
                  <c:v>53.44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400112"/>
        <c:axId val="301400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00112"/>
        <c:axId val="301400504"/>
      </c:lineChart>
      <c:dateAx>
        <c:axId val="30140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400504"/>
        <c:crosses val="autoZero"/>
        <c:auto val="1"/>
        <c:lblOffset val="100"/>
        <c:baseTimeUnit val="years"/>
      </c:dateAx>
      <c:valAx>
        <c:axId val="301400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40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73.41</c:v>
                </c:pt>
                <c:pt idx="1">
                  <c:v>73.16</c:v>
                </c:pt>
                <c:pt idx="2">
                  <c:v>73.03</c:v>
                </c:pt>
                <c:pt idx="3">
                  <c:v>72.58</c:v>
                </c:pt>
                <c:pt idx="4">
                  <c:v>71.489999999999995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401680"/>
        <c:axId val="301402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01680"/>
        <c:axId val="301402072"/>
      </c:lineChart>
      <c:dateAx>
        <c:axId val="30140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402072"/>
        <c:crosses val="autoZero"/>
        <c:auto val="1"/>
        <c:lblOffset val="100"/>
        <c:baseTimeUnit val="years"/>
      </c:dateAx>
      <c:valAx>
        <c:axId val="301402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40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108.31</c:v>
                </c:pt>
                <c:pt idx="1">
                  <c:v>110.27</c:v>
                </c:pt>
                <c:pt idx="2">
                  <c:v>115.11</c:v>
                </c:pt>
                <c:pt idx="3">
                  <c:v>113.27</c:v>
                </c:pt>
                <c:pt idx="4">
                  <c:v>116.68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56376"/>
        <c:axId val="29900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56376"/>
        <c:axId val="299005368"/>
      </c:lineChart>
      <c:dateAx>
        <c:axId val="30045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005368"/>
        <c:crosses val="autoZero"/>
        <c:auto val="1"/>
        <c:lblOffset val="100"/>
        <c:baseTimeUnit val="years"/>
      </c:dateAx>
      <c:valAx>
        <c:axId val="29900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45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38.65</c:v>
                </c:pt>
                <c:pt idx="1">
                  <c:v>39.799999999999997</c:v>
                </c:pt>
                <c:pt idx="2">
                  <c:v>39.07</c:v>
                </c:pt>
                <c:pt idx="3">
                  <c:v>38.76</c:v>
                </c:pt>
                <c:pt idx="4">
                  <c:v>44.61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271472"/>
        <c:axId val="300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271472"/>
        <c:axId val="300368320"/>
      </c:lineChart>
      <c:dateAx>
        <c:axId val="30127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368320"/>
        <c:crosses val="autoZero"/>
        <c:auto val="1"/>
        <c:lblOffset val="100"/>
        <c:baseTimeUnit val="years"/>
      </c:dateAx>
      <c:valAx>
        <c:axId val="300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27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22664"/>
        <c:axId val="29966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22664"/>
        <c:axId val="299669400"/>
      </c:lineChart>
      <c:dateAx>
        <c:axId val="141622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669400"/>
        <c:crosses val="autoZero"/>
        <c:auto val="1"/>
        <c:lblOffset val="100"/>
        <c:baseTimeUnit val="years"/>
      </c:dateAx>
      <c:valAx>
        <c:axId val="29966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622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08520"/>
        <c:axId val="30090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08520"/>
        <c:axId val="300908912"/>
      </c:lineChart>
      <c:dateAx>
        <c:axId val="300908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08912"/>
        <c:crosses val="autoZero"/>
        <c:auto val="1"/>
        <c:lblOffset val="100"/>
        <c:baseTimeUnit val="years"/>
      </c:dateAx>
      <c:valAx>
        <c:axId val="300908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908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1706.5</c:v>
                </c:pt>
                <c:pt idx="1">
                  <c:v>1092.47</c:v>
                </c:pt>
                <c:pt idx="2">
                  <c:v>841.15</c:v>
                </c:pt>
                <c:pt idx="3">
                  <c:v>1071.51</c:v>
                </c:pt>
                <c:pt idx="4">
                  <c:v>297.12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04752"/>
        <c:axId val="30110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04752"/>
        <c:axId val="301105144"/>
      </c:lineChart>
      <c:dateAx>
        <c:axId val="30110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105144"/>
        <c:crosses val="autoZero"/>
        <c:auto val="1"/>
        <c:lblOffset val="100"/>
        <c:baseTimeUnit val="years"/>
      </c:dateAx>
      <c:valAx>
        <c:axId val="301105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10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584.74</c:v>
                </c:pt>
                <c:pt idx="1">
                  <c:v>580.97</c:v>
                </c:pt>
                <c:pt idx="2">
                  <c:v>578.23</c:v>
                </c:pt>
                <c:pt idx="3">
                  <c:v>587.71</c:v>
                </c:pt>
                <c:pt idx="4">
                  <c:v>577.67999999999995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06320"/>
        <c:axId val="301106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06320"/>
        <c:axId val="301106712"/>
      </c:lineChart>
      <c:dateAx>
        <c:axId val="30110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106712"/>
        <c:crosses val="autoZero"/>
        <c:auto val="1"/>
        <c:lblOffset val="100"/>
        <c:baseTimeUnit val="years"/>
      </c:dateAx>
      <c:valAx>
        <c:axId val="301106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10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106.87</c:v>
                </c:pt>
                <c:pt idx="1">
                  <c:v>108.55</c:v>
                </c:pt>
                <c:pt idx="2">
                  <c:v>113.82</c:v>
                </c:pt>
                <c:pt idx="3">
                  <c:v>111.97</c:v>
                </c:pt>
                <c:pt idx="4">
                  <c:v>116.04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11656"/>
        <c:axId val="30091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1656"/>
        <c:axId val="300911264"/>
      </c:lineChart>
      <c:dateAx>
        <c:axId val="300911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11264"/>
        <c:crosses val="autoZero"/>
        <c:auto val="1"/>
        <c:lblOffset val="100"/>
        <c:baseTimeUnit val="years"/>
      </c:dateAx>
      <c:valAx>
        <c:axId val="30091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911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163.69</c:v>
                </c:pt>
                <c:pt idx="1">
                  <c:v>162.07</c:v>
                </c:pt>
                <c:pt idx="2">
                  <c:v>155.12</c:v>
                </c:pt>
                <c:pt idx="3">
                  <c:v>158.01</c:v>
                </c:pt>
                <c:pt idx="4">
                  <c:v>152.94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10088"/>
        <c:axId val="30110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0088"/>
        <c:axId val="301107888"/>
      </c:lineChart>
      <c:dateAx>
        <c:axId val="300910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107888"/>
        <c:crosses val="autoZero"/>
        <c:auto val="1"/>
        <c:lblOffset val="100"/>
        <c:baseTimeUnit val="years"/>
      </c:dateAx>
      <c:valAx>
        <c:axId val="30110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910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徳島県　美馬市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31321</v>
      </c>
      <c r="AJ8" s="56"/>
      <c r="AK8" s="56"/>
      <c r="AL8" s="56"/>
      <c r="AM8" s="56"/>
      <c r="AN8" s="56"/>
      <c r="AO8" s="56"/>
      <c r="AP8" s="57"/>
      <c r="AQ8" s="47">
        <f>データ!R6</f>
        <v>367.14</v>
      </c>
      <c r="AR8" s="47"/>
      <c r="AS8" s="47"/>
      <c r="AT8" s="47"/>
      <c r="AU8" s="47"/>
      <c r="AV8" s="47"/>
      <c r="AW8" s="47"/>
      <c r="AX8" s="47"/>
      <c r="AY8" s="47">
        <f>データ!S6</f>
        <v>85.31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42.51</v>
      </c>
      <c r="K10" s="47"/>
      <c r="L10" s="47"/>
      <c r="M10" s="47"/>
      <c r="N10" s="47"/>
      <c r="O10" s="47"/>
      <c r="P10" s="47"/>
      <c r="Q10" s="47"/>
      <c r="R10" s="47">
        <f>データ!O6</f>
        <v>76.599999999999994</v>
      </c>
      <c r="S10" s="47"/>
      <c r="T10" s="47"/>
      <c r="U10" s="47"/>
      <c r="V10" s="47"/>
      <c r="W10" s="47"/>
      <c r="X10" s="47"/>
      <c r="Y10" s="47"/>
      <c r="Z10" s="78">
        <f>データ!P6</f>
        <v>3456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23881</v>
      </c>
      <c r="AJ10" s="78"/>
      <c r="AK10" s="78"/>
      <c r="AL10" s="78"/>
      <c r="AM10" s="78"/>
      <c r="AN10" s="78"/>
      <c r="AO10" s="78"/>
      <c r="AP10" s="78"/>
      <c r="AQ10" s="47">
        <f>データ!U6</f>
        <v>57.88</v>
      </c>
      <c r="AR10" s="47"/>
      <c r="AS10" s="47"/>
      <c r="AT10" s="47"/>
      <c r="AU10" s="47"/>
      <c r="AV10" s="47"/>
      <c r="AW10" s="47"/>
      <c r="AX10" s="47"/>
      <c r="AY10" s="47">
        <f>データ!V6</f>
        <v>412.6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106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362077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徳島県　美馬市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42.51</v>
      </c>
      <c r="O6" s="32">
        <f t="shared" si="3"/>
        <v>76.599999999999994</v>
      </c>
      <c r="P6" s="32">
        <f t="shared" si="3"/>
        <v>3456</v>
      </c>
      <c r="Q6" s="32">
        <f t="shared" si="3"/>
        <v>31321</v>
      </c>
      <c r="R6" s="32">
        <f t="shared" si="3"/>
        <v>367.14</v>
      </c>
      <c r="S6" s="32">
        <f t="shared" si="3"/>
        <v>85.31</v>
      </c>
      <c r="T6" s="32">
        <f t="shared" si="3"/>
        <v>23881</v>
      </c>
      <c r="U6" s="32">
        <f t="shared" si="3"/>
        <v>57.88</v>
      </c>
      <c r="V6" s="32">
        <f t="shared" si="3"/>
        <v>412.6</v>
      </c>
      <c r="W6" s="33">
        <f>IF(W7="",NA(),W7)</f>
        <v>108.31</v>
      </c>
      <c r="X6" s="33">
        <f t="shared" ref="X6:AF6" si="4">IF(X7="",NA(),X7)</f>
        <v>110.27</v>
      </c>
      <c r="Y6" s="33">
        <f t="shared" si="4"/>
        <v>115.11</v>
      </c>
      <c r="Z6" s="33">
        <f t="shared" si="4"/>
        <v>113.27</v>
      </c>
      <c r="AA6" s="33">
        <f t="shared" si="4"/>
        <v>116.68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1706.5</v>
      </c>
      <c r="AT6" s="33">
        <f t="shared" ref="AT6:BB6" si="6">IF(AT7="",NA(),AT7)</f>
        <v>1092.47</v>
      </c>
      <c r="AU6" s="33">
        <f t="shared" si="6"/>
        <v>841.15</v>
      </c>
      <c r="AV6" s="33">
        <f t="shared" si="6"/>
        <v>1071.51</v>
      </c>
      <c r="AW6" s="33">
        <f t="shared" si="6"/>
        <v>297.12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584.74</v>
      </c>
      <c r="BE6" s="33">
        <f t="shared" ref="BE6:BM6" si="7">IF(BE7="",NA(),BE7)</f>
        <v>580.97</v>
      </c>
      <c r="BF6" s="33">
        <f t="shared" si="7"/>
        <v>578.23</v>
      </c>
      <c r="BG6" s="33">
        <f t="shared" si="7"/>
        <v>587.71</v>
      </c>
      <c r="BH6" s="33">
        <f t="shared" si="7"/>
        <v>577.67999999999995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106.87</v>
      </c>
      <c r="BP6" s="33">
        <f t="shared" ref="BP6:BX6" si="8">IF(BP7="",NA(),BP7)</f>
        <v>108.55</v>
      </c>
      <c r="BQ6" s="33">
        <f t="shared" si="8"/>
        <v>113.82</v>
      </c>
      <c r="BR6" s="33">
        <f t="shared" si="8"/>
        <v>111.97</v>
      </c>
      <c r="BS6" s="33">
        <f t="shared" si="8"/>
        <v>116.04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163.69</v>
      </c>
      <c r="CA6" s="33">
        <f t="shared" ref="CA6:CI6" si="9">IF(CA7="",NA(),CA7)</f>
        <v>162.07</v>
      </c>
      <c r="CB6" s="33">
        <f t="shared" si="9"/>
        <v>155.12</v>
      </c>
      <c r="CC6" s="33">
        <f t="shared" si="9"/>
        <v>158.01</v>
      </c>
      <c r="CD6" s="33">
        <f t="shared" si="9"/>
        <v>152.94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56.13</v>
      </c>
      <c r="CL6" s="33">
        <f t="shared" ref="CL6:CT6" si="10">IF(CL7="",NA(),CL7)</f>
        <v>54.66</v>
      </c>
      <c r="CM6" s="33">
        <f t="shared" si="10"/>
        <v>54.53</v>
      </c>
      <c r="CN6" s="33">
        <f t="shared" si="10"/>
        <v>54.03</v>
      </c>
      <c r="CO6" s="33">
        <f t="shared" si="10"/>
        <v>53.44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73.41</v>
      </c>
      <c r="CW6" s="33">
        <f t="shared" ref="CW6:DE6" si="11">IF(CW7="",NA(),CW7)</f>
        <v>73.16</v>
      </c>
      <c r="CX6" s="33">
        <f t="shared" si="11"/>
        <v>73.03</v>
      </c>
      <c r="CY6" s="33">
        <f t="shared" si="11"/>
        <v>72.58</v>
      </c>
      <c r="CZ6" s="33">
        <f t="shared" si="11"/>
        <v>71.489999999999995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38.65</v>
      </c>
      <c r="DH6" s="33">
        <f t="shared" ref="DH6:DP6" si="12">IF(DH7="",NA(),DH7)</f>
        <v>39.799999999999997</v>
      </c>
      <c r="DI6" s="33">
        <f t="shared" si="12"/>
        <v>39.07</v>
      </c>
      <c r="DJ6" s="33">
        <f t="shared" si="12"/>
        <v>38.76</v>
      </c>
      <c r="DK6" s="33">
        <f t="shared" si="12"/>
        <v>44.61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3">
        <f t="shared" si="13"/>
        <v>1.19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0.05</v>
      </c>
      <c r="ED6" s="33">
        <f t="shared" ref="ED6:EL6" si="14">IF(ED7="",NA(),ED7)</f>
        <v>0.09</v>
      </c>
      <c r="EE6" s="33">
        <f t="shared" si="14"/>
        <v>0.59</v>
      </c>
      <c r="EF6" s="33">
        <f t="shared" si="14"/>
        <v>0.28999999999999998</v>
      </c>
      <c r="EG6" s="33">
        <f t="shared" si="14"/>
        <v>0.5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362077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42.51</v>
      </c>
      <c r="O7" s="36">
        <v>76.599999999999994</v>
      </c>
      <c r="P7" s="36">
        <v>3456</v>
      </c>
      <c r="Q7" s="36">
        <v>31321</v>
      </c>
      <c r="R7" s="36">
        <v>367.14</v>
      </c>
      <c r="S7" s="36">
        <v>85.31</v>
      </c>
      <c r="T7" s="36">
        <v>23881</v>
      </c>
      <c r="U7" s="36">
        <v>57.88</v>
      </c>
      <c r="V7" s="36">
        <v>412.6</v>
      </c>
      <c r="W7" s="36">
        <v>108.31</v>
      </c>
      <c r="X7" s="36">
        <v>110.27</v>
      </c>
      <c r="Y7" s="36">
        <v>115.11</v>
      </c>
      <c r="Z7" s="36">
        <v>113.27</v>
      </c>
      <c r="AA7" s="36">
        <v>116.68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1706.5</v>
      </c>
      <c r="AT7" s="36">
        <v>1092.47</v>
      </c>
      <c r="AU7" s="36">
        <v>841.15</v>
      </c>
      <c r="AV7" s="36">
        <v>1071.51</v>
      </c>
      <c r="AW7" s="36">
        <v>297.12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584.74</v>
      </c>
      <c r="BE7" s="36">
        <v>580.97</v>
      </c>
      <c r="BF7" s="36">
        <v>578.23</v>
      </c>
      <c r="BG7" s="36">
        <v>587.71</v>
      </c>
      <c r="BH7" s="36">
        <v>577.67999999999995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106.87</v>
      </c>
      <c r="BP7" s="36">
        <v>108.55</v>
      </c>
      <c r="BQ7" s="36">
        <v>113.82</v>
      </c>
      <c r="BR7" s="36">
        <v>111.97</v>
      </c>
      <c r="BS7" s="36">
        <v>116.04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163.69</v>
      </c>
      <c r="CA7" s="36">
        <v>162.07</v>
      </c>
      <c r="CB7" s="36">
        <v>155.12</v>
      </c>
      <c r="CC7" s="36">
        <v>158.01</v>
      </c>
      <c r="CD7" s="36">
        <v>152.94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56.13</v>
      </c>
      <c r="CL7" s="36">
        <v>54.66</v>
      </c>
      <c r="CM7" s="36">
        <v>54.53</v>
      </c>
      <c r="CN7" s="36">
        <v>54.03</v>
      </c>
      <c r="CO7" s="36">
        <v>53.44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73.41</v>
      </c>
      <c r="CW7" s="36">
        <v>73.16</v>
      </c>
      <c r="CX7" s="36">
        <v>73.03</v>
      </c>
      <c r="CY7" s="36">
        <v>72.58</v>
      </c>
      <c r="CZ7" s="36">
        <v>71.489999999999995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38.65</v>
      </c>
      <c r="DH7" s="36">
        <v>39.799999999999997</v>
      </c>
      <c r="DI7" s="36">
        <v>39.07</v>
      </c>
      <c r="DJ7" s="36">
        <v>38.76</v>
      </c>
      <c r="DK7" s="36">
        <v>44.61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1.19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0.05</v>
      </c>
      <c r="ED7" s="36">
        <v>0.09</v>
      </c>
      <c r="EE7" s="36">
        <v>0.59</v>
      </c>
      <c r="EF7" s="36">
        <v>0.28999999999999998</v>
      </c>
      <c r="EG7" s="36">
        <v>0.5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2016-02-03T07:27:20Z</dcterms:created>
  <dcterms:modified xsi:type="dcterms:W3CDTF">2016-02-26T05:35:45Z</dcterms:modified>
  <cp:category/>
</cp:coreProperties>
</file>