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4 阿南市（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<sst xmlns="http://schemas.openxmlformats.org/spreadsheetml/2006/main" count="217" uniqueCount="107">
  <si>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</si>
  <si>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</si>
  <si>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</si>
  <si>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</si>
  <si>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</si>
  <si>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</si>
  <si>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</si>
  <si>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</si>
  <si>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</si>
  <si>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</si>
  <si>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</si>
  <si>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</si>
  <si>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</si>
  <si>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</si>
  <si>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</si>
  <si>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</si>
  <si>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</si>
  <si>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</si>
  <si>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</si>
  <si>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</si>
  <si>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</si>
  <si>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</si>
  <si>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</si>
  <si>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</si>
  <si>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</si>
  <si>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</si>
  <si>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</si>
  <si>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</si>
  <si>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</si>
  <si>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</si>
  <si>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</si>
  <si>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</si>
  <si>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</si>
  <si>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</si>
  <si>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</si>
  <si>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</si>
  <si>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</si>
  <si>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</si>
  <si>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</si>
  <si>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</si>
  <si>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</si>
  <si>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</si>
  <si>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</si>
  <si>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</si>
  <si>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</si>
  <si>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</si>
  <si>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</si>
  <si>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</si>
  <si>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</si>
  <si>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</si>
  <si>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</si>
  <si>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</si>
  <si>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</si>
  <si>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</si>
  <si>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</si>
  <si>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</si>
  <si>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</si>
  <si>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</si>
  <si>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</si>
  <si>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</si>
  <si>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</si>
  <si>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</si>
  <si>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</si>
  <si>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</si>
  <si>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</si>
  <si>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</si>
  <si>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</si>
  <si>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</si>
  <si>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</si>
  <si>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</si>
  <si>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</si>
  <si>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</si>
  <si>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</si>
  <si>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</si>
  <si>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</si>
  <si>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</si>
  <si>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</si>
  <si>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</si>
  <si>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</si>
  <si>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</si>
  <si>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</si>
  <si>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</si>
  <si>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</si>
  <si>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</si>
  <si>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</si>
  <si>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</si>
  <si>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</si>
  <si>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</si>
  <si>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</si>
  <si>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</si>
  <si>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</si>
  <si>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</si>
  <si>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</si>
  <si>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阿南市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</si>
  <si>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</si>
  <si>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</si>
  <si>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</si>
  <si>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</si>
  <si>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</si>
  <si>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</si>
  <si>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</si>
  <si>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</si>
  <si>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</si>
  <si>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</si>
  <si>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経常収支比率、企業債残高対給水収益比率、有収率等で類似団体より低い数値となっている。また老朽化の状況は、管路更新投資が全くできない状況である。
　現在、「阿南市新水道ビジョン」を策定中であるが、早急に経営改善を実施しなければならない緊迫した状況である。</t>
    <phoneticPr fontId="4"/>
  </si>
  <si>
    <t>　②の管路経年化率は最近２、３年で上昇し、類似団体と比べても高い比率になっている。また③の管路更新化率は過去５年間、類似団体の半分以下の数値となっている。これは、経営状況の悪化により、老朽管の布設替工事が全く進んでいないことを意味しており、今後、管路更新投資ができるよう、早急な経営改善の検討が必要である。</t>
    <rPh sb="96" eb="98">
      <t>フセツ</t>
    </rPh>
    <phoneticPr fontId="4"/>
  </si>
  <si>
    <t>　水源地の地下水が飲料水に適しているため、浄水設備に経費がかからず、塩素滅菌のみの処理で充分対応できているため、⑤の給水原価は類似団体より低いが、供給単価が給水原価を下回った状態で長年経営してきたために、⑤の料金回収率（供給単価÷給水原価）が類似団体よりも低く、その結果①の経常収支比率も類似団体より低い数値となっている。
　また④の企業債残高対給水収益比率は、類似団体の２倍の数値を示していて、将来に大きな負債を抱えていることがわかる。少しづつ企業債残高は減ってきているように見えるが、実際は事業費の大半が企業債の償還で占められ、新しい建設改良工事を行うことができないために、企業債借入金が増えていないのが実状である。
　また⑧の有収率（配水量に対して、有益に使用される量の割合）は、漏水が多いと有収率が小さい値になるが、類似団体より低い数値になっている。これも老朽管の布設替工事や漏水調査等が実施できていないことによるもので、有収率を高めるためには、これらのことが実施できるように、資金面での早急な経営改善が求められる。</t>
    <rPh sb="386" eb="388">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</si>
</sst>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0.45</c:v>
                </c:pt>
                <c:pt idx="1">
                  <c:v>0.28000000000000003</c:v>
                </c:pt>
                <c:pt idx="2">
                  <c:v>0.3</c:v>
                </c:pt>
                <c:pt idx="3">
                  <c:v>0.33</c:v>
                </c:pt>
                <c:pt idx="4">
                  <c:v>0.09</c:v>
                </c:pt>
              </c:numCache>
            </c:numRef>
          </c:val>
        </c:ser>
        <c:dLbls>
          <c:showLegendKey val="0"/>
          <c:showVal val="0"/>
          <c:showCatName val="0"/>
          <c:showSerName val="0"/>
          <c:showPercent val="0"/>
          <c:showBubbleSize val="0"/>
        </c:dLbls>
        <c:gapWidth val="150"/>
        <c:axId val="146145592"/>
        <c:axId val="1453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46145592"/>
        <c:axId val="145324376"/>
      </c:lineChart>
      <c:dateAx>
        <c:axId val="146145592"/>
        <c:scaling>
          <c:orientation val="minMax"/>
        </c:scaling>
        <c:delete val="1"/>
        <c:axPos val="b"/>
        <c:numFmt formatCode="ge" sourceLinked="1"/>
        <c:majorTickMark val="none"/>
        <c:minorTickMark val="none"/>
        <c:tickLblPos val="none"/>
        <c:crossAx val="145324376"/>
        <c:crosses val="autoZero"/>
        <c:auto val="1"/>
        <c:lblOffset val="100"/>
        <c:baseTimeUnit val="years"/>
      </c:dateAx>
      <c:valAx>
        <c:axId val="1453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51.48</c:v>
                </c:pt>
                <c:pt idx="1">
                  <c:v>49.94</c:v>
                </c:pt>
                <c:pt idx="2">
                  <c:v>49.34</c:v>
                </c:pt>
                <c:pt idx="3">
                  <c:v>48.93</c:v>
                </c:pt>
                <c:pt idx="4">
                  <c:v>47.96</c:v>
                </c:pt>
              </c:numCache>
            </c:numRef>
          </c:val>
        </c:ser>
        <c:dLbls>
          <c:showLegendKey val="0"/>
          <c:showVal val="0"/>
          <c:showCatName val="0"/>
          <c:showSerName val="0"/>
          <c:showPercent val="0"/>
          <c:showBubbleSize val="0"/>
        </c:dLbls>
        <c:gapWidth val="150"/>
        <c:axId val="338556288"/>
        <c:axId val="33855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38556288"/>
        <c:axId val="338556680"/>
      </c:lineChart>
      <c:dateAx>
        <c:axId val="338556288"/>
        <c:scaling>
          <c:orientation val="minMax"/>
        </c:scaling>
        <c:delete val="1"/>
        <c:axPos val="b"/>
        <c:numFmt formatCode="ge" sourceLinked="1"/>
        <c:majorTickMark val="none"/>
        <c:minorTickMark val="none"/>
        <c:tickLblPos val="none"/>
        <c:crossAx val="338556680"/>
        <c:crosses val="autoZero"/>
        <c:auto val="1"/>
        <c:lblOffset val="100"/>
        <c:baseTimeUnit val="years"/>
      </c:dateAx>
      <c:valAx>
        <c:axId val="3385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80.069999999999993</c:v>
                </c:pt>
                <c:pt idx="1">
                  <c:v>80.400000000000006</c:v>
                </c:pt>
                <c:pt idx="2">
                  <c:v>80.540000000000006</c:v>
                </c:pt>
                <c:pt idx="3">
                  <c:v>80.709999999999994</c:v>
                </c:pt>
                <c:pt idx="4">
                  <c:v>80.599999999999994</c:v>
                </c:pt>
              </c:numCache>
            </c:numRef>
          </c:val>
        </c:ser>
        <c:dLbls>
          <c:showLegendKey val="0"/>
          <c:showVal val="0"/>
          <c:showCatName val="0"/>
          <c:showSerName val="0"/>
          <c:showPercent val="0"/>
          <c:showBubbleSize val="0"/>
        </c:dLbls>
        <c:gapWidth val="150"/>
        <c:axId val="338557856"/>
        <c:axId val="33855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38557856"/>
        <c:axId val="338558248"/>
      </c:lineChart>
      <c:dateAx>
        <c:axId val="338557856"/>
        <c:scaling>
          <c:orientation val="minMax"/>
        </c:scaling>
        <c:delete val="1"/>
        <c:axPos val="b"/>
        <c:numFmt formatCode="ge" sourceLinked="1"/>
        <c:majorTickMark val="none"/>
        <c:minorTickMark val="none"/>
        <c:tickLblPos val="none"/>
        <c:crossAx val="338558248"/>
        <c:crosses val="autoZero"/>
        <c:auto val="1"/>
        <c:lblOffset val="100"/>
        <c:baseTimeUnit val="years"/>
      </c:dateAx>
      <c:valAx>
        <c:axId val="33855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101.48</c:v>
                </c:pt>
                <c:pt idx="1">
                  <c:v>102.75</c:v>
                </c:pt>
                <c:pt idx="2">
                  <c:v>100.42</c:v>
                </c:pt>
                <c:pt idx="3">
                  <c:v>101.65</c:v>
                </c:pt>
                <c:pt idx="4">
                  <c:v>101.65</c:v>
                </c:pt>
              </c:numCache>
            </c:numRef>
          </c:val>
        </c:ser>
        <c:dLbls>
          <c:showLegendKey val="0"/>
          <c:showVal val="0"/>
          <c:showCatName val="0"/>
          <c:showSerName val="0"/>
          <c:showPercent val="0"/>
          <c:showBubbleSize val="0"/>
        </c:dLbls>
        <c:gapWidth val="150"/>
        <c:axId val="338167200"/>
        <c:axId val="3381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38167200"/>
        <c:axId val="338167584"/>
      </c:lineChart>
      <c:dateAx>
        <c:axId val="338167200"/>
        <c:scaling>
          <c:orientation val="minMax"/>
        </c:scaling>
        <c:delete val="1"/>
        <c:axPos val="b"/>
        <c:numFmt formatCode="ge" sourceLinked="1"/>
        <c:majorTickMark val="none"/>
        <c:minorTickMark val="none"/>
        <c:tickLblPos val="none"/>
        <c:crossAx val="338167584"/>
        <c:crosses val="autoZero"/>
        <c:auto val="1"/>
        <c:lblOffset val="100"/>
        <c:baseTimeUnit val="years"/>
      </c:dateAx>
      <c:valAx>
        <c:axId val="33816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32.6</c:v>
                </c:pt>
                <c:pt idx="1">
                  <c:v>34.479999999999997</c:v>
                </c:pt>
                <c:pt idx="2">
                  <c:v>35.92</c:v>
                </c:pt>
                <c:pt idx="3">
                  <c:v>37.56</c:v>
                </c:pt>
                <c:pt idx="4">
                  <c:v>42.36</c:v>
                </c:pt>
              </c:numCache>
            </c:numRef>
          </c:val>
        </c:ser>
        <c:dLbls>
          <c:showLegendKey val="0"/>
          <c:showVal val="0"/>
          <c:showCatName val="0"/>
          <c:showSerName val="0"/>
          <c:showPercent val="0"/>
          <c:showBubbleSize val="0"/>
        </c:dLbls>
        <c:gapWidth val="150"/>
        <c:axId val="338147968"/>
        <c:axId val="3382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38147968"/>
        <c:axId val="338224000"/>
      </c:lineChart>
      <c:dateAx>
        <c:axId val="338147968"/>
        <c:scaling>
          <c:orientation val="minMax"/>
        </c:scaling>
        <c:delete val="1"/>
        <c:axPos val="b"/>
        <c:numFmt formatCode="ge" sourceLinked="1"/>
        <c:majorTickMark val="none"/>
        <c:minorTickMark val="none"/>
        <c:tickLblPos val="none"/>
        <c:crossAx val="338224000"/>
        <c:crosses val="autoZero"/>
        <c:auto val="1"/>
        <c:lblOffset val="100"/>
        <c:baseTimeUnit val="years"/>
      </c:dateAx>
      <c:valAx>
        <c:axId val="3382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8.31</c:v>
                </c:pt>
                <c:pt idx="1">
                  <c:v>8.84</c:v>
                </c:pt>
                <c:pt idx="2">
                  <c:v>11.37</c:v>
                </c:pt>
                <c:pt idx="3">
                  <c:v>16.239999999999998</c:v>
                </c:pt>
                <c:pt idx="4">
                  <c:v>16.23</c:v>
                </c:pt>
              </c:numCache>
            </c:numRef>
          </c:val>
        </c:ser>
        <c:dLbls>
          <c:showLegendKey val="0"/>
          <c:showVal val="0"/>
          <c:showCatName val="0"/>
          <c:showSerName val="0"/>
          <c:showPercent val="0"/>
          <c:showBubbleSize val="0"/>
        </c:dLbls>
        <c:gapWidth val="150"/>
        <c:axId val="337139112"/>
        <c:axId val="3360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37139112"/>
        <c:axId val="336042336"/>
      </c:lineChart>
      <c:dateAx>
        <c:axId val="337139112"/>
        <c:scaling>
          <c:orientation val="minMax"/>
        </c:scaling>
        <c:delete val="1"/>
        <c:axPos val="b"/>
        <c:numFmt formatCode="ge" sourceLinked="1"/>
        <c:majorTickMark val="none"/>
        <c:minorTickMark val="none"/>
        <c:tickLblPos val="none"/>
        <c:crossAx val="336042336"/>
        <c:crosses val="autoZero"/>
        <c:auto val="1"/>
        <c:lblOffset val="100"/>
        <c:baseTimeUnit val="years"/>
      </c:dateAx>
      <c:valAx>
        <c:axId val="3360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3.48</c:v>
                </c:pt>
                <c:pt idx="1">
                  <c:v>1.35</c:v>
                </c:pt>
                <c:pt idx="2">
                  <c:v>1.81</c:v>
                </c:pt>
                <c:pt idx="3">
                  <c:v>0.77</c:v>
                </c:pt>
                <c:pt idx="4" formatCode="#,##0.00;&quot;△&quot;#,##0.00">
                  <c:v>0</c:v>
                </c:pt>
              </c:numCache>
            </c:numRef>
          </c:val>
        </c:ser>
        <c:dLbls>
          <c:showLegendKey val="0"/>
          <c:showVal val="0"/>
          <c:showCatName val="0"/>
          <c:showSerName val="0"/>
          <c:showPercent val="0"/>
          <c:showBubbleSize val="0"/>
        </c:dLbls>
        <c:gapWidth val="150"/>
        <c:axId val="338304328"/>
        <c:axId val="33830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8304328"/>
        <c:axId val="338304720"/>
      </c:lineChart>
      <c:dateAx>
        <c:axId val="338304328"/>
        <c:scaling>
          <c:orientation val="minMax"/>
        </c:scaling>
        <c:delete val="1"/>
        <c:axPos val="b"/>
        <c:numFmt formatCode="ge" sourceLinked="1"/>
        <c:majorTickMark val="none"/>
        <c:minorTickMark val="none"/>
        <c:tickLblPos val="none"/>
        <c:crossAx val="338304720"/>
        <c:crosses val="autoZero"/>
        <c:auto val="1"/>
        <c:lblOffset val="100"/>
        <c:baseTimeUnit val="years"/>
      </c:dateAx>
      <c:valAx>
        <c:axId val="33830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3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1516.67</c:v>
                </c:pt>
                <c:pt idx="1">
                  <c:v>1279.8</c:v>
                </c:pt>
                <c:pt idx="2">
                  <c:v>1703.05</c:v>
                </c:pt>
                <c:pt idx="3">
                  <c:v>1049.8599999999999</c:v>
                </c:pt>
                <c:pt idx="4">
                  <c:v>196.46</c:v>
                </c:pt>
              </c:numCache>
            </c:numRef>
          </c:val>
        </c:ser>
        <c:dLbls>
          <c:showLegendKey val="0"/>
          <c:showVal val="0"/>
          <c:showCatName val="0"/>
          <c:showSerName val="0"/>
          <c:showPercent val="0"/>
          <c:showBubbleSize val="0"/>
        </c:dLbls>
        <c:gapWidth val="150"/>
        <c:axId val="338348464"/>
        <c:axId val="33834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38348464"/>
        <c:axId val="338348856"/>
      </c:lineChart>
      <c:dateAx>
        <c:axId val="338348464"/>
        <c:scaling>
          <c:orientation val="minMax"/>
        </c:scaling>
        <c:delete val="1"/>
        <c:axPos val="b"/>
        <c:numFmt formatCode="ge" sourceLinked="1"/>
        <c:majorTickMark val="none"/>
        <c:minorTickMark val="none"/>
        <c:tickLblPos val="none"/>
        <c:crossAx val="338348856"/>
        <c:crosses val="autoZero"/>
        <c:auto val="1"/>
        <c:lblOffset val="100"/>
        <c:baseTimeUnit val="years"/>
      </c:dateAx>
      <c:valAx>
        <c:axId val="338348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34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790.65</c:v>
                </c:pt>
                <c:pt idx="1">
                  <c:v>762.47</c:v>
                </c:pt>
                <c:pt idx="2">
                  <c:v>754.08</c:v>
                </c:pt>
                <c:pt idx="3">
                  <c:v>732.53</c:v>
                </c:pt>
                <c:pt idx="4">
                  <c:v>712.63</c:v>
                </c:pt>
              </c:numCache>
            </c:numRef>
          </c:val>
        </c:ser>
        <c:dLbls>
          <c:showLegendKey val="0"/>
          <c:showVal val="0"/>
          <c:showCatName val="0"/>
          <c:showSerName val="0"/>
          <c:showPercent val="0"/>
          <c:showBubbleSize val="0"/>
        </c:dLbls>
        <c:gapWidth val="150"/>
        <c:axId val="338348072"/>
        <c:axId val="33835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38348072"/>
        <c:axId val="338350032"/>
      </c:lineChart>
      <c:dateAx>
        <c:axId val="338348072"/>
        <c:scaling>
          <c:orientation val="minMax"/>
        </c:scaling>
        <c:delete val="1"/>
        <c:axPos val="b"/>
        <c:numFmt formatCode="ge" sourceLinked="1"/>
        <c:majorTickMark val="none"/>
        <c:minorTickMark val="none"/>
        <c:tickLblPos val="none"/>
        <c:crossAx val="338350032"/>
        <c:crosses val="autoZero"/>
        <c:auto val="1"/>
        <c:lblOffset val="100"/>
        <c:baseTimeUnit val="years"/>
      </c:dateAx>
      <c:valAx>
        <c:axId val="33835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3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97.43</c:v>
                </c:pt>
                <c:pt idx="1">
                  <c:v>98.6</c:v>
                </c:pt>
                <c:pt idx="2">
                  <c:v>95.55</c:v>
                </c:pt>
                <c:pt idx="3">
                  <c:v>97.21</c:v>
                </c:pt>
                <c:pt idx="4">
                  <c:v>98.15</c:v>
                </c:pt>
              </c:numCache>
            </c:numRef>
          </c:val>
        </c:ser>
        <c:dLbls>
          <c:showLegendKey val="0"/>
          <c:showVal val="0"/>
          <c:showCatName val="0"/>
          <c:showSerName val="0"/>
          <c:showPercent val="0"/>
          <c:showBubbleSize val="0"/>
        </c:dLbls>
        <c:gapWidth val="150"/>
        <c:axId val="338351208"/>
        <c:axId val="3383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38351208"/>
        <c:axId val="338303936"/>
      </c:lineChart>
      <c:dateAx>
        <c:axId val="338351208"/>
        <c:scaling>
          <c:orientation val="minMax"/>
        </c:scaling>
        <c:delete val="1"/>
        <c:axPos val="b"/>
        <c:numFmt formatCode="ge" sourceLinked="1"/>
        <c:majorTickMark val="none"/>
        <c:minorTickMark val="none"/>
        <c:tickLblPos val="none"/>
        <c:crossAx val="338303936"/>
        <c:crosses val="autoZero"/>
        <c:auto val="1"/>
        <c:lblOffset val="100"/>
        <c:baseTimeUnit val="years"/>
      </c:dateAx>
      <c:valAx>
        <c:axId val="3383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5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127.04</c:v>
                </c:pt>
                <c:pt idx="1">
                  <c:v>126.23</c:v>
                </c:pt>
                <c:pt idx="2">
                  <c:v>130.01</c:v>
                </c:pt>
                <c:pt idx="3">
                  <c:v>127.68</c:v>
                </c:pt>
                <c:pt idx="4">
                  <c:v>126.27</c:v>
                </c:pt>
              </c:numCache>
            </c:numRef>
          </c:val>
        </c:ser>
        <c:dLbls>
          <c:showLegendKey val="0"/>
          <c:showVal val="0"/>
          <c:showCatName val="0"/>
          <c:showSerName val="0"/>
          <c:showPercent val="0"/>
          <c:showBubbleSize val="0"/>
        </c:dLbls>
        <c:gapWidth val="150"/>
        <c:axId val="338302760"/>
        <c:axId val="33855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38302760"/>
        <c:axId val="338555112"/>
      </c:lineChart>
      <c:dateAx>
        <c:axId val="338302760"/>
        <c:scaling>
          <c:orientation val="minMax"/>
        </c:scaling>
        <c:delete val="1"/>
        <c:axPos val="b"/>
        <c:numFmt formatCode="ge" sourceLinked="1"/>
        <c:majorTickMark val="none"/>
        <c:minorTickMark val="none"/>
        <c:tickLblPos val="none"/>
        <c:crossAx val="338555112"/>
        <c:crosses val="autoZero"/>
        <c:auto val="1"/>
        <c:lblOffset val="100"/>
        <c:baseTimeUnit val="years"/>
      </c:dateAx>
      <c:valAx>
        <c:axId val="33855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徳島県　阿南市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A4</v>
      </c>
      <c r="AA8" s="73"/>
      <c r="AB8" s="73"/>
      <c r="AC8" s="73"/>
      <c r="AD8" s="73"/>
      <c r="AE8" s="73"/>
      <c r="AF8" s="73"/>
      <c r="AG8" s="74"/>
      <c r="AH8" s="3"/>
      <c r="AI8" s="75">
        <f>データ!Q6</f>
        <v>76219</v>
      </c>
      <c r="AJ8" s="76"/>
      <c r="AK8" s="76"/>
      <c r="AL8" s="76"/>
      <c r="AM8" s="76"/>
      <c r="AN8" s="76"/>
      <c r="AO8" s="76"/>
      <c r="AP8" s="77"/>
      <c r="AQ8" s="58">
        <f>データ!R6</f>
        <v>279.56</v>
      </c>
      <c r="AR8" s="58"/>
      <c r="AS8" s="58"/>
      <c r="AT8" s="58"/>
      <c r="AU8" s="58"/>
      <c r="AV8" s="58"/>
      <c r="AW8" s="58"/>
      <c r="AX8" s="58"/>
      <c r="AY8" s="58">
        <f>データ!S6</f>
        <v>272.64</v>
      </c>
      <c r="AZ8" s="58"/>
      <c r="BA8" s="58"/>
      <c r="BB8" s="58"/>
      <c r="BC8" s="58"/>
      <c r="BD8" s="58"/>
      <c r="BE8" s="58"/>
      <c r="BF8" s="58"/>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47.31</v>
      </c>
      <c r="K10" s="58"/>
      <c r="L10" s="58"/>
      <c r="M10" s="58"/>
      <c r="N10" s="58"/>
      <c r="O10" s="58"/>
      <c r="P10" s="58"/>
      <c r="Q10" s="58"/>
      <c r="R10" s="58">
        <f>データ!O6</f>
        <v>97.27</v>
      </c>
      <c r="S10" s="58"/>
      <c r="T10" s="58"/>
      <c r="U10" s="58"/>
      <c r="V10" s="58"/>
      <c r="W10" s="58"/>
      <c r="X10" s="58"/>
      <c r="Y10" s="58"/>
      <c r="Z10" s="66">
        <f>データ!P6</f>
        <v>1986</v>
      </c>
      <c r="AA10" s="66"/>
      <c r="AB10" s="66"/>
      <c r="AC10" s="66"/>
      <c r="AD10" s="66"/>
      <c r="AE10" s="66"/>
      <c r="AF10" s="66"/>
      <c r="AG10" s="66"/>
      <c r="AH10" s="2"/>
      <c r="AI10" s="66">
        <f>データ!T6</f>
        <v>73745</v>
      </c>
      <c r="AJ10" s="66"/>
      <c r="AK10" s="66"/>
      <c r="AL10" s="66"/>
      <c r="AM10" s="66"/>
      <c r="AN10" s="66"/>
      <c r="AO10" s="66"/>
      <c r="AP10" s="66"/>
      <c r="AQ10" s="58">
        <f>データ!U6</f>
        <v>114.15</v>
      </c>
      <c r="AR10" s="58"/>
      <c r="AS10" s="58"/>
      <c r="AT10" s="58"/>
      <c r="AU10" s="58"/>
      <c r="AV10" s="58"/>
      <c r="AW10" s="58"/>
      <c r="AX10" s="58"/>
      <c r="AY10" s="58">
        <f>データ!V6</f>
        <v>646.04</v>
      </c>
      <c r="AZ10" s="58"/>
      <c r="BA10" s="58"/>
      <c r="BB10" s="58"/>
      <c r="BC10" s="58"/>
      <c r="BD10" s="58"/>
      <c r="BE10" s="58"/>
      <c r="BF10" s="58"/>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1" t="s">
        <v>24</v>
      </c>
      <c r="BM14" s="42"/>
      <c r="BN14" s="42"/>
      <c r="BO14" s="42"/>
      <c r="BP14" s="42"/>
      <c r="BQ14" s="42"/>
      <c r="BR14" s="42"/>
      <c r="BS14" s="42"/>
      <c r="BT14" s="42"/>
      <c r="BU14" s="42"/>
      <c r="BV14" s="42"/>
      <c r="BW14" s="42"/>
      <c r="BX14" s="42"/>
      <c r="BY14" s="42"/>
      <c r="BZ14" s="43"/>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48"/>
      <c r="BN33" s="48"/>
      <c r="BO33" s="48"/>
      <c r="BP33" s="48"/>
      <c r="BQ33" s="48"/>
      <c r="BR33" s="48"/>
      <c r="BS33" s="48"/>
      <c r="BT33" s="48"/>
      <c r="BU33" s="48"/>
      <c r="BV33" s="48"/>
      <c r="BW33" s="48"/>
      <c r="BX33" s="48"/>
      <c r="BY33" s="48"/>
      <c r="BZ33" s="49"/>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50"/>
      <c r="BM34" s="48"/>
      <c r="BN34" s="48"/>
      <c r="BO34" s="48"/>
      <c r="BP34" s="48"/>
      <c r="BQ34" s="48"/>
      <c r="BR34" s="48"/>
      <c r="BS34" s="48"/>
      <c r="BT34" s="48"/>
      <c r="BU34" s="48"/>
      <c r="BV34" s="48"/>
      <c r="BW34" s="48"/>
      <c r="BX34" s="48"/>
      <c r="BY34" s="48"/>
      <c r="BZ34" s="49"/>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0"/>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48"/>
      <c r="BN55" s="48"/>
      <c r="BO55" s="48"/>
      <c r="BP55" s="48"/>
      <c r="BQ55" s="48"/>
      <c r="BR55" s="48"/>
      <c r="BS55" s="48"/>
      <c r="BT55" s="48"/>
      <c r="BU55" s="48"/>
      <c r="BV55" s="48"/>
      <c r="BW55" s="48"/>
      <c r="BX55" s="48"/>
      <c r="BY55" s="48"/>
      <c r="BZ55" s="49"/>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50"/>
      <c r="BM56" s="48"/>
      <c r="BN56" s="48"/>
      <c r="BO56" s="48"/>
      <c r="BP56" s="48"/>
      <c r="BQ56" s="48"/>
      <c r="BR56" s="48"/>
      <c r="BS56" s="48"/>
      <c r="BT56" s="48"/>
      <c r="BU56" s="48"/>
      <c r="BV56" s="48"/>
      <c r="BW56" s="48"/>
      <c r="BX56" s="48"/>
      <c r="BY56" s="48"/>
      <c r="BZ56" s="49"/>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0"/>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48"/>
      <c r="BN59" s="48"/>
      <c r="BO59" s="48"/>
      <c r="BP59" s="48"/>
      <c r="BQ59" s="48"/>
      <c r="BR59" s="48"/>
      <c r="BS59" s="48"/>
      <c r="BT59" s="48"/>
      <c r="BU59" s="48"/>
      <c r="BV59" s="48"/>
      <c r="BW59" s="48"/>
      <c r="BX59" s="48"/>
      <c r="BY59" s="48"/>
      <c r="BZ59" s="49"/>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0"/>
      <c r="BM60" s="48"/>
      <c r="BN60" s="48"/>
      <c r="BO60" s="48"/>
      <c r="BP60" s="48"/>
      <c r="BQ60" s="48"/>
      <c r="BR60" s="48"/>
      <c r="BS60" s="48"/>
      <c r="BT60" s="48"/>
      <c r="BU60" s="48"/>
      <c r="BV60" s="48"/>
      <c r="BW60" s="48"/>
      <c r="BX60" s="48"/>
      <c r="BY60" s="48"/>
      <c r="BZ60" s="49"/>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0"/>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E10" sqref="EE10"/>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362042</v>
      </c>
      <c r="D6" s="31">
        <f t="shared" si="3"/>
        <v>46</v>
      </c>
      <c r="E6" s="31">
        <f t="shared" si="3"/>
        <v>1</v>
      </c>
      <c r="F6" s="31">
        <f t="shared" si="3"/>
        <v>0</v>
      </c>
      <c r="G6" s="31">
        <f t="shared" si="3"/>
        <v>1</v>
      </c>
      <c r="H6" s="31" t="str">
        <f t="shared" si="3"/>
        <v>徳島県　阿南市</v>
      </c>
      <c r="I6" s="31" t="str">
        <f t="shared" si="3"/>
        <v>法適用</v>
      </c>
      <c r="J6" s="31" t="str">
        <f t="shared" si="3"/>
        <v>水道事業</v>
      </c>
      <c r="K6" s="31" t="str">
        <f t="shared" si="3"/>
        <v>末端給水事業</v>
      </c>
      <c r="L6" s="31" t="str">
        <f t="shared" si="3"/>
        <v>A4</v>
      </c>
      <c r="M6" s="32" t="str">
        <f t="shared" si="3"/>
        <v>-</v>
      </c>
      <c r="N6" s="32">
        <f t="shared" si="3"/>
        <v>47.31</v>
      </c>
      <c r="O6" s="32">
        <f t="shared" si="3"/>
        <v>97.27</v>
      </c>
      <c r="P6" s="32">
        <f t="shared" si="3"/>
        <v>1986</v>
      </c>
      <c r="Q6" s="32">
        <f t="shared" si="3"/>
        <v>76219</v>
      </c>
      <c r="R6" s="32">
        <f t="shared" si="3"/>
        <v>279.56</v>
      </c>
      <c r="S6" s="32">
        <f t="shared" si="3"/>
        <v>272.64</v>
      </c>
      <c r="T6" s="32">
        <f t="shared" si="3"/>
        <v>73745</v>
      </c>
      <c r="U6" s="32">
        <f t="shared" si="3"/>
        <v>114.15</v>
      </c>
      <c r="V6" s="32">
        <f t="shared" si="3"/>
        <v>646.04</v>
      </c>
      <c r="W6" s="33">
        <f>IF(W7="",NA(),W7)</f>
        <v>101.48</v>
      </c>
      <c r="X6" s="33">
        <f t="shared" ref="X6:AF6" si="4">IF(X7="",NA(),X7)</f>
        <v>102.75</v>
      </c>
      <c r="Y6" s="33">
        <f t="shared" si="4"/>
        <v>100.42</v>
      </c>
      <c r="Z6" s="33">
        <f t="shared" si="4"/>
        <v>101.65</v>
      </c>
      <c r="AA6" s="33">
        <f t="shared" si="4"/>
        <v>101.65</v>
      </c>
      <c r="AB6" s="33">
        <f t="shared" si="4"/>
        <v>108.89</v>
      </c>
      <c r="AC6" s="33">
        <f t="shared" si="4"/>
        <v>107.68</v>
      </c>
      <c r="AD6" s="33">
        <f t="shared" si="4"/>
        <v>108.24</v>
      </c>
      <c r="AE6" s="33">
        <f t="shared" si="4"/>
        <v>107.8</v>
      </c>
      <c r="AF6" s="33">
        <f t="shared" si="4"/>
        <v>111.96</v>
      </c>
      <c r="AG6" s="32" t="str">
        <f>IF(AG7="","",IF(AG7="-","【-】","【"&amp;SUBSTITUTE(TEXT(AG7,"#,##0.00"),"-","△")&amp;"】"))</f>
        <v>【113.03】</v>
      </c>
      <c r="AH6" s="33">
        <f>IF(AH7="",NA(),AH7)</f>
        <v>3.48</v>
      </c>
      <c r="AI6" s="33">
        <f t="shared" ref="AI6:AQ6" si="5">IF(AI7="",NA(),AI7)</f>
        <v>1.35</v>
      </c>
      <c r="AJ6" s="33">
        <f t="shared" si="5"/>
        <v>1.81</v>
      </c>
      <c r="AK6" s="33">
        <f t="shared" si="5"/>
        <v>0.77</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1516.67</v>
      </c>
      <c r="AT6" s="33">
        <f t="shared" ref="AT6:BB6" si="6">IF(AT7="",NA(),AT7)</f>
        <v>1279.8</v>
      </c>
      <c r="AU6" s="33">
        <f t="shared" si="6"/>
        <v>1703.05</v>
      </c>
      <c r="AV6" s="33">
        <f t="shared" si="6"/>
        <v>1049.8599999999999</v>
      </c>
      <c r="AW6" s="33">
        <f t="shared" si="6"/>
        <v>196.46</v>
      </c>
      <c r="AX6" s="33">
        <f t="shared" si="6"/>
        <v>699.11</v>
      </c>
      <c r="AY6" s="33">
        <f t="shared" si="6"/>
        <v>695.41</v>
      </c>
      <c r="AZ6" s="33">
        <f t="shared" si="6"/>
        <v>701</v>
      </c>
      <c r="BA6" s="33">
        <f t="shared" si="6"/>
        <v>739.59</v>
      </c>
      <c r="BB6" s="33">
        <f t="shared" si="6"/>
        <v>335.95</v>
      </c>
      <c r="BC6" s="32" t="str">
        <f>IF(BC7="","",IF(BC7="-","【-】","【"&amp;SUBSTITUTE(TEXT(BC7,"#,##0.00"),"-","△")&amp;"】"))</f>
        <v>【264.16】</v>
      </c>
      <c r="BD6" s="33">
        <f>IF(BD7="",NA(),BD7)</f>
        <v>790.65</v>
      </c>
      <c r="BE6" s="33">
        <f t="shared" ref="BE6:BM6" si="7">IF(BE7="",NA(),BE7)</f>
        <v>762.47</v>
      </c>
      <c r="BF6" s="33">
        <f t="shared" si="7"/>
        <v>754.08</v>
      </c>
      <c r="BG6" s="33">
        <f t="shared" si="7"/>
        <v>732.53</v>
      </c>
      <c r="BH6" s="33">
        <f t="shared" si="7"/>
        <v>712.63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97.43</v>
      </c>
      <c r="BP6" s="33">
        <f t="shared" ref="BP6:BX6" si="8">IF(BP7="",NA(),BP7)</f>
        <v>98.6</v>
      </c>
      <c r="BQ6" s="33">
        <f t="shared" si="8"/>
        <v>95.55</v>
      </c>
      <c r="BR6" s="33">
        <f t="shared" si="8"/>
        <v>97.21</v>
      </c>
      <c r="BS6" s="33">
        <f t="shared" si="8"/>
        <v>98.15</v>
      </c>
      <c r="BT6" s="33">
        <f t="shared" si="8"/>
        <v>101.27</v>
      </c>
      <c r="BU6" s="33">
        <f t="shared" si="8"/>
        <v>99.61</v>
      </c>
      <c r="BV6" s="33">
        <f t="shared" si="8"/>
        <v>100.27</v>
      </c>
      <c r="BW6" s="33">
        <f t="shared" si="8"/>
        <v>99.46</v>
      </c>
      <c r="BX6" s="33">
        <f t="shared" si="8"/>
        <v>105.21</v>
      </c>
      <c r="BY6" s="32" t="str">
        <f>IF(BY7="","",IF(BY7="-","【-】","【"&amp;SUBSTITUTE(TEXT(BY7,"#,##0.00"),"-","△")&amp;"】"))</f>
        <v>【104.60】</v>
      </c>
      <c r="BZ6" s="33">
        <f>IF(BZ7="",NA(),BZ7)</f>
        <v>127.04</v>
      </c>
      <c r="CA6" s="33">
        <f t="shared" ref="CA6:CI6" si="9">IF(CA7="",NA(),CA7)</f>
        <v>126.23</v>
      </c>
      <c r="CB6" s="33">
        <f t="shared" si="9"/>
        <v>130.01</v>
      </c>
      <c r="CC6" s="33">
        <f t="shared" si="9"/>
        <v>127.68</v>
      </c>
      <c r="CD6" s="33">
        <f t="shared" si="9"/>
        <v>126.27</v>
      </c>
      <c r="CE6" s="33">
        <f t="shared" si="9"/>
        <v>167.74</v>
      </c>
      <c r="CF6" s="33">
        <f t="shared" si="9"/>
        <v>169.59</v>
      </c>
      <c r="CG6" s="33">
        <f t="shared" si="9"/>
        <v>169.62</v>
      </c>
      <c r="CH6" s="33">
        <f t="shared" si="9"/>
        <v>171.78</v>
      </c>
      <c r="CI6" s="33">
        <f t="shared" si="9"/>
        <v>162.59</v>
      </c>
      <c r="CJ6" s="32" t="str">
        <f>IF(CJ7="","",IF(CJ7="-","【-】","【"&amp;SUBSTITUTE(TEXT(CJ7,"#,##0.00"),"-","△")&amp;"】"))</f>
        <v>【164.21】</v>
      </c>
      <c r="CK6" s="33">
        <f>IF(CK7="",NA(),CK7)</f>
        <v>51.48</v>
      </c>
      <c r="CL6" s="33">
        <f t="shared" ref="CL6:CT6" si="10">IF(CL7="",NA(),CL7)</f>
        <v>49.94</v>
      </c>
      <c r="CM6" s="33">
        <f t="shared" si="10"/>
        <v>49.34</v>
      </c>
      <c r="CN6" s="33">
        <f t="shared" si="10"/>
        <v>48.93</v>
      </c>
      <c r="CO6" s="33">
        <f t="shared" si="10"/>
        <v>47.96</v>
      </c>
      <c r="CP6" s="33">
        <f t="shared" si="10"/>
        <v>60.83</v>
      </c>
      <c r="CQ6" s="33">
        <f t="shared" si="10"/>
        <v>60.04</v>
      </c>
      <c r="CR6" s="33">
        <f t="shared" si="10"/>
        <v>59.88</v>
      </c>
      <c r="CS6" s="33">
        <f t="shared" si="10"/>
        <v>59.68</v>
      </c>
      <c r="CT6" s="33">
        <f t="shared" si="10"/>
        <v>59.17</v>
      </c>
      <c r="CU6" s="32" t="str">
        <f>IF(CU7="","",IF(CU7="-","【-】","【"&amp;SUBSTITUTE(TEXT(CU7,"#,##0.00"),"-","△")&amp;"】"))</f>
        <v>【59.80】</v>
      </c>
      <c r="CV6" s="33">
        <f>IF(CV7="",NA(),CV7)</f>
        <v>80.069999999999993</v>
      </c>
      <c r="CW6" s="33">
        <f t="shared" ref="CW6:DE6" si="11">IF(CW7="",NA(),CW7)</f>
        <v>80.400000000000006</v>
      </c>
      <c r="CX6" s="33">
        <f t="shared" si="11"/>
        <v>80.540000000000006</v>
      </c>
      <c r="CY6" s="33">
        <f t="shared" si="11"/>
        <v>80.709999999999994</v>
      </c>
      <c r="CZ6" s="33">
        <f t="shared" si="11"/>
        <v>80.599999999999994</v>
      </c>
      <c r="DA6" s="33">
        <f t="shared" si="11"/>
        <v>87.92</v>
      </c>
      <c r="DB6" s="33">
        <f t="shared" si="11"/>
        <v>87.33</v>
      </c>
      <c r="DC6" s="33">
        <f t="shared" si="11"/>
        <v>87.65</v>
      </c>
      <c r="DD6" s="33">
        <f t="shared" si="11"/>
        <v>87.63</v>
      </c>
      <c r="DE6" s="33">
        <f t="shared" si="11"/>
        <v>87.6</v>
      </c>
      <c r="DF6" s="32" t="str">
        <f>IF(DF7="","",IF(DF7="-","【-】","【"&amp;SUBSTITUTE(TEXT(DF7,"#,##0.00"),"-","△")&amp;"】"))</f>
        <v>【89.78】</v>
      </c>
      <c r="DG6" s="33">
        <f>IF(DG7="",NA(),DG7)</f>
        <v>32.6</v>
      </c>
      <c r="DH6" s="33">
        <f t="shared" ref="DH6:DP6" si="12">IF(DH7="",NA(),DH7)</f>
        <v>34.479999999999997</v>
      </c>
      <c r="DI6" s="33">
        <f t="shared" si="12"/>
        <v>35.92</v>
      </c>
      <c r="DJ6" s="33">
        <f t="shared" si="12"/>
        <v>37.56</v>
      </c>
      <c r="DK6" s="33">
        <f t="shared" si="12"/>
        <v>42.36</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8.31</v>
      </c>
      <c r="DS6" s="33">
        <f t="shared" ref="DS6:EA6" si="13">IF(DS7="",NA(),DS7)</f>
        <v>8.84</v>
      </c>
      <c r="DT6" s="33">
        <f t="shared" si="13"/>
        <v>11.37</v>
      </c>
      <c r="DU6" s="33">
        <f t="shared" si="13"/>
        <v>16.239999999999998</v>
      </c>
      <c r="DV6" s="33">
        <f t="shared" si="13"/>
        <v>16.23</v>
      </c>
      <c r="DW6" s="33">
        <f t="shared" si="13"/>
        <v>6.92</v>
      </c>
      <c r="DX6" s="33">
        <f t="shared" si="13"/>
        <v>7.67</v>
      </c>
      <c r="DY6" s="33">
        <f t="shared" si="13"/>
        <v>8.4</v>
      </c>
      <c r="DZ6" s="33">
        <f t="shared" si="13"/>
        <v>9.7100000000000009</v>
      </c>
      <c r="EA6" s="33">
        <f t="shared" si="13"/>
        <v>10.71</v>
      </c>
      <c r="EB6" s="32" t="str">
        <f>IF(EB7="","",IF(EB7="-","【-】","【"&amp;SUBSTITUTE(TEXT(EB7,"#,##0.00"),"-","△")&amp;"】"))</f>
        <v>【12.42】</v>
      </c>
      <c r="EC6" s="33">
        <f>IF(EC7="",NA(),EC7)</f>
        <v>0.45</v>
      </c>
      <c r="ED6" s="33">
        <f t="shared" ref="ED6:EL6" si="14">IF(ED7="",NA(),ED7)</f>
        <v>0.28000000000000003</v>
      </c>
      <c r="EE6" s="33">
        <f t="shared" si="14"/>
        <v>0.3</v>
      </c>
      <c r="EF6" s="33">
        <f t="shared" si="14"/>
        <v>0.33</v>
      </c>
      <c r="EG6" s="33">
        <f t="shared" si="14"/>
        <v>0.09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362042</v>
      </c>
      <c r="D7" s="35">
        <v>46</v>
      </c>
      <c r="E7" s="35">
        <v>1</v>
      </c>
      <c r="F7" s="35">
        <v>0</v>
      </c>
      <c r="G7" s="35">
        <v>1</v>
      </c>
      <c r="H7" s="35" t="s">
        <v>93</v>
      </c>
      <c r="I7" s="35" t="s">
        <v>94</v>
      </c>
      <c r="J7" s="35" t="s">
        <v>95</v>
      </c>
      <c r="K7" s="35" t="s">
        <v>96</v>
      </c>
      <c r="L7" s="35" t="s">
        <v>97</v>
      </c>
      <c r="M7" s="36" t="s">
        <v>98</v>
      </c>
      <c r="N7" s="36">
        <v>47.31</v>
      </c>
      <c r="O7" s="36">
        <v>97.27</v>
      </c>
      <c r="P7" s="36">
        <v>1986</v>
      </c>
      <c r="Q7" s="36">
        <v>76219</v>
      </c>
      <c r="R7" s="36">
        <v>279.56</v>
      </c>
      <c r="S7" s="36">
        <v>272.64</v>
      </c>
      <c r="T7" s="36">
        <v>73745</v>
      </c>
      <c r="U7" s="36">
        <v>114.15</v>
      </c>
      <c r="V7" s="36">
        <v>646.04</v>
      </c>
      <c r="W7" s="36">
        <v>101.48</v>
      </c>
      <c r="X7" s="36">
        <v>102.75</v>
      </c>
      <c r="Y7" s="36">
        <v>100.42</v>
      </c>
      <c r="Z7" s="36">
        <v>101.65</v>
      </c>
      <c r="AA7" s="36">
        <v>101.65</v>
      </c>
      <c r="AB7" s="36">
        <v>108.89</v>
      </c>
      <c r="AC7" s="36">
        <v>107.68</v>
      </c>
      <c r="AD7" s="36">
        <v>108.24</v>
      </c>
      <c r="AE7" s="36">
        <v>107.8</v>
      </c>
      <c r="AF7" s="36">
        <v>111.96</v>
      </c>
      <c r="AG7" s="36">
        <v>113.03</v>
      </c>
      <c r="AH7" s="36">
        <v>3.48</v>
      </c>
      <c r="AI7" s="36">
        <v>1.35</v>
      </c>
      <c r="AJ7" s="36">
        <v>1.81</v>
      </c>
      <c r="AK7" s="36">
        <v>0.77</v>
      </c>
      <c r="AL7" s="36">
        <v>0</v>
      </c>
      <c r="AM7" s="36">
        <v>4.4400000000000004</v>
      </c>
      <c r="AN7" s="36">
        <v>4.67</v>
      </c>
      <c r="AO7" s="36">
        <v>4.46</v>
      </c>
      <c r="AP7" s="36">
        <v>4.3899999999999997</v>
      </c>
      <c r="AQ7" s="36">
        <v>0.41</v>
      </c>
      <c r="AR7" s="36">
        <v>0.81</v>
      </c>
      <c r="AS7" s="36">
        <v>1516.67</v>
      </c>
      <c r="AT7" s="36">
        <v>1279.8</v>
      </c>
      <c r="AU7" s="36">
        <v>1703.05</v>
      </c>
      <c r="AV7" s="36">
        <v>1049.8599999999999</v>
      </c>
      <c r="AW7" s="36">
        <v>196.46</v>
      </c>
      <c r="AX7" s="36">
        <v>699.11</v>
      </c>
      <c r="AY7" s="36">
        <v>695.41</v>
      </c>
      <c r="AZ7" s="36">
        <v>701</v>
      </c>
      <c r="BA7" s="36">
        <v>739.59</v>
      </c>
      <c r="BB7" s="36">
        <v>335.95</v>
      </c>
      <c r="BC7" s="36">
        <v>264.16000000000003</v>
      </c>
      <c r="BD7" s="36">
        <v>790.65</v>
      </c>
      <c r="BE7" s="36">
        <v>762.47</v>
      </c>
      <c r="BF7" s="36">
        <v>754.08</v>
      </c>
      <c r="BG7" s="36">
        <v>732.53</v>
      </c>
      <c r="BH7" s="36">
        <v>712.63</v>
      </c>
      <c r="BI7" s="36">
        <v>339.69</v>
      </c>
      <c r="BJ7" s="36">
        <v>343.45</v>
      </c>
      <c r="BK7" s="36">
        <v>330.99</v>
      </c>
      <c r="BL7" s="36">
        <v>324.08999999999997</v>
      </c>
      <c r="BM7" s="36">
        <v>319.82</v>
      </c>
      <c r="BN7" s="36">
        <v>283.72000000000003</v>
      </c>
      <c r="BO7" s="36">
        <v>97.43</v>
      </c>
      <c r="BP7" s="36">
        <v>98.6</v>
      </c>
      <c r="BQ7" s="36">
        <v>95.55</v>
      </c>
      <c r="BR7" s="36">
        <v>97.21</v>
      </c>
      <c r="BS7" s="36">
        <v>98.15</v>
      </c>
      <c r="BT7" s="36">
        <v>101.27</v>
      </c>
      <c r="BU7" s="36">
        <v>99.61</v>
      </c>
      <c r="BV7" s="36">
        <v>100.27</v>
      </c>
      <c r="BW7" s="36">
        <v>99.46</v>
      </c>
      <c r="BX7" s="36">
        <v>105.21</v>
      </c>
      <c r="BY7" s="36">
        <v>104.6</v>
      </c>
      <c r="BZ7" s="36">
        <v>127.04</v>
      </c>
      <c r="CA7" s="36">
        <v>126.23</v>
      </c>
      <c r="CB7" s="36">
        <v>130.01</v>
      </c>
      <c r="CC7" s="36">
        <v>127.68</v>
      </c>
      <c r="CD7" s="36">
        <v>126.27</v>
      </c>
      <c r="CE7" s="36">
        <v>167.74</v>
      </c>
      <c r="CF7" s="36">
        <v>169.59</v>
      </c>
      <c r="CG7" s="36">
        <v>169.62</v>
      </c>
      <c r="CH7" s="36">
        <v>171.78</v>
      </c>
      <c r="CI7" s="36">
        <v>162.59</v>
      </c>
      <c r="CJ7" s="36">
        <v>164.21</v>
      </c>
      <c r="CK7" s="36">
        <v>51.48</v>
      </c>
      <c r="CL7" s="36">
        <v>49.94</v>
      </c>
      <c r="CM7" s="36">
        <v>49.34</v>
      </c>
      <c r="CN7" s="36">
        <v>48.93</v>
      </c>
      <c r="CO7" s="36">
        <v>47.96</v>
      </c>
      <c r="CP7" s="36">
        <v>60.83</v>
      </c>
      <c r="CQ7" s="36">
        <v>60.04</v>
      </c>
      <c r="CR7" s="36">
        <v>59.88</v>
      </c>
      <c r="CS7" s="36">
        <v>59.68</v>
      </c>
      <c r="CT7" s="36">
        <v>59.17</v>
      </c>
      <c r="CU7" s="36">
        <v>59.8</v>
      </c>
      <c r="CV7" s="36">
        <v>80.069999999999993</v>
      </c>
      <c r="CW7" s="36">
        <v>80.400000000000006</v>
      </c>
      <c r="CX7" s="36">
        <v>80.540000000000006</v>
      </c>
      <c r="CY7" s="36">
        <v>80.709999999999994</v>
      </c>
      <c r="CZ7" s="36">
        <v>80.599999999999994</v>
      </c>
      <c r="DA7" s="36">
        <v>87.92</v>
      </c>
      <c r="DB7" s="36">
        <v>87.33</v>
      </c>
      <c r="DC7" s="36">
        <v>87.65</v>
      </c>
      <c r="DD7" s="36">
        <v>87.63</v>
      </c>
      <c r="DE7" s="36">
        <v>87.6</v>
      </c>
      <c r="DF7" s="36">
        <v>89.78</v>
      </c>
      <c r="DG7" s="36">
        <v>32.6</v>
      </c>
      <c r="DH7" s="36">
        <v>34.479999999999997</v>
      </c>
      <c r="DI7" s="36">
        <v>35.92</v>
      </c>
      <c r="DJ7" s="36">
        <v>37.56</v>
      </c>
      <c r="DK7" s="36">
        <v>42.36</v>
      </c>
      <c r="DL7" s="36">
        <v>36.700000000000003</v>
      </c>
      <c r="DM7" s="36">
        <v>37.71</v>
      </c>
      <c r="DN7" s="36">
        <v>38.69</v>
      </c>
      <c r="DO7" s="36">
        <v>39.65</v>
      </c>
      <c r="DP7" s="36">
        <v>45.25</v>
      </c>
      <c r="DQ7" s="36">
        <v>46.31</v>
      </c>
      <c r="DR7" s="36">
        <v>8.31</v>
      </c>
      <c r="DS7" s="36">
        <v>8.84</v>
      </c>
      <c r="DT7" s="36">
        <v>11.37</v>
      </c>
      <c r="DU7" s="36">
        <v>16.239999999999998</v>
      </c>
      <c r="DV7" s="36">
        <v>16.23</v>
      </c>
      <c r="DW7" s="36">
        <v>6.92</v>
      </c>
      <c r="DX7" s="36">
        <v>7.67</v>
      </c>
      <c r="DY7" s="36">
        <v>8.4</v>
      </c>
      <c r="DZ7" s="36">
        <v>9.7100000000000009</v>
      </c>
      <c r="EA7" s="36">
        <v>10.71</v>
      </c>
      <c r="EB7" s="36">
        <v>12.42</v>
      </c>
      <c r="EC7" s="36">
        <v>0.45</v>
      </c>
      <c r="ED7" s="36">
        <v>0.28000000000000003</v>
      </c>
      <c r="EE7" s="36">
        <v>0.3</v>
      </c>
      <c r="EF7" s="36">
        <v>0.33</v>
      </c>
      <c r="EG7" s="36">
        <v>0.09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2016-02-13T00:16:48Z</cp:lastPrinted>
  <dcterms:created xsi:type="dcterms:W3CDTF">2016-02-03T07:27:17Z</dcterms:created>
  <dcterms:modified xsi:type="dcterms:W3CDTF">2016-02-26T05:32:38Z</dcterms:modified>
  <cp:category/>
</cp:coreProperties>
</file>