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2 鳴門市（済み）\"/>
    </mc:Choice>
  </mc:AlternateContent>
  <workbookProtection workbookPassword="B501" lockStructure="1"/>
  <bookViews>
    <workbookView xWindow="2430" yWindow="3345"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<sst xmlns="http://schemas.openxmlformats.org/spreadsheetml/2006/main" count="217" uniqueCount="107">
  <si>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</si>
  <si>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</si>
  <si>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</si>
  <si>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</si>
  <si>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</si>
  <si>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</si>
  <si>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</si>
  <si>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</si>
  <si>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</si>
  <si>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</si>
  <si>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</si>
  <si>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</si>
  <si>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</si>
  <si>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</si>
  <si>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</si>
  <si>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</si>
  <si>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</si>
  <si>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</si>
  <si>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</si>
  <si>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</si>
  <si>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</si>
  <si>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</si>
  <si>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</si>
  <si>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</si>
  <si>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</si>
  <si>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</si>
  <si>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</si>
  <si>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</si>
  <si>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</si>
  <si>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</si>
  <si>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</si>
  <si>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</si>
  <si>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</si>
  <si>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</si>
  <si>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</si>
  <si>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</si>
  <si>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</si>
  <si>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</si>
  <si>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</si>
  <si>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</si>
  <si>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</si>
  <si>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</si>
  <si>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</si>
  <si>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</si>
  <si>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</si>
  <si>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</si>
  <si>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</si>
  <si>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</si>
  <si>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</si>
  <si>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</si>
  <si>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</si>
  <si>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</si>
  <si>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</si>
  <si>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</si>
  <si>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</si>
  <si>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</si>
  <si>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</si>
  <si>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</si>
  <si>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</si>
  <si>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</si>
  <si>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</si>
  <si>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</si>
  <si>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</si>
  <si>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</si>
  <si>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</si>
  <si>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</si>
  <si>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</si>
  <si>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</si>
  <si>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</si>
  <si>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</si>
  <si>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</si>
  <si>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</si>
  <si>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</si>
  <si>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</si>
  <si>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</si>
  <si>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</si>
  <si>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</si>
  <si>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</si>
  <si>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</si>
  <si>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</si>
  <si>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</si>
  <si>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</si>
  <si>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</si>
  <si>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</si>
  <si>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</si>
  <si>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</si>
  <si>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</si>
  <si>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</si>
  <si>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</si>
  <si>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</si>
  <si>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</si>
  <si>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</si>
  <si>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</si>
  <si>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鳴門市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</si>
  <si>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</si>
  <si>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</si>
  <si>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</si>
  <si>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</si>
  <si>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</si>
  <si>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</si>
  <si>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</si>
  <si>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</si>
  <si>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</si>
  <si>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</si>
  <si>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経常収支比率について、類似団体平均値より低いですが、100％以上となっており、また料金回収率は類似団体平均値よりも高いことから、経営の健全性について現状は問題ないと考えられます。
経営の効率性については、施設利用率及び有収率が類似団体平均値より低く、ダウンサイジングや漏水調査等の対策が必要であると考えられます。</t>
    <rPh sb="0" eb="2">
      <t>ケイジョウ</t>
    </rPh>
    <rPh sb="2" eb="4">
      <t>シュウシ</t>
    </rPh>
    <rPh sb="4" eb="6">
      <t>ヒリツ</t>
    </rPh>
    <rPh sb="11" eb="13">
      <t>ルイジ</t>
    </rPh>
    <rPh sb="13" eb="15">
      <t>ダンタイ</t>
    </rPh>
    <rPh sb="15" eb="18">
      <t>ヘイキンチ</t>
    </rPh>
    <rPh sb="20" eb="21">
      <t>ヒク</t>
    </rPh>
    <rPh sb="30" eb="32">
      <t>イジョウ</t>
    </rPh>
    <rPh sb="41" eb="43">
      <t>リョウキン</t>
    </rPh>
    <rPh sb="43" eb="45">
      <t>カイシュウ</t>
    </rPh>
    <rPh sb="45" eb="46">
      <t>リツ</t>
    </rPh>
    <rPh sb="47" eb="49">
      <t>ルイジ</t>
    </rPh>
    <rPh sb="49" eb="51">
      <t>ダンタイ</t>
    </rPh>
    <rPh sb="51" eb="53">
      <t>ヘイキン</t>
    </rPh>
    <rPh sb="53" eb="54">
      <t>アタイ</t>
    </rPh>
    <rPh sb="57" eb="58">
      <t>タカ</t>
    </rPh>
    <rPh sb="64" eb="66">
      <t>ケイエイ</t>
    </rPh>
    <rPh sb="67" eb="69">
      <t>ケンゼン</t>
    </rPh>
    <rPh sb="69" eb="70">
      <t>セイ</t>
    </rPh>
    <rPh sb="74" eb="76">
      <t>ゲンジョウ</t>
    </rPh>
    <rPh sb="77" eb="79">
      <t>モンダイ</t>
    </rPh>
    <rPh sb="82" eb="83">
      <t>カンガ</t>
    </rPh>
    <rPh sb="90" eb="92">
      <t>ケイエイ</t>
    </rPh>
    <rPh sb="93" eb="95">
      <t>コウリツ</t>
    </rPh>
    <rPh sb="95" eb="96">
      <t>セイ</t>
    </rPh>
    <rPh sb="102" eb="104">
      <t>シセツ</t>
    </rPh>
    <rPh sb="104" eb="107">
      <t>リヨウリツ</t>
    </rPh>
    <rPh sb="107" eb="108">
      <t>オヨ</t>
    </rPh>
    <phoneticPr fontId="4"/>
  </si>
  <si>
    <t>経営の健全性については現状は問題ありませんが、経営の効率性や管路の老朽化が課題であるため、平成27年度に水道事業ビジョンを策定して、中長期的な取り組みを推進したいと考えております。</t>
    <rPh sb="0" eb="2">
      <t>ケイエイ</t>
    </rPh>
    <rPh sb="3" eb="5">
      <t>ケンゼン</t>
    </rPh>
    <rPh sb="5" eb="6">
      <t>セイ</t>
    </rPh>
    <rPh sb="11" eb="13">
      <t>ゲンジョウ</t>
    </rPh>
    <rPh sb="14" eb="16">
      <t>モンダイ</t>
    </rPh>
    <rPh sb="23" eb="25">
      <t>ケイエイ</t>
    </rPh>
    <rPh sb="26" eb="29">
      <t>コウリツセイ</t>
    </rPh>
    <rPh sb="30" eb="32">
      <t>カンロ</t>
    </rPh>
    <rPh sb="33" eb="36">
      <t>ロウキュウカ</t>
    </rPh>
    <rPh sb="37" eb="39">
      <t>カダイ</t>
    </rPh>
    <rPh sb="45" eb="47">
      <t>ヘイセイ</t>
    </rPh>
    <rPh sb="49" eb="51">
      <t>ネンド</t>
    </rPh>
    <rPh sb="52" eb="54">
      <t>スイドウ</t>
    </rPh>
    <rPh sb="54" eb="56">
      <t>ジギョウ</t>
    </rPh>
    <rPh sb="61" eb="63">
      <t>サクテイ</t>
    </rPh>
    <rPh sb="66" eb="67">
      <t>チュウ</t>
    </rPh>
    <rPh sb="67" eb="70">
      <t>チョウキテキ</t>
    </rPh>
    <rPh sb="71" eb="72">
      <t>ト</t>
    </rPh>
    <rPh sb="73" eb="74">
      <t>ク</t>
    </rPh>
    <rPh sb="76" eb="78">
      <t>スイシン</t>
    </rPh>
    <rPh sb="82" eb="83">
      <t>カンガ</t>
    </rPh>
    <phoneticPr fontId="4"/>
  </si>
  <si>
    <t>管路経年化率については、類似団体平均値より高く、管路の老朽化が課題ですが、管路更新率は同値より高く、更新を着実に進めております。</t>
    <rPh sb="0" eb="2">
      <t>カンロ</t>
    </rPh>
    <rPh sb="2" eb="5">
      <t>ケイネンカ</t>
    </rPh>
    <rPh sb="5" eb="6">
      <t>リツ</t>
    </rPh>
    <rPh sb="12" eb="14">
      <t>ルイジ</t>
    </rPh>
    <rPh sb="14" eb="16">
      <t>ダンタイ</t>
    </rPh>
    <rPh sb="16" eb="19">
      <t>ヘイキンチ</t>
    </rPh>
    <rPh sb="21" eb="22">
      <t>タカ</t>
    </rPh>
    <rPh sb="24" eb="26">
      <t>カンロ</t>
    </rPh>
    <rPh sb="27" eb="30">
      <t>ロウキュウカ</t>
    </rPh>
    <rPh sb="31" eb="33">
      <t>カダイ</t>
    </rPh>
    <rPh sb="37" eb="39">
      <t>カンロ</t>
    </rPh>
    <rPh sb="39" eb="41">
      <t>コウシン</t>
    </rPh>
    <rPh sb="41" eb="42">
      <t>リツ</t>
    </rPh>
    <rPh sb="43" eb="44">
      <t>ドウ</t>
    </rPh>
    <rPh sb="44" eb="45">
      <t>アタイ</t>
    </rPh>
    <rPh sb="47" eb="48">
      <t>タカ</t>
    </rPh>
    <rPh sb="50" eb="52">
      <t>コウシン</t>
    </rPh>
    <rPh sb="53" eb="55">
      <t>チャクジツ</t>
    </rPh>
    <rPh sb="56" eb="5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</si>
</sst>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1.59</c:v>
                </c:pt>
                <c:pt idx="1">
                  <c:v>1.44</c:v>
                </c:pt>
                <c:pt idx="2">
                  <c:v>0.99</c:v>
                </c:pt>
                <c:pt idx="3">
                  <c:v>0.95</c:v>
                </c:pt>
                <c:pt idx="4">
                  <c:v>0.92</c:v>
                </c:pt>
              </c:numCache>
            </c:numRef>
          </c:val>
        </c:ser>
        <c:dLbls>
          <c:showLegendKey val="0"/>
          <c:showVal val="0"/>
          <c:showCatName val="0"/>
          <c:showSerName val="0"/>
          <c:showPercent val="0"/>
          <c:showBubbleSize val="0"/>
        </c:dLbls>
        <c:gapWidth val="150"/>
        <c:axId val="332937976"/>
        <c:axId val="332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32937976"/>
        <c:axId val="332938368"/>
      </c:lineChart>
      <c:dateAx>
        <c:axId val="332937976"/>
        <c:scaling>
          <c:orientation val="minMax"/>
        </c:scaling>
        <c:delete val="1"/>
        <c:axPos val="b"/>
        <c:numFmt formatCode="ge" sourceLinked="1"/>
        <c:majorTickMark val="none"/>
        <c:minorTickMark val="none"/>
        <c:tickLblPos val="none"/>
        <c:crossAx val="332938368"/>
        <c:crosses val="autoZero"/>
        <c:auto val="1"/>
        <c:lblOffset val="100"/>
        <c:baseTimeUnit val="years"/>
      </c:dateAx>
      <c:valAx>
        <c:axId val="332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53.62</c:v>
                </c:pt>
                <c:pt idx="1">
                  <c:v>52.82</c:v>
                </c:pt>
                <c:pt idx="2">
                  <c:v>50.35</c:v>
                </c:pt>
                <c:pt idx="3">
                  <c:v>50.39</c:v>
                </c:pt>
                <c:pt idx="4">
                  <c:v>48.7</c:v>
                </c:pt>
              </c:numCache>
            </c:numRef>
          </c:val>
        </c:ser>
        <c:dLbls>
          <c:showLegendKey val="0"/>
          <c:showVal val="0"/>
          <c:showCatName val="0"/>
          <c:showSerName val="0"/>
          <c:showPercent val="0"/>
          <c:showBubbleSize val="0"/>
        </c:dLbls>
        <c:gapWidth val="150"/>
        <c:axId val="334193528"/>
        <c:axId val="3339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34193528"/>
        <c:axId val="333964080"/>
      </c:lineChart>
      <c:dateAx>
        <c:axId val="334193528"/>
        <c:scaling>
          <c:orientation val="minMax"/>
        </c:scaling>
        <c:delete val="1"/>
        <c:axPos val="b"/>
        <c:numFmt formatCode="ge" sourceLinked="1"/>
        <c:majorTickMark val="none"/>
        <c:minorTickMark val="none"/>
        <c:tickLblPos val="none"/>
        <c:crossAx val="333964080"/>
        <c:crosses val="autoZero"/>
        <c:auto val="1"/>
        <c:lblOffset val="100"/>
        <c:baseTimeUnit val="years"/>
      </c:dateAx>
      <c:valAx>
        <c:axId val="3339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84.21</c:v>
                </c:pt>
                <c:pt idx="1">
                  <c:v>84.05</c:v>
                </c:pt>
                <c:pt idx="2">
                  <c:v>86.74</c:v>
                </c:pt>
                <c:pt idx="3">
                  <c:v>85.9</c:v>
                </c:pt>
                <c:pt idx="4">
                  <c:v>86.15</c:v>
                </c:pt>
              </c:numCache>
            </c:numRef>
          </c:val>
        </c:ser>
        <c:dLbls>
          <c:showLegendKey val="0"/>
          <c:showVal val="0"/>
          <c:showCatName val="0"/>
          <c:showSerName val="0"/>
          <c:showPercent val="0"/>
          <c:showBubbleSize val="0"/>
        </c:dLbls>
        <c:gapWidth val="150"/>
        <c:axId val="333962904"/>
        <c:axId val="33454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33962904"/>
        <c:axId val="334546576"/>
      </c:lineChart>
      <c:dateAx>
        <c:axId val="333962904"/>
        <c:scaling>
          <c:orientation val="minMax"/>
        </c:scaling>
        <c:delete val="1"/>
        <c:axPos val="b"/>
        <c:numFmt formatCode="ge" sourceLinked="1"/>
        <c:majorTickMark val="none"/>
        <c:minorTickMark val="none"/>
        <c:tickLblPos val="none"/>
        <c:crossAx val="334546576"/>
        <c:crosses val="autoZero"/>
        <c:auto val="1"/>
        <c:lblOffset val="100"/>
        <c:baseTimeUnit val="years"/>
      </c:dateAx>
      <c:valAx>
        <c:axId val="3345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6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109.31</c:v>
                </c:pt>
                <c:pt idx="1">
                  <c:v>107.77</c:v>
                </c:pt>
                <c:pt idx="2">
                  <c:v>103.54</c:v>
                </c:pt>
                <c:pt idx="3">
                  <c:v>109.31</c:v>
                </c:pt>
                <c:pt idx="4">
                  <c:v>107.35</c:v>
                </c:pt>
              </c:numCache>
            </c:numRef>
          </c:val>
        </c:ser>
        <c:dLbls>
          <c:showLegendKey val="0"/>
          <c:showVal val="0"/>
          <c:showCatName val="0"/>
          <c:showSerName val="0"/>
          <c:showPercent val="0"/>
          <c:showBubbleSize val="0"/>
        </c:dLbls>
        <c:gapWidth val="150"/>
        <c:axId val="333920984"/>
        <c:axId val="3339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33920984"/>
        <c:axId val="333921376"/>
      </c:lineChart>
      <c:dateAx>
        <c:axId val="333920984"/>
        <c:scaling>
          <c:orientation val="minMax"/>
        </c:scaling>
        <c:delete val="1"/>
        <c:axPos val="b"/>
        <c:numFmt formatCode="ge" sourceLinked="1"/>
        <c:majorTickMark val="none"/>
        <c:minorTickMark val="none"/>
        <c:tickLblPos val="none"/>
        <c:crossAx val="333921376"/>
        <c:crosses val="autoZero"/>
        <c:auto val="1"/>
        <c:lblOffset val="100"/>
        <c:baseTimeUnit val="years"/>
      </c:dateAx>
      <c:valAx>
        <c:axId val="33392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9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46.71</c:v>
                </c:pt>
                <c:pt idx="1">
                  <c:v>47.27</c:v>
                </c:pt>
                <c:pt idx="2">
                  <c:v>48.42</c:v>
                </c:pt>
                <c:pt idx="3">
                  <c:v>49.25</c:v>
                </c:pt>
                <c:pt idx="4">
                  <c:v>52.05</c:v>
                </c:pt>
              </c:numCache>
            </c:numRef>
          </c:val>
        </c:ser>
        <c:dLbls>
          <c:showLegendKey val="0"/>
          <c:showVal val="0"/>
          <c:showCatName val="0"/>
          <c:showSerName val="0"/>
          <c:showPercent val="0"/>
          <c:showBubbleSize val="0"/>
        </c:dLbls>
        <c:gapWidth val="150"/>
        <c:axId val="333922552"/>
        <c:axId val="333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33922552"/>
        <c:axId val="333922944"/>
      </c:lineChart>
      <c:dateAx>
        <c:axId val="333922552"/>
        <c:scaling>
          <c:orientation val="minMax"/>
        </c:scaling>
        <c:delete val="1"/>
        <c:axPos val="b"/>
        <c:numFmt formatCode="ge" sourceLinked="1"/>
        <c:majorTickMark val="none"/>
        <c:minorTickMark val="none"/>
        <c:tickLblPos val="none"/>
        <c:crossAx val="333922944"/>
        <c:crosses val="autoZero"/>
        <c:auto val="1"/>
        <c:lblOffset val="100"/>
        <c:baseTimeUnit val="years"/>
      </c:dateAx>
      <c:valAx>
        <c:axId val="333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14.02</c:v>
                </c:pt>
                <c:pt idx="1">
                  <c:v>16.21</c:v>
                </c:pt>
                <c:pt idx="2">
                  <c:v>18.38</c:v>
                </c:pt>
                <c:pt idx="3">
                  <c:v>24.8</c:v>
                </c:pt>
                <c:pt idx="4">
                  <c:v>26.61</c:v>
                </c:pt>
              </c:numCache>
            </c:numRef>
          </c:val>
        </c:ser>
        <c:dLbls>
          <c:showLegendKey val="0"/>
          <c:showVal val="0"/>
          <c:showCatName val="0"/>
          <c:showSerName val="0"/>
          <c:showPercent val="0"/>
          <c:showBubbleSize val="0"/>
        </c:dLbls>
        <c:gapWidth val="150"/>
        <c:axId val="333961336"/>
        <c:axId val="3339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33961336"/>
        <c:axId val="333961728"/>
      </c:lineChart>
      <c:dateAx>
        <c:axId val="333961336"/>
        <c:scaling>
          <c:orientation val="minMax"/>
        </c:scaling>
        <c:delete val="1"/>
        <c:axPos val="b"/>
        <c:numFmt formatCode="ge" sourceLinked="1"/>
        <c:majorTickMark val="none"/>
        <c:minorTickMark val="none"/>
        <c:tickLblPos val="none"/>
        <c:crossAx val="333961728"/>
        <c:crosses val="autoZero"/>
        <c:auto val="1"/>
        <c:lblOffset val="100"/>
        <c:baseTimeUnit val="years"/>
      </c:dateAx>
      <c:valAx>
        <c:axId val="3339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964472"/>
        <c:axId val="3339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3964472"/>
        <c:axId val="333964864"/>
      </c:lineChart>
      <c:dateAx>
        <c:axId val="333964472"/>
        <c:scaling>
          <c:orientation val="minMax"/>
        </c:scaling>
        <c:delete val="1"/>
        <c:axPos val="b"/>
        <c:numFmt formatCode="ge" sourceLinked="1"/>
        <c:majorTickMark val="none"/>
        <c:minorTickMark val="none"/>
        <c:tickLblPos val="none"/>
        <c:crossAx val="333964864"/>
        <c:crosses val="autoZero"/>
        <c:auto val="1"/>
        <c:lblOffset val="100"/>
        <c:baseTimeUnit val="years"/>
      </c:dateAx>
      <c:valAx>
        <c:axId val="33396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96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462.3</c:v>
                </c:pt>
                <c:pt idx="1">
                  <c:v>536.47</c:v>
                </c:pt>
                <c:pt idx="2">
                  <c:v>719.13</c:v>
                </c:pt>
                <c:pt idx="3">
                  <c:v>725.73</c:v>
                </c:pt>
                <c:pt idx="4">
                  <c:v>357.13</c:v>
                </c:pt>
              </c:numCache>
            </c:numRef>
          </c:val>
        </c:ser>
        <c:dLbls>
          <c:showLegendKey val="0"/>
          <c:showVal val="0"/>
          <c:showCatName val="0"/>
          <c:showSerName val="0"/>
          <c:showPercent val="0"/>
          <c:showBubbleSize val="0"/>
        </c:dLbls>
        <c:gapWidth val="150"/>
        <c:axId val="334097856"/>
        <c:axId val="33409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34097856"/>
        <c:axId val="334098248"/>
      </c:lineChart>
      <c:dateAx>
        <c:axId val="334097856"/>
        <c:scaling>
          <c:orientation val="minMax"/>
        </c:scaling>
        <c:delete val="1"/>
        <c:axPos val="b"/>
        <c:numFmt formatCode="ge" sourceLinked="1"/>
        <c:majorTickMark val="none"/>
        <c:minorTickMark val="none"/>
        <c:tickLblPos val="none"/>
        <c:crossAx val="334098248"/>
        <c:crosses val="autoZero"/>
        <c:auto val="1"/>
        <c:lblOffset val="100"/>
        <c:baseTimeUnit val="years"/>
      </c:dateAx>
      <c:valAx>
        <c:axId val="33409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182.91</c:v>
                </c:pt>
                <c:pt idx="1">
                  <c:v>188.58</c:v>
                </c:pt>
                <c:pt idx="2">
                  <c:v>194.57</c:v>
                </c:pt>
                <c:pt idx="3">
                  <c:v>199.28</c:v>
                </c:pt>
                <c:pt idx="4">
                  <c:v>238.01</c:v>
                </c:pt>
              </c:numCache>
            </c:numRef>
          </c:val>
        </c:ser>
        <c:dLbls>
          <c:showLegendKey val="0"/>
          <c:showVal val="0"/>
          <c:showCatName val="0"/>
          <c:showSerName val="0"/>
          <c:showPercent val="0"/>
          <c:showBubbleSize val="0"/>
        </c:dLbls>
        <c:gapWidth val="150"/>
        <c:axId val="334099816"/>
        <c:axId val="33410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34099816"/>
        <c:axId val="334100208"/>
      </c:lineChart>
      <c:dateAx>
        <c:axId val="334099816"/>
        <c:scaling>
          <c:orientation val="minMax"/>
        </c:scaling>
        <c:delete val="1"/>
        <c:axPos val="b"/>
        <c:numFmt formatCode="ge" sourceLinked="1"/>
        <c:majorTickMark val="none"/>
        <c:minorTickMark val="none"/>
        <c:tickLblPos val="none"/>
        <c:crossAx val="334100208"/>
        <c:crosses val="autoZero"/>
        <c:auto val="1"/>
        <c:lblOffset val="100"/>
        <c:baseTimeUnit val="years"/>
      </c:dateAx>
      <c:valAx>
        <c:axId val="33410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09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106.58</c:v>
                </c:pt>
                <c:pt idx="1">
                  <c:v>105.63</c:v>
                </c:pt>
                <c:pt idx="2">
                  <c:v>102.02</c:v>
                </c:pt>
                <c:pt idx="3">
                  <c:v>106.59</c:v>
                </c:pt>
                <c:pt idx="4">
                  <c:v>105.66</c:v>
                </c:pt>
              </c:numCache>
            </c:numRef>
          </c:val>
        </c:ser>
        <c:dLbls>
          <c:showLegendKey val="0"/>
          <c:showVal val="0"/>
          <c:showCatName val="0"/>
          <c:showSerName val="0"/>
          <c:showPercent val="0"/>
          <c:showBubbleSize val="0"/>
        </c:dLbls>
        <c:gapWidth val="150"/>
        <c:axId val="334097464"/>
        <c:axId val="3341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34097464"/>
        <c:axId val="334190784"/>
      </c:lineChart>
      <c:dateAx>
        <c:axId val="334097464"/>
        <c:scaling>
          <c:orientation val="minMax"/>
        </c:scaling>
        <c:delete val="1"/>
        <c:axPos val="b"/>
        <c:numFmt formatCode="ge" sourceLinked="1"/>
        <c:majorTickMark val="none"/>
        <c:minorTickMark val="none"/>
        <c:tickLblPos val="none"/>
        <c:crossAx val="334190784"/>
        <c:crosses val="autoZero"/>
        <c:auto val="1"/>
        <c:lblOffset val="100"/>
        <c:baseTimeUnit val="years"/>
      </c:dateAx>
      <c:valAx>
        <c:axId val="3341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9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119.38</c:v>
                </c:pt>
                <c:pt idx="1">
                  <c:v>120.39</c:v>
                </c:pt>
                <c:pt idx="2">
                  <c:v>124.63</c:v>
                </c:pt>
                <c:pt idx="3">
                  <c:v>119.2</c:v>
                </c:pt>
                <c:pt idx="4">
                  <c:v>119.66</c:v>
                </c:pt>
              </c:numCache>
            </c:numRef>
          </c:val>
        </c:ser>
        <c:dLbls>
          <c:showLegendKey val="0"/>
          <c:showVal val="0"/>
          <c:showCatName val="0"/>
          <c:showSerName val="0"/>
          <c:showPercent val="0"/>
          <c:showBubbleSize val="0"/>
        </c:dLbls>
        <c:gapWidth val="150"/>
        <c:axId val="334191960"/>
        <c:axId val="3341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34191960"/>
        <c:axId val="334192352"/>
      </c:lineChart>
      <c:dateAx>
        <c:axId val="334191960"/>
        <c:scaling>
          <c:orientation val="minMax"/>
        </c:scaling>
        <c:delete val="1"/>
        <c:axPos val="b"/>
        <c:numFmt formatCode="ge" sourceLinked="1"/>
        <c:majorTickMark val="none"/>
        <c:minorTickMark val="none"/>
        <c:tickLblPos val="none"/>
        <c:crossAx val="334192352"/>
        <c:crosses val="autoZero"/>
        <c:auto val="1"/>
        <c:lblOffset val="100"/>
        <c:baseTimeUnit val="years"/>
      </c:dateAx>
      <c:valAx>
        <c:axId val="3341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鳴門市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60784</v>
      </c>
      <c r="AJ8" s="75"/>
      <c r="AK8" s="75"/>
      <c r="AL8" s="75"/>
      <c r="AM8" s="75"/>
      <c r="AN8" s="75"/>
      <c r="AO8" s="75"/>
      <c r="AP8" s="76"/>
      <c r="AQ8" s="57">
        <f>データ!R6</f>
        <v>135.66</v>
      </c>
      <c r="AR8" s="57"/>
      <c r="AS8" s="57"/>
      <c r="AT8" s="57"/>
      <c r="AU8" s="57"/>
      <c r="AV8" s="57"/>
      <c r="AW8" s="57"/>
      <c r="AX8" s="57"/>
      <c r="AY8" s="57">
        <f>データ!S6</f>
        <v>448.06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74.34</v>
      </c>
      <c r="K10" s="57"/>
      <c r="L10" s="57"/>
      <c r="M10" s="57"/>
      <c r="N10" s="57"/>
      <c r="O10" s="57"/>
      <c r="P10" s="57"/>
      <c r="Q10" s="57"/>
      <c r="R10" s="57">
        <f>データ!O6</f>
        <v>99.94</v>
      </c>
      <c r="S10" s="57"/>
      <c r="T10" s="57"/>
      <c r="U10" s="57"/>
      <c r="V10" s="57"/>
      <c r="W10" s="57"/>
      <c r="X10" s="57"/>
      <c r="Y10" s="57"/>
      <c r="Z10" s="65">
        <f>データ!P6</f>
        <v>2106</v>
      </c>
      <c r="AA10" s="65"/>
      <c r="AB10" s="65"/>
      <c r="AC10" s="65"/>
      <c r="AD10" s="65"/>
      <c r="AE10" s="65"/>
      <c r="AF10" s="65"/>
      <c r="AG10" s="65"/>
      <c r="AH10" s="2"/>
      <c r="AI10" s="65">
        <f>データ!T6</f>
        <v>60255</v>
      </c>
      <c r="AJ10" s="65"/>
      <c r="AK10" s="65"/>
      <c r="AL10" s="65"/>
      <c r="AM10" s="65"/>
      <c r="AN10" s="65"/>
      <c r="AO10" s="65"/>
      <c r="AP10" s="65"/>
      <c r="AQ10" s="57">
        <f>データ!U6</f>
        <v>108.11</v>
      </c>
      <c r="AR10" s="57"/>
      <c r="AS10" s="57"/>
      <c r="AT10" s="57"/>
      <c r="AU10" s="57"/>
      <c r="AV10" s="57"/>
      <c r="AW10" s="57"/>
      <c r="AX10" s="57"/>
      <c r="AY10" s="57">
        <f>データ!V6</f>
        <v>557.35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362026</v>
      </c>
      <c r="D6" s="31">
        <f t="shared" si="3"/>
        <v>46</v>
      </c>
      <c r="E6" s="31">
        <f t="shared" si="3"/>
        <v>1</v>
      </c>
      <c r="F6" s="31">
        <f t="shared" si="3"/>
        <v>0</v>
      </c>
      <c r="G6" s="31">
        <f t="shared" si="3"/>
        <v>1</v>
      </c>
      <c r="H6" s="31" t="str">
        <f t="shared" si="3"/>
        <v>徳島県　鳴門市</v>
      </c>
      <c r="I6" s="31" t="str">
        <f t="shared" si="3"/>
        <v>法適用</v>
      </c>
      <c r="J6" s="31" t="str">
        <f t="shared" si="3"/>
        <v>水道事業</v>
      </c>
      <c r="K6" s="31" t="str">
        <f t="shared" si="3"/>
        <v>末端給水事業</v>
      </c>
      <c r="L6" s="31" t="str">
        <f t="shared" si="3"/>
        <v>A4</v>
      </c>
      <c r="M6" s="32" t="str">
        <f t="shared" si="3"/>
        <v>-</v>
      </c>
      <c r="N6" s="32">
        <f t="shared" si="3"/>
        <v>74.34</v>
      </c>
      <c r="O6" s="32">
        <f t="shared" si="3"/>
        <v>99.94</v>
      </c>
      <c r="P6" s="32">
        <f t="shared" si="3"/>
        <v>2106</v>
      </c>
      <c r="Q6" s="32">
        <f t="shared" si="3"/>
        <v>60784</v>
      </c>
      <c r="R6" s="32">
        <f t="shared" si="3"/>
        <v>135.66</v>
      </c>
      <c r="S6" s="32">
        <f t="shared" si="3"/>
        <v>448.06</v>
      </c>
      <c r="T6" s="32">
        <f t="shared" si="3"/>
        <v>60255</v>
      </c>
      <c r="U6" s="32">
        <f t="shared" si="3"/>
        <v>108.11</v>
      </c>
      <c r="V6" s="32">
        <f t="shared" si="3"/>
        <v>557.35</v>
      </c>
      <c r="W6" s="33">
        <f>IF(W7="",NA(),W7)</f>
        <v>109.31</v>
      </c>
      <c r="X6" s="33">
        <f t="shared" ref="X6:AF6" si="4">IF(X7="",NA(),X7)</f>
        <v>107.77</v>
      </c>
      <c r="Y6" s="33">
        <f t="shared" si="4"/>
        <v>103.54</v>
      </c>
      <c r="Z6" s="33">
        <f t="shared" si="4"/>
        <v>109.31</v>
      </c>
      <c r="AA6" s="33">
        <f t="shared" si="4"/>
        <v>107.35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462.3</v>
      </c>
      <c r="AT6" s="33">
        <f t="shared" ref="AT6:BB6" si="6">IF(AT7="",NA(),AT7)</f>
        <v>536.47</v>
      </c>
      <c r="AU6" s="33">
        <f t="shared" si="6"/>
        <v>719.13</v>
      </c>
      <c r="AV6" s="33">
        <f t="shared" si="6"/>
        <v>725.73</v>
      </c>
      <c r="AW6" s="33">
        <f t="shared" si="6"/>
        <v>357.13</v>
      </c>
      <c r="AX6" s="33">
        <f t="shared" si="6"/>
        <v>699.11</v>
      </c>
      <c r="AY6" s="33">
        <f t="shared" si="6"/>
        <v>695.41</v>
      </c>
      <c r="AZ6" s="33">
        <f t="shared" si="6"/>
        <v>701</v>
      </c>
      <c r="BA6" s="33">
        <f t="shared" si="6"/>
        <v>739.59</v>
      </c>
      <c r="BB6" s="33">
        <f t="shared" si="6"/>
        <v>335.95</v>
      </c>
      <c r="BC6" s="32" t="str">
        <f>IF(BC7="","",IF(BC7="-","【-】","【"&amp;SUBSTITUTE(TEXT(BC7,"#,##0.00"),"-","△")&amp;"】"))</f>
        <v>【264.16】</v>
      </c>
      <c r="BD6" s="33">
        <f>IF(BD7="",NA(),BD7)</f>
        <v>182.91</v>
      </c>
      <c r="BE6" s="33">
        <f t="shared" ref="BE6:BM6" si="7">IF(BE7="",NA(),BE7)</f>
        <v>188.58</v>
      </c>
      <c r="BF6" s="33">
        <f t="shared" si="7"/>
        <v>194.57</v>
      </c>
      <c r="BG6" s="33">
        <f t="shared" si="7"/>
        <v>199.28</v>
      </c>
      <c r="BH6" s="33">
        <f t="shared" si="7"/>
        <v>238.01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106.58</v>
      </c>
      <c r="BP6" s="33">
        <f t="shared" ref="BP6:BX6" si="8">IF(BP7="",NA(),BP7)</f>
        <v>105.63</v>
      </c>
      <c r="BQ6" s="33">
        <f t="shared" si="8"/>
        <v>102.02</v>
      </c>
      <c r="BR6" s="33">
        <f t="shared" si="8"/>
        <v>106.59</v>
      </c>
      <c r="BS6" s="33">
        <f t="shared" si="8"/>
        <v>105.66</v>
      </c>
      <c r="BT6" s="33">
        <f t="shared" si="8"/>
        <v>101.27</v>
      </c>
      <c r="BU6" s="33">
        <f t="shared" si="8"/>
        <v>99.61</v>
      </c>
      <c r="BV6" s="33">
        <f t="shared" si="8"/>
        <v>100.27</v>
      </c>
      <c r="BW6" s="33">
        <f t="shared" si="8"/>
        <v>99.46</v>
      </c>
      <c r="BX6" s="33">
        <f t="shared" si="8"/>
        <v>105.21</v>
      </c>
      <c r="BY6" s="32" t="str">
        <f>IF(BY7="","",IF(BY7="-","【-】","【"&amp;SUBSTITUTE(TEXT(BY7,"#,##0.00"),"-","△")&amp;"】"))</f>
        <v>【104.60】</v>
      </c>
      <c r="BZ6" s="33">
        <f>IF(BZ7="",NA(),BZ7)</f>
        <v>119.38</v>
      </c>
      <c r="CA6" s="33">
        <f t="shared" ref="CA6:CI6" si="9">IF(CA7="",NA(),CA7)</f>
        <v>120.39</v>
      </c>
      <c r="CB6" s="33">
        <f t="shared" si="9"/>
        <v>124.63</v>
      </c>
      <c r="CC6" s="33">
        <f t="shared" si="9"/>
        <v>119.2</v>
      </c>
      <c r="CD6" s="33">
        <f t="shared" si="9"/>
        <v>119.66</v>
      </c>
      <c r="CE6" s="33">
        <f t="shared" si="9"/>
        <v>167.74</v>
      </c>
      <c r="CF6" s="33">
        <f t="shared" si="9"/>
        <v>169.59</v>
      </c>
      <c r="CG6" s="33">
        <f t="shared" si="9"/>
        <v>169.62</v>
      </c>
      <c r="CH6" s="33">
        <f t="shared" si="9"/>
        <v>171.78</v>
      </c>
      <c r="CI6" s="33">
        <f t="shared" si="9"/>
        <v>162.59</v>
      </c>
      <c r="CJ6" s="32" t="str">
        <f>IF(CJ7="","",IF(CJ7="-","【-】","【"&amp;SUBSTITUTE(TEXT(CJ7,"#,##0.00"),"-","△")&amp;"】"))</f>
        <v>【164.21】</v>
      </c>
      <c r="CK6" s="33">
        <f>IF(CK7="",NA(),CK7)</f>
        <v>53.62</v>
      </c>
      <c r="CL6" s="33">
        <f t="shared" ref="CL6:CT6" si="10">IF(CL7="",NA(),CL7)</f>
        <v>52.82</v>
      </c>
      <c r="CM6" s="33">
        <f t="shared" si="10"/>
        <v>50.35</v>
      </c>
      <c r="CN6" s="33">
        <f t="shared" si="10"/>
        <v>50.39</v>
      </c>
      <c r="CO6" s="33">
        <f t="shared" si="10"/>
        <v>48.7</v>
      </c>
      <c r="CP6" s="33">
        <f t="shared" si="10"/>
        <v>60.83</v>
      </c>
      <c r="CQ6" s="33">
        <f t="shared" si="10"/>
        <v>60.04</v>
      </c>
      <c r="CR6" s="33">
        <f t="shared" si="10"/>
        <v>59.88</v>
      </c>
      <c r="CS6" s="33">
        <f t="shared" si="10"/>
        <v>59.68</v>
      </c>
      <c r="CT6" s="33">
        <f t="shared" si="10"/>
        <v>59.17</v>
      </c>
      <c r="CU6" s="32" t="str">
        <f>IF(CU7="","",IF(CU7="-","【-】","【"&amp;SUBSTITUTE(TEXT(CU7,"#,##0.00"),"-","△")&amp;"】"))</f>
        <v>【59.80】</v>
      </c>
      <c r="CV6" s="33">
        <f>IF(CV7="",NA(),CV7)</f>
        <v>84.21</v>
      </c>
      <c r="CW6" s="33">
        <f t="shared" ref="CW6:DE6" si="11">IF(CW7="",NA(),CW7)</f>
        <v>84.05</v>
      </c>
      <c r="CX6" s="33">
        <f t="shared" si="11"/>
        <v>86.74</v>
      </c>
      <c r="CY6" s="33">
        <f t="shared" si="11"/>
        <v>85.9</v>
      </c>
      <c r="CZ6" s="33">
        <f t="shared" si="11"/>
        <v>86.15</v>
      </c>
      <c r="DA6" s="33">
        <f t="shared" si="11"/>
        <v>87.92</v>
      </c>
      <c r="DB6" s="33">
        <f t="shared" si="11"/>
        <v>87.33</v>
      </c>
      <c r="DC6" s="33">
        <f t="shared" si="11"/>
        <v>87.65</v>
      </c>
      <c r="DD6" s="33">
        <f t="shared" si="11"/>
        <v>87.63</v>
      </c>
      <c r="DE6" s="33">
        <f t="shared" si="11"/>
        <v>87.6</v>
      </c>
      <c r="DF6" s="32" t="str">
        <f>IF(DF7="","",IF(DF7="-","【-】","【"&amp;SUBSTITUTE(TEXT(DF7,"#,##0.00"),"-","△")&amp;"】"))</f>
        <v>【89.78】</v>
      </c>
      <c r="DG6" s="33">
        <f>IF(DG7="",NA(),DG7)</f>
        <v>46.71</v>
      </c>
      <c r="DH6" s="33">
        <f t="shared" ref="DH6:DP6" si="12">IF(DH7="",NA(),DH7)</f>
        <v>47.27</v>
      </c>
      <c r="DI6" s="33">
        <f t="shared" si="12"/>
        <v>48.42</v>
      </c>
      <c r="DJ6" s="33">
        <f t="shared" si="12"/>
        <v>49.25</v>
      </c>
      <c r="DK6" s="33">
        <f t="shared" si="12"/>
        <v>52.05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14.02</v>
      </c>
      <c r="DS6" s="33">
        <f t="shared" ref="DS6:EA6" si="13">IF(DS7="",NA(),DS7)</f>
        <v>16.21</v>
      </c>
      <c r="DT6" s="33">
        <f t="shared" si="13"/>
        <v>18.38</v>
      </c>
      <c r="DU6" s="33">
        <f t="shared" si="13"/>
        <v>24.8</v>
      </c>
      <c r="DV6" s="33">
        <f t="shared" si="13"/>
        <v>26.61</v>
      </c>
      <c r="DW6" s="33">
        <f t="shared" si="13"/>
        <v>6.92</v>
      </c>
      <c r="DX6" s="33">
        <f t="shared" si="13"/>
        <v>7.67</v>
      </c>
      <c r="DY6" s="33">
        <f t="shared" si="13"/>
        <v>8.4</v>
      </c>
      <c r="DZ6" s="33">
        <f t="shared" si="13"/>
        <v>9.7100000000000009</v>
      </c>
      <c r="EA6" s="33">
        <f t="shared" si="13"/>
        <v>10.71</v>
      </c>
      <c r="EB6" s="32" t="str">
        <f>IF(EB7="","",IF(EB7="-","【-】","【"&amp;SUBSTITUTE(TEXT(EB7,"#,##0.00"),"-","△")&amp;"】"))</f>
        <v>【12.42】</v>
      </c>
      <c r="EC6" s="33">
        <f>IF(EC7="",NA(),EC7)</f>
        <v>1.59</v>
      </c>
      <c r="ED6" s="33">
        <f t="shared" ref="ED6:EL6" si="14">IF(ED7="",NA(),ED7)</f>
        <v>1.44</v>
      </c>
      <c r="EE6" s="33">
        <f t="shared" si="14"/>
        <v>0.99</v>
      </c>
      <c r="EF6" s="33">
        <f t="shared" si="14"/>
        <v>0.95</v>
      </c>
      <c r="EG6" s="33">
        <f t="shared" si="14"/>
        <v>0.92</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362026</v>
      </c>
      <c r="D7" s="35">
        <v>46</v>
      </c>
      <c r="E7" s="35">
        <v>1</v>
      </c>
      <c r="F7" s="35">
        <v>0</v>
      </c>
      <c r="G7" s="35">
        <v>1</v>
      </c>
      <c r="H7" s="35" t="s">
        <v>93</v>
      </c>
      <c r="I7" s="35" t="s">
        <v>94</v>
      </c>
      <c r="J7" s="35" t="s">
        <v>95</v>
      </c>
      <c r="K7" s="35" t="s">
        <v>96</v>
      </c>
      <c r="L7" s="35" t="s">
        <v>97</v>
      </c>
      <c r="M7" s="36" t="s">
        <v>98</v>
      </c>
      <c r="N7" s="36">
        <v>74.34</v>
      </c>
      <c r="O7" s="36">
        <v>99.94</v>
      </c>
      <c r="P7" s="36">
        <v>2106</v>
      </c>
      <c r="Q7" s="36">
        <v>60784</v>
      </c>
      <c r="R7" s="36">
        <v>135.66</v>
      </c>
      <c r="S7" s="36">
        <v>448.06</v>
      </c>
      <c r="T7" s="36">
        <v>60255</v>
      </c>
      <c r="U7" s="36">
        <v>108.11</v>
      </c>
      <c r="V7" s="36">
        <v>557.35</v>
      </c>
      <c r="W7" s="36">
        <v>109.31</v>
      </c>
      <c r="X7" s="36">
        <v>107.77</v>
      </c>
      <c r="Y7" s="36">
        <v>103.54</v>
      </c>
      <c r="Z7" s="36">
        <v>109.31</v>
      </c>
      <c r="AA7" s="36">
        <v>107.35</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462.3</v>
      </c>
      <c r="AT7" s="36">
        <v>536.47</v>
      </c>
      <c r="AU7" s="36">
        <v>719.13</v>
      </c>
      <c r="AV7" s="36">
        <v>725.73</v>
      </c>
      <c r="AW7" s="36">
        <v>357.13</v>
      </c>
      <c r="AX7" s="36">
        <v>699.11</v>
      </c>
      <c r="AY7" s="36">
        <v>695.41</v>
      </c>
      <c r="AZ7" s="36">
        <v>701</v>
      </c>
      <c r="BA7" s="36">
        <v>739.59</v>
      </c>
      <c r="BB7" s="36">
        <v>335.95</v>
      </c>
      <c r="BC7" s="36">
        <v>264.16000000000003</v>
      </c>
      <c r="BD7" s="36">
        <v>182.91</v>
      </c>
      <c r="BE7" s="36">
        <v>188.58</v>
      </c>
      <c r="BF7" s="36">
        <v>194.57</v>
      </c>
      <c r="BG7" s="36">
        <v>199.28</v>
      </c>
      <c r="BH7" s="36">
        <v>238.01</v>
      </c>
      <c r="BI7" s="36">
        <v>339.69</v>
      </c>
      <c r="BJ7" s="36">
        <v>343.45</v>
      </c>
      <c r="BK7" s="36">
        <v>330.99</v>
      </c>
      <c r="BL7" s="36">
        <v>324.08999999999997</v>
      </c>
      <c r="BM7" s="36">
        <v>319.82</v>
      </c>
      <c r="BN7" s="36">
        <v>283.72000000000003</v>
      </c>
      <c r="BO7" s="36">
        <v>106.58</v>
      </c>
      <c r="BP7" s="36">
        <v>105.63</v>
      </c>
      <c r="BQ7" s="36">
        <v>102.02</v>
      </c>
      <c r="BR7" s="36">
        <v>106.59</v>
      </c>
      <c r="BS7" s="36">
        <v>105.66</v>
      </c>
      <c r="BT7" s="36">
        <v>101.27</v>
      </c>
      <c r="BU7" s="36">
        <v>99.61</v>
      </c>
      <c r="BV7" s="36">
        <v>100.27</v>
      </c>
      <c r="BW7" s="36">
        <v>99.46</v>
      </c>
      <c r="BX7" s="36">
        <v>105.21</v>
      </c>
      <c r="BY7" s="36">
        <v>104.6</v>
      </c>
      <c r="BZ7" s="36">
        <v>119.38</v>
      </c>
      <c r="CA7" s="36">
        <v>120.39</v>
      </c>
      <c r="CB7" s="36">
        <v>124.63</v>
      </c>
      <c r="CC7" s="36">
        <v>119.2</v>
      </c>
      <c r="CD7" s="36">
        <v>119.66</v>
      </c>
      <c r="CE7" s="36">
        <v>167.74</v>
      </c>
      <c r="CF7" s="36">
        <v>169.59</v>
      </c>
      <c r="CG7" s="36">
        <v>169.62</v>
      </c>
      <c r="CH7" s="36">
        <v>171.78</v>
      </c>
      <c r="CI7" s="36">
        <v>162.59</v>
      </c>
      <c r="CJ7" s="36">
        <v>164.21</v>
      </c>
      <c r="CK7" s="36">
        <v>53.62</v>
      </c>
      <c r="CL7" s="36">
        <v>52.82</v>
      </c>
      <c r="CM7" s="36">
        <v>50.35</v>
      </c>
      <c r="CN7" s="36">
        <v>50.39</v>
      </c>
      <c r="CO7" s="36">
        <v>48.7</v>
      </c>
      <c r="CP7" s="36">
        <v>60.83</v>
      </c>
      <c r="CQ7" s="36">
        <v>60.04</v>
      </c>
      <c r="CR7" s="36">
        <v>59.88</v>
      </c>
      <c r="CS7" s="36">
        <v>59.68</v>
      </c>
      <c r="CT7" s="36">
        <v>59.17</v>
      </c>
      <c r="CU7" s="36">
        <v>59.8</v>
      </c>
      <c r="CV7" s="36">
        <v>84.21</v>
      </c>
      <c r="CW7" s="36">
        <v>84.05</v>
      </c>
      <c r="CX7" s="36">
        <v>86.74</v>
      </c>
      <c r="CY7" s="36">
        <v>85.9</v>
      </c>
      <c r="CZ7" s="36">
        <v>86.15</v>
      </c>
      <c r="DA7" s="36">
        <v>87.92</v>
      </c>
      <c r="DB7" s="36">
        <v>87.33</v>
      </c>
      <c r="DC7" s="36">
        <v>87.65</v>
      </c>
      <c r="DD7" s="36">
        <v>87.63</v>
      </c>
      <c r="DE7" s="36">
        <v>87.6</v>
      </c>
      <c r="DF7" s="36">
        <v>89.78</v>
      </c>
      <c r="DG7" s="36">
        <v>46.71</v>
      </c>
      <c r="DH7" s="36">
        <v>47.27</v>
      </c>
      <c r="DI7" s="36">
        <v>48.42</v>
      </c>
      <c r="DJ7" s="36">
        <v>49.25</v>
      </c>
      <c r="DK7" s="36">
        <v>52.05</v>
      </c>
      <c r="DL7" s="36">
        <v>36.700000000000003</v>
      </c>
      <c r="DM7" s="36">
        <v>37.71</v>
      </c>
      <c r="DN7" s="36">
        <v>38.69</v>
      </c>
      <c r="DO7" s="36">
        <v>39.65</v>
      </c>
      <c r="DP7" s="36">
        <v>45.25</v>
      </c>
      <c r="DQ7" s="36">
        <v>46.31</v>
      </c>
      <c r="DR7" s="36">
        <v>14.02</v>
      </c>
      <c r="DS7" s="36">
        <v>16.21</v>
      </c>
      <c r="DT7" s="36">
        <v>18.38</v>
      </c>
      <c r="DU7" s="36">
        <v>24.8</v>
      </c>
      <c r="DV7" s="36">
        <v>26.61</v>
      </c>
      <c r="DW7" s="36">
        <v>6.92</v>
      </c>
      <c r="DX7" s="36">
        <v>7.67</v>
      </c>
      <c r="DY7" s="36">
        <v>8.4</v>
      </c>
      <c r="DZ7" s="36">
        <v>9.7100000000000009</v>
      </c>
      <c r="EA7" s="36">
        <v>10.71</v>
      </c>
      <c r="EB7" s="36">
        <v>12.42</v>
      </c>
      <c r="EC7" s="36">
        <v>1.59</v>
      </c>
      <c r="ED7" s="36">
        <v>1.44</v>
      </c>
      <c r="EE7" s="36">
        <v>0.99</v>
      </c>
      <c r="EF7" s="36">
        <v>0.95</v>
      </c>
      <c r="EG7" s="36">
        <v>0.92</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2016-02-03T07:27:15Z</dcterms:created>
  <dcterms:modified xsi:type="dcterms:W3CDTF">2016-02-26T05:31:49Z</dcterms:modified>
  <cp:category/>
</cp:coreProperties>
</file>