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66925"/>
  <xr:revisionPtr revIDLastSave="0" documentId="13_ncr:1_{705465EF-53D4-4523-A341-2CA13443B48C}" xr6:coauthVersionLast="47" xr6:coauthVersionMax="47" xr10:uidLastSave="{00000000-0000-0000-0000-000000000000}"/>
  <bookViews>
    <workbookView xWindow="-28920" yWindow="-120" windowWidth="29040" windowHeight="15720" xr2:uid="{5F4CDDB4-B8E0-4607-A465-C953F5926D7E}"/>
  </bookViews>
  <sheets>
    <sheet name="【様式Ｂ】（留学後）奨学金計算書" sheetId="4" r:id="rId1"/>
    <sheet name="【記入例】" sheetId="8" r:id="rId2"/>
    <sheet name="非表示)国・地域コード " sheetId="5" state="hidden" r:id="rId3"/>
    <sheet name="非表示)支給対象月数" sheetId="6" state="hidden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1" hidden="1">【記入例】!$T$22:$AV$37</definedName>
    <definedName name="_xlnm._FilterDatabase" localSheetId="0" hidden="1">'【様式Ｂ】（留学後）奨学金計算書'!$T$22:$AV$37</definedName>
    <definedName name="_xlnm._FilterDatabase" localSheetId="2" hidden="1">'非表示)国・地域コード '!$A$2:$WVJ$174</definedName>
    <definedName name="_xlnm._FilterDatabase" localSheetId="3" hidden="1">'非表示)支給対象月数'!$C$1:$D$1</definedName>
    <definedName name="【参照】国地域">#REF!</definedName>
    <definedName name="A" localSheetId="2">#REF!</definedName>
    <definedName name="A">#REF!</definedName>
    <definedName name="ad">#REF!</definedName>
    <definedName name="ag">#REF!</definedName>
    <definedName name="as">#REF!</definedName>
    <definedName name="b">#REF!</definedName>
    <definedName name="bbb">#REF!</definedName>
    <definedName name="bbbb">#REF!</definedName>
    <definedName name="ＣＣＣＣ">#REF!</definedName>
    <definedName name="ＣＶＤＤＤ" hidden="1">{"'CORBAｸﾗｲｱﾝﾄ ﾘﾀｰﾝｺｰﾄﾞ (html用)'!$A$1:$D$26"}</definedName>
    <definedName name="cvv">#REF!</definedName>
    <definedName name="ＣＶＶＤＦ">#REF!</definedName>
    <definedName name="CVXZ">#REF!</definedName>
    <definedName name="ＣＸＣＶＣ">#REF!</definedName>
    <definedName name="CZZZ">#REF!</definedName>
    <definedName name="d">#REF!</definedName>
    <definedName name="ＤＤＤ">#REF!</definedName>
    <definedName name="ＤＤＤＳＤさ">#REF!</definedName>
    <definedName name="df">#REF!</definedName>
    <definedName name="ＤＦＦＤ">#REF!</definedName>
    <definedName name="ds">#REF!</definedName>
    <definedName name="DSA">#REF!</definedName>
    <definedName name="DSAD">#REF!</definedName>
    <definedName name="DSADDA">#REF!</definedName>
    <definedName name="dsadsa">#REF!</definedName>
    <definedName name="dsadsads">#REF!</definedName>
    <definedName name="dsas">#REF!</definedName>
    <definedName name="ＤＳＤ">#REF!</definedName>
    <definedName name="dsdsdsa">#REF!</definedName>
    <definedName name="ＤＳだＤ">#REF!</definedName>
    <definedName name="ＤＳだＤＣさ">#REF!</definedName>
    <definedName name="ＤＳだＤさ">#REF!</definedName>
    <definedName name="ＤＷＤＤＤ">[1]【削除不可】通貨コード!$A$2:$A$167</definedName>
    <definedName name="ＤＷＤＷＤＷ">#REF!</definedName>
    <definedName name="ＤＷＤＷだ">#REF!</definedName>
    <definedName name="ＤＷＷだ">#REF!</definedName>
    <definedName name="ＤＷだＤ">#REF!</definedName>
    <definedName name="ＤさＤ">#REF!</definedName>
    <definedName name="ＤさＤＳ">[2]ｻｰﾊﾞ受渡項目整理!#REF!</definedName>
    <definedName name="f">[2]ｻｰﾊﾞ受渡項目整理!#REF!</definedName>
    <definedName name="ＦＤＦＤＦＳ">[2]ｻｰﾊﾞ受渡項目整理!#REF!</definedName>
    <definedName name="ＦＤＦＳＤＦ" hidden="1">{"'CORBAｸﾗｲｱﾝﾄ ﾘﾀｰﾝｺｰﾄﾞ (html用)'!$A$1:$D$26"}</definedName>
    <definedName name="ＦＤＦＳＦＳＦ">#REF!</definedName>
    <definedName name="ＦＤＳＦ">#REF!</definedName>
    <definedName name="fdsfsd">#REF!</definedName>
    <definedName name="ffdd">#REF!</definedName>
    <definedName name="fff">#REF!</definedName>
    <definedName name="ＦＦＳＳＳ">#REF!</definedName>
    <definedName name="ＦＧＤＳＷＳ">#REF!</definedName>
    <definedName name="fggdg">#REF!</definedName>
    <definedName name="ＦＧＧＲＧＲ">#REF!</definedName>
    <definedName name="ＦＳ">#REF!</definedName>
    <definedName name="FSADSAD">#REF!</definedName>
    <definedName name="ＦＳＤＦ">#REF!</definedName>
    <definedName name="fsds">#REF!</definedName>
    <definedName name="ＦＳＳＦＳ">#REF!</definedName>
    <definedName name="ＦＳＳＦＳＦＳＦ">#REF!</definedName>
    <definedName name="ＦＳＳＦＳＦＳＦＳ">#REF!</definedName>
    <definedName name="gdf">#REF!</definedName>
    <definedName name="gdfd">#REF!</definedName>
    <definedName name="ＧＤＧＳＦＦ">#REF!</definedName>
    <definedName name="gf">#REF!</definedName>
    <definedName name="gfgdgfd">#REF!</definedName>
    <definedName name="ＧＧＤＦＧＤＧ">#REF!</definedName>
    <definedName name="ＧＳＦＳＦ">#REF!</definedName>
    <definedName name="ＧＴＧＲＧＲＧ">#REF!</definedName>
    <definedName name="hhj">#REF!</definedName>
    <definedName name="hjf">#REF!</definedName>
    <definedName name="hjgrr">#REF!</definedName>
    <definedName name="ＨＴＨＨＤＧＨ">#REF!</definedName>
    <definedName name="ＨＴＨＴＨＴＨ">#REF!</definedName>
    <definedName name="HTML_CodePage" hidden="1">932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>#REF!</definedName>
    <definedName name="ko" hidden="1">{"'CORBAｸﾗｲｱﾝﾄ ﾘﾀｰﾝｺｰﾄﾞ (html用)'!$A$1:$D$26"}</definedName>
    <definedName name="LIST">[2]ｻｰﾊﾞ受渡項目整理!#REF!</definedName>
    <definedName name="ni" hidden="1">{"'CORBAｸﾗｲｱﾝﾄ ﾘﾀｰﾝｺｰﾄﾞ (html用)'!$A$1:$D$26"}</definedName>
    <definedName name="_xlnm.Print_Area" localSheetId="1">【記入例】!$A$1:$AW$40</definedName>
    <definedName name="_xlnm.Print_Area" localSheetId="0">'【様式Ｂ】（留学後）奨学金計算書'!$A$1:$AW$40</definedName>
    <definedName name="_xlnm.Print_Area" localSheetId="2">'非表示)国・地域コード '!$A$1:$I$174</definedName>
    <definedName name="_xlnm.Print_Area">#REF!</definedName>
    <definedName name="_xlnm.Print_Titles" localSheetId="2">'非表示)国・地域コード '!$1:$2</definedName>
    <definedName name="s">#REF!</definedName>
    <definedName name="sa">[2]ｻｰﾊﾞ受渡項目整理!#REF!</definedName>
    <definedName name="SAS">#REF!</definedName>
    <definedName name="SASＳ">#REF!</definedName>
    <definedName name="saさ">#REF!</definedName>
    <definedName name="SCCC">#REF!</definedName>
    <definedName name="ＳＣＳＳ">#REF!</definedName>
    <definedName name="SDGBX">#REF!</definedName>
    <definedName name="ＳＤさＤ">#REF!</definedName>
    <definedName name="SSAＳ">#REF!</definedName>
    <definedName name="ＳＸＣＳＸＳ">#REF!</definedName>
    <definedName name="ＳＸＳＸＳ">#REF!</definedName>
    <definedName name="ＳＸＳＸＸ">#REF!</definedName>
    <definedName name="Ｓぁ">#REF!</definedName>
    <definedName name="T_LST_NAME">"エディット 21"</definedName>
    <definedName name="v">#REF!</definedName>
    <definedName name="ＶＣＶＣＺＸＣＺ">#REF!</definedName>
    <definedName name="vv">#REF!</definedName>
    <definedName name="vvv">#REF!</definedName>
    <definedName name="ＷＳＸＺ">#REF!</definedName>
    <definedName name="wwrf">#REF!</definedName>
    <definedName name="www">#REF!</definedName>
    <definedName name="X_LIST">"リスト 20"</definedName>
    <definedName name="xcxz">#REF!</definedName>
    <definedName name="ＸＳＸＳＸ">#REF!</definedName>
    <definedName name="ＸＳＸさ">#REF!</definedName>
    <definedName name="xzxzX">#REF!</definedName>
    <definedName name="xZあ">#REF!</definedName>
    <definedName name="Ｘかさ">#REF!</definedName>
    <definedName name="ZCzC">#REF!</definedName>
    <definedName name="Zz">#REF!</definedName>
    <definedName name="あ">#REF!</definedName>
    <definedName name="あ544">#REF!</definedName>
    <definedName name="あＤ">#REF!</definedName>
    <definedName name="あｓｄ">#REF!</definedName>
    <definedName name="あＳS">#REF!</definedName>
    <definedName name="あさ">#REF!</definedName>
    <definedName name="あっだだ">#REF!</definedName>
    <definedName name="えＤＷＤくぁあ">#REF!</definedName>
    <definedName name="えふぇふぇ">#REF!</definedName>
    <definedName name="さFD">#REF!</definedName>
    <definedName name="さsｄ">#REF!</definedName>
    <definedName name="さＳS">#REF!</definedName>
    <definedName name="さＸＳ">#REF!</definedName>
    <definedName name="ささ">#REF!</definedName>
    <definedName name="だＷＤ">#REF!</definedName>
    <definedName name="だＷだだ">#REF!</definedName>
    <definedName name="だあＤ">#REF!</definedName>
    <definedName name="だだ">#REF!</definedName>
    <definedName name="だだだだだ">#REF!</definedName>
    <definedName name="だだだだだＦＧＧＲＧＲ">#REF!</definedName>
    <definedName name="っさＤＳ">#REF!</definedName>
    <definedName name="っふぇふぇふぇＦ" hidden="1">{"'CORBAｸﾗｲｱﾝﾄ ﾘﾀｰﾝｺｰﾄﾞ (html用)'!$A$1:$D$26"}</definedName>
    <definedName name="どぁ">#REF!</definedName>
    <definedName name="どぁっだだ">#REF!</definedName>
    <definedName name="はい">#REF!</definedName>
    <definedName name="ふぇ">#REF!</definedName>
    <definedName name="ふぇＤＦＦＦ">#REF!</definedName>
    <definedName name="ふぇＳ">#REF!</definedName>
    <definedName name="ふぇＳＦＳＳＦＳ">#REF!</definedName>
    <definedName name="ふぇふぇＦＳ">#REF!</definedName>
    <definedName name="ふぇふぇふぇ">#REF!</definedName>
    <definedName name="れ">#REF!</definedName>
    <definedName name="仮">#REF!</definedName>
    <definedName name="開始・終了月">#REF!</definedName>
    <definedName name="国公立設置形態" localSheetId="2">#REF!</definedName>
    <definedName name="国公立設置形態">#REF!</definedName>
    <definedName name="国地域" localSheetId="2">#REF!</definedName>
    <definedName name="国地域">#REF!</definedName>
    <definedName name="国地域_参照">#REF!</definedName>
    <definedName name="国地域参照">#REF!</definedName>
    <definedName name="国名">[3]国名!$A$2:$A$180</definedName>
    <definedName name="支給対象月数" localSheetId="2">#REF!</definedName>
    <definedName name="支給対象月数">#REF!</definedName>
    <definedName name="申請書・データ提出日" localSheetId="2">#REF!</definedName>
    <definedName name="申請書・データ提出日">#REF!</definedName>
    <definedName name="大学コード" localSheetId="2">#REF!</definedName>
    <definedName name="大学コード">#REF!</definedName>
    <definedName name="地域情報">#REF!</definedName>
    <definedName name="通貨コード_参照">[4]【削除不可】通貨コード!$A$2:$A$167</definedName>
    <definedName name="入学者の実績">#REF!</definedName>
    <definedName name="有無" localSheetId="2">#REF!</definedName>
    <definedName name="有無">#REF!</definedName>
    <definedName name="様式">#REF!</definedName>
    <definedName name="様式Ｄ">#REF!</definedName>
    <definedName name="様式Ｄ例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2" i="4" l="1"/>
  <c r="AD10" i="4" s="1"/>
  <c r="AY6" i="8"/>
  <c r="AY6" i="4"/>
  <c r="AQ37" i="8" l="1"/>
  <c r="C37" i="8"/>
  <c r="AQ35" i="8"/>
  <c r="C35" i="8"/>
  <c r="AQ33" i="8"/>
  <c r="C33" i="8"/>
  <c r="AQ31" i="8"/>
  <c r="C31" i="8"/>
  <c r="AM22" i="8"/>
  <c r="AD10" i="8" s="1"/>
  <c r="M26" i="8" l="1"/>
  <c r="AD27" i="8" s="1"/>
  <c r="AR10" i="8" s="1"/>
  <c r="C31" i="4"/>
  <c r="C37" i="4"/>
  <c r="C35" i="4"/>
  <c r="C33" i="4"/>
  <c r="AQ37" i="4"/>
  <c r="AQ35" i="4"/>
  <c r="AQ33" i="4"/>
  <c r="AQ31" i="4"/>
  <c r="M26" i="4" l="1"/>
  <c r="AD27" i="4" s="1"/>
  <c r="AR10" i="4" s="1"/>
  <c r="M10" i="4" l="1"/>
  <c r="D33" i="8"/>
  <c r="G15" i="8" s="1"/>
  <c r="M10" i="8"/>
  <c r="D31" i="8"/>
  <c r="E15" i="8" s="1"/>
  <c r="D37" i="8"/>
  <c r="K15" i="8" s="1"/>
  <c r="D35" i="8"/>
  <c r="I15" i="8" s="1"/>
  <c r="D37" i="4"/>
  <c r="K15" i="4" s="1"/>
  <c r="D35" i="4"/>
  <c r="I15" i="4" s="1"/>
  <c r="D33" i="4"/>
  <c r="D31" i="4"/>
  <c r="E15" i="4" s="1"/>
  <c r="G15" i="4" l="1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</calcChain>
</file>

<file path=xl/sharedStrings.xml><?xml version="1.0" encoding="utf-8"?>
<sst xmlns="http://schemas.openxmlformats.org/spreadsheetml/2006/main" count="692" uniqueCount="252">
  <si>
    <t>日</t>
    <rPh sb="0" eb="1">
      <t>ニチ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</si>
  <si>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</si>
  <si>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</si>
  <si>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月</t>
    <rPh sb="0" eb="1">
      <t>ガツ</t>
    </rPh>
    <phoneticPr fontId="3"/>
  </si>
  <si>
    <t>非表示列</t>
    <rPh sb="0" eb="3">
      <t>ヒヒョウジ</t>
    </rPh>
    <rPh sb="3" eb="4">
      <t>レツ</t>
    </rPh>
    <phoneticPr fontId="6"/>
  </si>
  <si>
    <t>＜ファイル名＞</t>
    <rPh sb="5" eb="6">
      <t>メイ</t>
    </rPh>
    <phoneticPr fontId="6"/>
  </si>
  <si>
    <t>アジア地域</t>
    <rPh sb="3" eb="5">
      <t>チイキ</t>
    </rPh>
    <phoneticPr fontId="6"/>
  </si>
  <si>
    <t>その他の地域</t>
    <rPh sb="2" eb="3">
      <t>タ</t>
    </rPh>
    <rPh sb="4" eb="6">
      <t>チイキ</t>
    </rPh>
    <phoneticPr fontId="6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</si>
  <si>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6"/>
  </si>
  <si>
    <t>２．派遣留学生情報</t>
    <phoneticPr fontId="6"/>
  </si>
  <si>
    <t>（１）通知番号</t>
    <phoneticPr fontId="6"/>
  </si>
  <si>
    <t>選択してください</t>
    <rPh sb="0" eb="2">
      <t>センタク</t>
    </rPh>
    <phoneticPr fontId="16"/>
  </si>
  <si>
    <t>以上</t>
  </si>
  <si>
    <t>2024年度（第9期）国・地域コード/奨学金・留学準備金</t>
    <rPh sb="4" eb="6">
      <t>ネンド</t>
    </rPh>
    <rPh sb="7" eb="8">
      <t>ダイ</t>
    </rPh>
    <rPh sb="9" eb="10">
      <t>キ</t>
    </rPh>
    <rPh sb="11" eb="12">
      <t>クニ</t>
    </rPh>
    <rPh sb="13" eb="15">
      <t>チイキ</t>
    </rPh>
    <rPh sb="19" eb="22">
      <t>ショウガクキン</t>
    </rPh>
    <rPh sb="23" eb="28">
      <t>リュウガクジュンビキン</t>
    </rPh>
    <phoneticPr fontId="16"/>
  </si>
  <si>
    <t>国・地域コード</t>
    <rPh sb="0" eb="1">
      <t>クニ</t>
    </rPh>
    <rPh sb="2" eb="4">
      <t>チイキ</t>
    </rPh>
    <phoneticPr fontId="3"/>
  </si>
  <si>
    <t>国・地域名</t>
    <rPh sb="0" eb="1">
      <t>クニ</t>
    </rPh>
    <rPh sb="2" eb="4">
      <t>チイキ</t>
    </rPh>
    <rPh sb="4" eb="5">
      <t>メイ</t>
    </rPh>
    <phoneticPr fontId="3"/>
  </si>
  <si>
    <t>地域</t>
    <rPh sb="0" eb="2">
      <t>チイキ</t>
    </rPh>
    <phoneticPr fontId="16"/>
  </si>
  <si>
    <t>留学準備金の地域区分</t>
    <rPh sb="0" eb="5">
      <t>リュウガクジュンビキン</t>
    </rPh>
    <rPh sb="6" eb="8">
      <t>チイキ</t>
    </rPh>
    <rPh sb="8" eb="10">
      <t>クブン</t>
    </rPh>
    <phoneticPr fontId="16"/>
  </si>
  <si>
    <t>留学準備金</t>
    <rPh sb="0" eb="5">
      <t>リュウガクジュンビキン</t>
    </rPh>
    <phoneticPr fontId="16"/>
  </si>
  <si>
    <t>16万円除外国</t>
    <rPh sb="2" eb="4">
      <t>マンエン</t>
    </rPh>
    <rPh sb="4" eb="7">
      <t>ジョガイコク</t>
    </rPh>
    <phoneticPr fontId="16"/>
  </si>
  <si>
    <t>留学準備金</t>
    <rPh sb="0" eb="5">
      <t>リュウガクジュンビキン</t>
    </rPh>
    <phoneticPr fontId="6"/>
  </si>
  <si>
    <t>アジア地域</t>
    <rPh sb="3" eb="5">
      <t>チイキ</t>
    </rPh>
    <phoneticPr fontId="16"/>
  </si>
  <si>
    <t>アジア</t>
    <phoneticPr fontId="3"/>
  </si>
  <si>
    <t>台湾</t>
  </si>
  <si>
    <t>アジア</t>
  </si>
  <si>
    <t>その他の地域</t>
    <rPh sb="2" eb="3">
      <t>タ</t>
    </rPh>
    <rPh sb="4" eb="6">
      <t>チイキ</t>
    </rPh>
    <phoneticPr fontId="16"/>
  </si>
  <si>
    <t>バングラデシュ</t>
  </si>
  <si>
    <t>ブータン</t>
  </si>
  <si>
    <t>ブルネイ</t>
  </si>
  <si>
    <t>カンボジア</t>
  </si>
  <si>
    <t>中国</t>
  </si>
  <si>
    <t>香港</t>
  </si>
  <si>
    <t>インド</t>
  </si>
  <si>
    <t>インドネシア</t>
  </si>
  <si>
    <t>大韓民国</t>
  </si>
  <si>
    <t>ラオス</t>
  </si>
  <si>
    <t>マカオ</t>
  </si>
  <si>
    <t>マレーシア</t>
  </si>
  <si>
    <t>モンゴル</t>
  </si>
  <si>
    <t>ミャンマー</t>
  </si>
  <si>
    <t>ネパール</t>
  </si>
  <si>
    <t>パキスタン</t>
  </si>
  <si>
    <t>フィリピン</t>
  </si>
  <si>
    <t>シンガポール</t>
    <phoneticPr fontId="16"/>
  </si>
  <si>
    <t>アジア</t>
    <phoneticPr fontId="16"/>
  </si>
  <si>
    <t>スリランカ</t>
  </si>
  <si>
    <t>タイ</t>
  </si>
  <si>
    <t>ベトナム</t>
  </si>
  <si>
    <t>東ティモール</t>
  </si>
  <si>
    <t>モルディブ</t>
  </si>
  <si>
    <t>中南米</t>
  </si>
  <si>
    <t>アルゼンチン</t>
    <phoneticPr fontId="16"/>
  </si>
  <si>
    <t>ボリビア</t>
    <phoneticPr fontId="16"/>
  </si>
  <si>
    <t>ブラジル</t>
    <phoneticPr fontId="16"/>
  </si>
  <si>
    <t>チリ</t>
  </si>
  <si>
    <t>コロンビア</t>
  </si>
  <si>
    <t>コスタリカ</t>
    <phoneticPr fontId="16"/>
  </si>
  <si>
    <t>キューバ</t>
  </si>
  <si>
    <t>ドミニカ共和国</t>
  </si>
  <si>
    <t>エクアドル</t>
    <phoneticPr fontId="16"/>
  </si>
  <si>
    <t>エルサルバドル</t>
  </si>
  <si>
    <t>グアテマラ</t>
    <phoneticPr fontId="16"/>
  </si>
  <si>
    <t>ホンジュラス</t>
    <phoneticPr fontId="16"/>
  </si>
  <si>
    <t>ジャマイカ</t>
    <phoneticPr fontId="16"/>
  </si>
  <si>
    <t>メキシコ</t>
    <phoneticPr fontId="16"/>
  </si>
  <si>
    <t>ニカラグア</t>
    <phoneticPr fontId="16"/>
  </si>
  <si>
    <t>パナマ</t>
    <phoneticPr fontId="16"/>
  </si>
  <si>
    <t>パラグアイ</t>
    <phoneticPr fontId="16"/>
  </si>
  <si>
    <t>ペルー</t>
    <phoneticPr fontId="16"/>
  </si>
  <si>
    <t>トリニダード・トバゴ</t>
    <phoneticPr fontId="16"/>
  </si>
  <si>
    <t>ウルグアイ</t>
    <phoneticPr fontId="16"/>
  </si>
  <si>
    <t>ベネズエラ</t>
    <phoneticPr fontId="16"/>
  </si>
  <si>
    <t>ハイチ</t>
  </si>
  <si>
    <t>中近東</t>
    <phoneticPr fontId="3"/>
  </si>
  <si>
    <t>バーレーン</t>
    <phoneticPr fontId="16"/>
  </si>
  <si>
    <t>中近東</t>
  </si>
  <si>
    <t>イラン</t>
    <phoneticPr fontId="16"/>
  </si>
  <si>
    <t>イラク</t>
  </si>
  <si>
    <t>イスラエル</t>
  </si>
  <si>
    <t>ヨルダン</t>
  </si>
  <si>
    <t>クウェート</t>
  </si>
  <si>
    <t>レバノン</t>
  </si>
  <si>
    <t>オマーン</t>
  </si>
  <si>
    <t>カタール</t>
  </si>
  <si>
    <t>サウジアラビア</t>
  </si>
  <si>
    <t>シリア</t>
  </si>
  <si>
    <t>トルコ</t>
  </si>
  <si>
    <t>アラブ首長国連邦</t>
  </si>
  <si>
    <t>イエメン</t>
  </si>
  <si>
    <t>パレスチナ</t>
    <phoneticPr fontId="16"/>
  </si>
  <si>
    <t>アフガニスタン</t>
    <phoneticPr fontId="16"/>
  </si>
  <si>
    <t>アフリカ</t>
    <phoneticPr fontId="3"/>
  </si>
  <si>
    <t>アルジェリア</t>
    <phoneticPr fontId="16"/>
  </si>
  <si>
    <t>アフリカ</t>
  </si>
  <si>
    <t>カメルーン</t>
    <phoneticPr fontId="16"/>
  </si>
  <si>
    <t>コンゴ共和国</t>
  </si>
  <si>
    <t>コートジボワール</t>
    <phoneticPr fontId="16"/>
  </si>
  <si>
    <t>エジプト</t>
  </si>
  <si>
    <t>エチオピア</t>
  </si>
  <si>
    <t>ガボン</t>
    <phoneticPr fontId="16"/>
  </si>
  <si>
    <t>ガーナ</t>
  </si>
  <si>
    <t>ギニア</t>
  </si>
  <si>
    <t>ケニア</t>
  </si>
  <si>
    <t>リベリア</t>
  </si>
  <si>
    <t>リビア</t>
  </si>
  <si>
    <t>マダガスカル</t>
  </si>
  <si>
    <t>モーリタニア</t>
  </si>
  <si>
    <t>モロッコ</t>
  </si>
  <si>
    <t>ナイジェリア</t>
  </si>
  <si>
    <t>セネガル</t>
  </si>
  <si>
    <t>南アフリカ</t>
  </si>
  <si>
    <t>スーダン共和国</t>
  </si>
  <si>
    <t>タンザニア</t>
  </si>
  <si>
    <t>チュニジア</t>
  </si>
  <si>
    <t>コンゴ民主共和国</t>
  </si>
  <si>
    <t>ザンビア</t>
  </si>
  <si>
    <t>ジンバブエ</t>
  </si>
  <si>
    <t>チャド</t>
  </si>
  <si>
    <t>ウガンダ</t>
  </si>
  <si>
    <t>ボツワナ</t>
  </si>
  <si>
    <t>南スーダン共和国</t>
  </si>
  <si>
    <t>シエラレオネ</t>
  </si>
  <si>
    <t>モザンビーク</t>
  </si>
  <si>
    <t>ベナン共和国</t>
    <rPh sb="3" eb="6">
      <t>キョウワコク</t>
    </rPh>
    <phoneticPr fontId="24"/>
  </si>
  <si>
    <t>ガンビア</t>
    <phoneticPr fontId="16"/>
  </si>
  <si>
    <t>ナミビア</t>
    <phoneticPr fontId="16"/>
  </si>
  <si>
    <t>ニジェール</t>
    <phoneticPr fontId="16"/>
  </si>
  <si>
    <t>マラウイ</t>
    <phoneticPr fontId="16"/>
  </si>
  <si>
    <t>ジブチ</t>
    <phoneticPr fontId="16"/>
  </si>
  <si>
    <t>ルワンダ</t>
    <phoneticPr fontId="16"/>
  </si>
  <si>
    <t>ブルンジ</t>
  </si>
  <si>
    <t>レソト</t>
    <phoneticPr fontId="16"/>
  </si>
  <si>
    <t>北米</t>
    <phoneticPr fontId="3"/>
  </si>
  <si>
    <t>カナダ</t>
  </si>
  <si>
    <t>北米</t>
  </si>
  <si>
    <t>アメリカ合衆国</t>
    <phoneticPr fontId="16"/>
  </si>
  <si>
    <t>オセアニア</t>
    <phoneticPr fontId="3"/>
  </si>
  <si>
    <t>オーストラリア</t>
  </si>
  <si>
    <t>オセアニア</t>
  </si>
  <si>
    <t>ニュージーランド</t>
  </si>
  <si>
    <t>パプアニューギニア</t>
  </si>
  <si>
    <t>パラオ</t>
  </si>
  <si>
    <t>マーシャル諸島</t>
  </si>
  <si>
    <t>ミクロネシア</t>
  </si>
  <si>
    <t>フィジー諸島</t>
  </si>
  <si>
    <t>キリバス</t>
  </si>
  <si>
    <t>ナウル</t>
  </si>
  <si>
    <t>ソロモン諸島</t>
  </si>
  <si>
    <t>トンガ</t>
  </si>
  <si>
    <t>ツバル</t>
  </si>
  <si>
    <t>バヌアツ</t>
  </si>
  <si>
    <t>サモア</t>
  </si>
  <si>
    <t>クック諸島</t>
  </si>
  <si>
    <t>ニウエ</t>
  </si>
  <si>
    <t>トケラウ諸島</t>
  </si>
  <si>
    <t>ニューカレドニア</t>
  </si>
  <si>
    <t>ヨーロッパ</t>
    <phoneticPr fontId="3"/>
  </si>
  <si>
    <t>アルバニア</t>
    <phoneticPr fontId="16"/>
  </si>
  <si>
    <t>ヨーロッパ</t>
  </si>
  <si>
    <t>●</t>
    <phoneticPr fontId="16"/>
  </si>
  <si>
    <t>オーストリア</t>
  </si>
  <si>
    <t>エストニア</t>
    <phoneticPr fontId="16"/>
  </si>
  <si>
    <t>ラトビア</t>
    <phoneticPr fontId="16"/>
  </si>
  <si>
    <t>リトアニア</t>
  </si>
  <si>
    <t>●</t>
  </si>
  <si>
    <t>ベルギー</t>
    <phoneticPr fontId="16"/>
  </si>
  <si>
    <t>ブルガリア</t>
    <phoneticPr fontId="16"/>
  </si>
  <si>
    <t>ベラルーシ</t>
    <phoneticPr fontId="16"/>
  </si>
  <si>
    <t>カザフスタン</t>
  </si>
  <si>
    <t>ウクライナ</t>
    <phoneticPr fontId="16"/>
  </si>
  <si>
    <t>ウズベキスタン</t>
  </si>
  <si>
    <t>クロアチア</t>
  </si>
  <si>
    <t>チェコ</t>
  </si>
  <si>
    <t>デンマーク</t>
  </si>
  <si>
    <t>フィンランド</t>
  </si>
  <si>
    <t>フランス</t>
  </si>
  <si>
    <t>ドイツ</t>
    <phoneticPr fontId="16"/>
  </si>
  <si>
    <t>ギリシャ</t>
  </si>
  <si>
    <t>ハンガリー</t>
  </si>
  <si>
    <t>アイスランド</t>
  </si>
  <si>
    <t>アイルランド</t>
  </si>
  <si>
    <t>イタリア</t>
  </si>
  <si>
    <t>ルクセンブルク</t>
    <phoneticPr fontId="16"/>
  </si>
  <si>
    <t>マルタ</t>
  </si>
  <si>
    <t>北マケドニア</t>
    <rPh sb="0" eb="1">
      <t>キタ</t>
    </rPh>
    <phoneticPr fontId="16"/>
  </si>
  <si>
    <t>オランダ</t>
  </si>
  <si>
    <t>ノルウェー</t>
  </si>
  <si>
    <t>ポーランド</t>
  </si>
  <si>
    <t>ポルトガル</t>
  </si>
  <si>
    <t>ルーマニア</t>
  </si>
  <si>
    <t>ロシア</t>
  </si>
  <si>
    <t>スロバキア</t>
  </si>
  <si>
    <t>スロベニア</t>
  </si>
  <si>
    <t>スペイン</t>
    <phoneticPr fontId="16"/>
  </si>
  <si>
    <t>スウェーデン</t>
  </si>
  <si>
    <t>スイス</t>
  </si>
  <si>
    <t>英国</t>
  </si>
  <si>
    <t>セルビア</t>
  </si>
  <si>
    <t>ボスニア・ヘルツェゴビナ</t>
    <phoneticPr fontId="16"/>
  </si>
  <si>
    <t>キルギス</t>
  </si>
  <si>
    <t>タジキスタン</t>
  </si>
  <si>
    <t>モンテネグロ</t>
  </si>
  <si>
    <t>アゼルバイジャン</t>
  </si>
  <si>
    <t>リヒテンシュタイン</t>
  </si>
  <si>
    <t>ジョージア</t>
    <phoneticPr fontId="3"/>
  </si>
  <si>
    <t>アルメニア</t>
    <phoneticPr fontId="16"/>
  </si>
  <si>
    <t>コソボ</t>
  </si>
  <si>
    <t>トルクメニスタン</t>
  </si>
  <si>
    <t>モルドバ</t>
    <phoneticPr fontId="16"/>
  </si>
  <si>
    <t>キプロス</t>
    <phoneticPr fontId="16"/>
  </si>
  <si>
    <t>その他</t>
    <rPh sb="2" eb="3">
      <t>タ</t>
    </rPh>
    <phoneticPr fontId="16"/>
  </si>
  <si>
    <t>000</t>
    <phoneticPr fontId="16"/>
  </si>
  <si>
    <t>000</t>
  </si>
  <si>
    <t>円</t>
    <rPh sb="0" eb="1">
      <t>エン</t>
    </rPh>
    <phoneticPr fontId="3"/>
  </si>
  <si>
    <t>回</t>
    <rPh sb="0" eb="1">
      <t>カイ</t>
    </rPh>
    <phoneticPr fontId="3"/>
  </si>
  <si>
    <r>
      <t xml:space="preserve">奨学金月額
</t>
    </r>
    <r>
      <rPr>
        <sz val="10"/>
        <color theme="1"/>
        <rFont val="BIZ UDP明朝 Medium"/>
        <family val="1"/>
        <charset val="128"/>
      </rPr>
      <t>（自動反映）</t>
    </r>
    <rPh sb="0" eb="5">
      <t>ショウガクキンゲツガク</t>
    </rPh>
    <rPh sb="7" eb="11">
      <t>ジドウハンエイ</t>
    </rPh>
    <phoneticPr fontId="3"/>
  </si>
  <si>
    <r>
      <t xml:space="preserve">支給対象月数
</t>
    </r>
    <r>
      <rPr>
        <sz val="10"/>
        <color theme="1"/>
        <rFont val="BIZ UDP明朝 Medium"/>
        <family val="1"/>
        <charset val="128"/>
      </rPr>
      <t>（自動反映）</t>
    </r>
    <rPh sb="0" eb="4">
      <t>シキュウタイショウ</t>
    </rPh>
    <rPh sb="4" eb="6">
      <t>ツキスウ</t>
    </rPh>
    <rPh sb="8" eb="12">
      <t>ジドウハンエイ</t>
    </rPh>
    <phoneticPr fontId="3"/>
  </si>
  <si>
    <t>（２）氏名</t>
    <rPh sb="3" eb="5">
      <t>シメイ</t>
    </rPh>
    <phoneticPr fontId="3"/>
  </si>
  <si>
    <t>（５）留学先国・地域</t>
    <rPh sb="3" eb="6">
      <t>リュウガクサキ</t>
    </rPh>
    <rPh sb="6" eb="7">
      <t>クニ</t>
    </rPh>
    <rPh sb="8" eb="10">
      <t>チイキ</t>
    </rPh>
    <phoneticPr fontId="6"/>
  </si>
  <si>
    <t>留学日数</t>
    <rPh sb="0" eb="2">
      <t>リュウガク</t>
    </rPh>
    <rPh sb="2" eb="4">
      <t>ニッスウ</t>
    </rPh>
    <phoneticPr fontId="3"/>
  </si>
  <si>
    <t>（2）支給対象月数</t>
    <rPh sb="3" eb="9">
      <t>シキュウタイショウツキスウ</t>
    </rPh>
    <phoneticPr fontId="3"/>
  </si>
  <si>
    <t>（３）家計基準</t>
    <rPh sb="3" eb="7">
      <t>カケイキジュン</t>
    </rPh>
    <phoneticPr fontId="6"/>
  </si>
  <si>
    <r>
      <t xml:space="preserve">（４）留学期間
</t>
    </r>
    <r>
      <rPr>
        <sz val="10"/>
        <color rgb="FF000000"/>
        <rFont val="BIZ UDP明朝 Medium"/>
        <family val="1"/>
        <charset val="128"/>
      </rPr>
      <t>(yyyy/mm/dd)</t>
    </r>
    <rPh sb="3" eb="7">
      <t>リュウガクキカン</t>
    </rPh>
    <phoneticPr fontId="3"/>
  </si>
  <si>
    <r>
      <t>（６）</t>
    </r>
    <r>
      <rPr>
        <sz val="10.5"/>
        <color rgb="FFFF0000"/>
        <rFont val="BIZ UDP明朝 Medium"/>
        <family val="1"/>
        <charset val="128"/>
      </rPr>
      <t>応募時</t>
    </r>
    <r>
      <rPr>
        <sz val="10.5"/>
        <color rgb="FF000000"/>
        <rFont val="BIZ UDP明朝 Medium"/>
        <family val="1"/>
        <charset val="128"/>
      </rPr>
      <t>の留学先国・地域</t>
    </r>
    <rPh sb="3" eb="6">
      <t>オウボジ</t>
    </rPh>
    <rPh sb="7" eb="11">
      <t>リュウガクサキクニ</t>
    </rPh>
    <rPh sb="12" eb="14">
      <t>チイキ</t>
    </rPh>
    <phoneticPr fontId="3"/>
  </si>
  <si>
    <r>
      <t xml:space="preserve">（１）留学日数合計
</t>
    </r>
    <r>
      <rPr>
        <sz val="10"/>
        <color rgb="FF000000"/>
        <rFont val="BIZ UDP明朝 Medium"/>
        <family val="1"/>
        <charset val="128"/>
      </rPr>
      <t>(自動計算）</t>
    </r>
    <rPh sb="3" eb="5">
      <t>リュウガク</t>
    </rPh>
    <rPh sb="5" eb="7">
      <t>ニッスウ</t>
    </rPh>
    <rPh sb="7" eb="9">
      <t>ゴウケイ</t>
    </rPh>
    <rPh sb="11" eb="13">
      <t>ジドウ</t>
    </rPh>
    <rPh sb="13" eb="15">
      <t>ケイサン</t>
    </rPh>
    <phoneticPr fontId="3"/>
  </si>
  <si>
    <r>
      <t xml:space="preserve">支給申請金額　合計
</t>
    </r>
    <r>
      <rPr>
        <sz val="10"/>
        <color theme="1"/>
        <rFont val="BIZ UDP明朝 Medium"/>
        <family val="1"/>
        <charset val="128"/>
      </rPr>
      <t>（自動計算）</t>
    </r>
    <rPh sb="0" eb="4">
      <t>シキュウシンセイ</t>
    </rPh>
    <rPh sb="4" eb="6">
      <t>キンガク</t>
    </rPh>
    <rPh sb="7" eb="9">
      <t>ゴウケイ</t>
    </rPh>
    <rPh sb="11" eb="13">
      <t>ジドウ</t>
    </rPh>
    <rPh sb="13" eb="15">
      <t>ケイサン</t>
    </rPh>
    <phoneticPr fontId="3"/>
  </si>
  <si>
    <t>応募時　※入力</t>
    <rPh sb="0" eb="3">
      <t>オウボジ</t>
    </rPh>
    <rPh sb="5" eb="7">
      <t>ニュウリョク</t>
    </rPh>
    <phoneticPr fontId="3"/>
  </si>
  <si>
    <t>日数から自動算出</t>
    <rPh sb="0" eb="2">
      <t>ニッスウ</t>
    </rPh>
    <rPh sb="4" eb="6">
      <t>ジドウ</t>
    </rPh>
    <rPh sb="6" eb="8">
      <t>サンシュツ</t>
    </rPh>
    <phoneticPr fontId="3"/>
  </si>
  <si>
    <t>日数</t>
    <rPh sb="0" eb="2">
      <t>ニッスウ</t>
    </rPh>
    <phoneticPr fontId="3"/>
  </si>
  <si>
    <t>支給対象月数</t>
    <rPh sb="0" eb="2">
      <t>シキュウ</t>
    </rPh>
    <rPh sb="2" eb="6">
      <t>タイショウツキスウ</t>
    </rPh>
    <phoneticPr fontId="3"/>
  </si>
  <si>
    <t>3．奨学金支給対象月の算出</t>
    <rPh sb="2" eb="5">
      <t>ショウガクキン</t>
    </rPh>
    <rPh sb="5" eb="10">
      <t>シキュウタイショウツキ</t>
    </rPh>
    <rPh sb="11" eb="13">
      <t>サンシュツ</t>
    </rPh>
    <phoneticPr fontId="6"/>
  </si>
  <si>
    <t>１．奨学金支給内容</t>
    <rPh sb="2" eb="5">
      <t>ショウガクキン</t>
    </rPh>
    <rPh sb="5" eb="7">
      <t>シキュウ</t>
    </rPh>
    <rPh sb="7" eb="9">
      <t>ナイヨウ</t>
    </rPh>
    <phoneticPr fontId="6"/>
  </si>
  <si>
    <t>非表示</t>
    <rPh sb="0" eb="3">
      <t>ヒヒョウジ</t>
    </rPh>
    <phoneticPr fontId="3"/>
  </si>
  <si>
    <t>【留学期間中の活動日】</t>
    <rPh sb="1" eb="6">
      <t>リュウガクキカンチュウ</t>
    </rPh>
    <rPh sb="7" eb="9">
      <t>カツドウ</t>
    </rPh>
    <rPh sb="9" eb="10">
      <t>ヒ</t>
    </rPh>
    <phoneticPr fontId="3"/>
  </si>
  <si>
    <t>支給対象月（自動反映）</t>
    <rPh sb="0" eb="2">
      <t>シキュウ</t>
    </rPh>
    <rPh sb="2" eb="4">
      <t>タイショウ</t>
    </rPh>
    <rPh sb="4" eb="5">
      <t>ツキ</t>
    </rPh>
    <rPh sb="6" eb="10">
      <t>ジドウハンエイ</t>
    </rPh>
    <phoneticPr fontId="3"/>
  </si>
  <si>
    <t>太郎</t>
    <rPh sb="0" eb="2">
      <t>タロウ</t>
    </rPh>
    <phoneticPr fontId="3"/>
  </si>
  <si>
    <t>家計基準内</t>
  </si>
  <si>
    <t>○</t>
  </si>
  <si>
    <t>109@大韓民国</t>
  </si>
  <si>
    <t>502@アメリカ合衆国</t>
  </si>
  <si>
    <t>※奨学金月額の基準となる留学先国・地域を選択してください。</t>
    <rPh sb="1" eb="4">
      <t>ショウガクキン</t>
    </rPh>
    <rPh sb="4" eb="6">
      <t>ゲツガク</t>
    </rPh>
    <rPh sb="7" eb="9">
      <t>キジュン</t>
    </rPh>
    <rPh sb="12" eb="16">
      <t>リュウガクサキクニ</t>
    </rPh>
    <rPh sb="17" eb="19">
      <t>チイキ</t>
    </rPh>
    <rPh sb="20" eb="22">
      <t>センタク</t>
    </rPh>
    <phoneticPr fontId="3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</si>
  <si>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6"/>
  </si>
  <si>
    <t>【様式Ｂ】</t>
    <rPh sb="1" eb="3">
      <t>ヨウシキ</t>
    </rPh>
    <phoneticPr fontId="6"/>
  </si>
  <si>
    <t>記入日</t>
    <rPh sb="0" eb="2">
      <t>キニュウ</t>
    </rPh>
    <rPh sb="2" eb="3">
      <t>ビ</t>
    </rPh>
    <phoneticPr fontId="3"/>
  </si>
  <si>
    <t>記入日</t>
    <rPh sb="0" eb="3">
      <t>キニュウビ</t>
    </rPh>
    <phoneticPr fontId="3"/>
  </si>
  <si>
    <t>（留学後）奨学金計算書</t>
    <rPh sb="1" eb="3">
      <t>リュウガク</t>
    </rPh>
    <rPh sb="3" eb="4">
      <t>ゴ</t>
    </rPh>
    <rPh sb="5" eb="8">
      <t>ショウガクキン</t>
    </rPh>
    <rPh sb="8" eb="10">
      <t>ケイサン</t>
    </rPh>
    <rPh sb="10" eb="11">
      <t>ショ</t>
    </rPh>
    <phoneticPr fontId="6"/>
  </si>
  <si>
    <t>徳島</t>
    <rPh sb="0" eb="2">
      <t>トクシマ</t>
    </rPh>
    <phoneticPr fontId="3"/>
  </si>
  <si>
    <t>チーム採用の場合はチーム名を記載→</t>
    <phoneticPr fontId="3"/>
  </si>
  <si>
    <t>官民協働海外留学支援制度～トビタテ！留学JAPAN新・日本代表プログラム～【拠点形成支援事業】                                                                                                                                                                                                                                                     （徳島の未来を拓くグローカルリーダー育成事業）2026年度（第11期）</t>
    <phoneticPr fontId="6"/>
  </si>
  <si>
    <t>官民協働海外留学支援制度～トビタテ！留学JAPAN新・日本代表プログラム～【拠点形成支援事業】                                                               （徳島の未来を拓くグローカルリーダー育成事業）2026年度（第11期）</t>
    <phoneticPr fontId="6"/>
  </si>
  <si>
    <t>活動開始日</t>
    <rPh sb="0" eb="2">
      <t>カツドウ</t>
    </rPh>
    <rPh sb="2" eb="4">
      <t>カイシ</t>
    </rPh>
    <rPh sb="4" eb="5">
      <t>ビ</t>
    </rPh>
    <phoneticPr fontId="3"/>
  </si>
  <si>
    <t>活動終了日</t>
    <rPh sb="0" eb="2">
      <t>カツドウ</t>
    </rPh>
    <rPh sb="2" eb="5">
      <t>シュウリョウビ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</si>
</sst>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#&quot;月&quot;"/>
    <numFmt numFmtId="178" formatCode="#&quot;年&quot;"/>
  </numFmts>
  <fonts count="33" x14ac:knownFonts="1">
    <font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2"/>
      <color rgb="FF000000"/>
      <name val="BIZ UDP明朝 Medium"/>
      <family val="1"/>
      <charset val="128"/>
    </font>
    <font>
      <sz val="10.5"/>
      <color rgb="FFFF0000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rgb="FF3F3F76"/>
      <name val="游ゴシック"/>
      <family val="2"/>
      <charset val="128"/>
      <scheme val="minor"/>
    </font>
    <font>
      <b/>
      <sz val="10.5"/>
      <color rgb="FF000000"/>
      <name val="BIZ UDP明朝 Medium"/>
      <family val="1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10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4" fillId="0" borderId="0"/>
  </cellStyleXfs>
  <cellXfs count="251">
    <xf numFmtId="0" fontId="0" fillId="0" borderId="0" xfId="0"/>
    <xf numFmtId="0" fontId="19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20" fillId="0" borderId="0" xfId="5" applyFont="1">
      <alignment vertical="center"/>
    </xf>
    <xf numFmtId="0" fontId="20" fillId="0" borderId="0" xfId="5" applyFont="1" applyAlignment="1">
      <alignment horizontal="center" vertical="center"/>
    </xf>
    <xf numFmtId="38" fontId="20" fillId="0" borderId="0" xfId="6" applyFont="1">
      <alignment vertical="center"/>
    </xf>
    <xf numFmtId="0" fontId="22" fillId="0" borderId="0" xfId="5" applyFont="1">
      <alignment vertical="center"/>
    </xf>
    <xf numFmtId="0" fontId="20" fillId="2" borderId="2" xfId="5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 shrinkToFit="1"/>
    </xf>
    <xf numFmtId="38" fontId="20" fillId="2" borderId="2" xfId="6" applyFont="1" applyFill="1" applyBorder="1" applyAlignment="1">
      <alignment horizontal="center" vertical="center" wrapText="1"/>
    </xf>
    <xf numFmtId="0" fontId="22" fillId="2" borderId="2" xfId="5" applyFont="1" applyFill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0" fillId="0" borderId="2" xfId="7" applyFont="1" applyBorder="1" applyAlignment="1">
      <alignment horizontal="center" vertical="center" wrapText="1"/>
    </xf>
    <xf numFmtId="0" fontId="22" fillId="0" borderId="2" xfId="7" applyFont="1" applyBorder="1">
      <alignment vertical="center"/>
    </xf>
    <xf numFmtId="38" fontId="20" fillId="0" borderId="2" xfId="6" applyFont="1" applyBorder="1">
      <alignment vertical="center"/>
    </xf>
    <xf numFmtId="0" fontId="20" fillId="0" borderId="20" xfId="5" applyFont="1" applyBorder="1" applyAlignment="1">
      <alignment horizontal="left" vertical="center"/>
    </xf>
    <xf numFmtId="0" fontId="20" fillId="0" borderId="21" xfId="5" applyFont="1" applyBorder="1" applyAlignment="1">
      <alignment horizontal="left" vertical="center"/>
    </xf>
    <xf numFmtId="0" fontId="20" fillId="0" borderId="21" xfId="5" applyFont="1" applyBorder="1">
      <alignment vertical="center"/>
    </xf>
    <xf numFmtId="0" fontId="20" fillId="0" borderId="21" xfId="5" applyFont="1" applyBorder="1" applyAlignment="1">
      <alignment horizontal="center" vertical="center"/>
    </xf>
    <xf numFmtId="38" fontId="20" fillId="0" borderId="22" xfId="6" applyFont="1" applyBorder="1">
      <alignment vertical="center"/>
    </xf>
    <xf numFmtId="0" fontId="22" fillId="0" borderId="22" xfId="5" applyFont="1" applyBorder="1">
      <alignment vertical="center"/>
    </xf>
    <xf numFmtId="0" fontId="20" fillId="0" borderId="23" xfId="5" applyFont="1" applyBorder="1" applyAlignment="1">
      <alignment horizontal="left" vertical="center"/>
    </xf>
    <xf numFmtId="0" fontId="20" fillId="0" borderId="23" xfId="5" applyFont="1" applyBorder="1">
      <alignment vertical="center"/>
    </xf>
    <xf numFmtId="0" fontId="20" fillId="0" borderId="23" xfId="5" applyFont="1" applyBorder="1" applyAlignment="1">
      <alignment horizontal="center" vertical="center"/>
    </xf>
    <xf numFmtId="38" fontId="20" fillId="0" borderId="23" xfId="6" applyFont="1" applyBorder="1">
      <alignment vertical="center"/>
    </xf>
    <xf numFmtId="0" fontId="22" fillId="0" borderId="23" xfId="5" applyFont="1" applyBorder="1">
      <alignment vertical="center"/>
    </xf>
    <xf numFmtId="0" fontId="20" fillId="0" borderId="24" xfId="5" applyFont="1" applyBorder="1" applyAlignment="1">
      <alignment horizontal="left" vertical="center"/>
    </xf>
    <xf numFmtId="0" fontId="20" fillId="0" borderId="24" xfId="5" applyFont="1" applyBorder="1">
      <alignment vertical="center"/>
    </xf>
    <xf numFmtId="0" fontId="20" fillId="0" borderId="25" xfId="5" applyFont="1" applyBorder="1">
      <alignment vertical="center"/>
    </xf>
    <xf numFmtId="0" fontId="20" fillId="0" borderId="25" xfId="5" applyFont="1" applyBorder="1" applyAlignment="1">
      <alignment horizontal="center" vertical="center"/>
    </xf>
    <xf numFmtId="38" fontId="20" fillId="0" borderId="25" xfId="6" applyFont="1" applyBorder="1">
      <alignment vertical="center"/>
    </xf>
    <xf numFmtId="0" fontId="22" fillId="0" borderId="25" xfId="5" applyFont="1" applyBorder="1">
      <alignment vertical="center"/>
    </xf>
    <xf numFmtId="0" fontId="20" fillId="0" borderId="19" xfId="5" applyFont="1" applyBorder="1" applyAlignment="1">
      <alignment horizontal="left" vertical="center"/>
    </xf>
    <xf numFmtId="0" fontId="20" fillId="0" borderId="22" xfId="5" applyFont="1" applyBorder="1" applyAlignment="1">
      <alignment horizontal="left" vertical="center"/>
    </xf>
    <xf numFmtId="0" fontId="20" fillId="0" borderId="22" xfId="5" applyFont="1" applyBorder="1">
      <alignment vertical="center"/>
    </xf>
    <xf numFmtId="0" fontId="20" fillId="0" borderId="22" xfId="5" applyFont="1" applyBorder="1" applyAlignment="1">
      <alignment horizontal="center" vertical="center"/>
    </xf>
    <xf numFmtId="0" fontId="20" fillId="0" borderId="26" xfId="5" applyFont="1" applyBorder="1" applyAlignment="1">
      <alignment horizontal="left" vertical="center"/>
    </xf>
    <xf numFmtId="0" fontId="20" fillId="0" borderId="25" xfId="5" applyFont="1" applyBorder="1" applyAlignment="1">
      <alignment horizontal="left" vertical="center"/>
    </xf>
    <xf numFmtId="0" fontId="2" fillId="0" borderId="20" xfId="5" applyBorder="1" applyAlignment="1">
      <alignment horizontal="left" vertical="center"/>
    </xf>
    <xf numFmtId="0" fontId="2" fillId="0" borderId="20" xfId="5" applyBorder="1">
      <alignment vertical="center"/>
    </xf>
    <xf numFmtId="0" fontId="2" fillId="0" borderId="25" xfId="5" applyBorder="1" applyAlignment="1">
      <alignment horizontal="left" vertical="center"/>
    </xf>
    <xf numFmtId="0" fontId="2" fillId="0" borderId="25" xfId="5" applyBorder="1">
      <alignment vertical="center"/>
    </xf>
    <xf numFmtId="0" fontId="2" fillId="0" borderId="23" xfId="5" applyBorder="1" applyAlignment="1">
      <alignment horizontal="left" vertical="center"/>
    </xf>
    <xf numFmtId="0" fontId="2" fillId="0" borderId="23" xfId="5" applyBorder="1">
      <alignment vertical="center"/>
    </xf>
    <xf numFmtId="0" fontId="2" fillId="0" borderId="24" xfId="5" applyBorder="1" applyAlignment="1">
      <alignment horizontal="left" vertical="center"/>
    </xf>
    <xf numFmtId="0" fontId="2" fillId="0" borderId="24" xfId="5" applyBorder="1">
      <alignment vertical="center"/>
    </xf>
    <xf numFmtId="0" fontId="20" fillId="0" borderId="26" xfId="5" applyFont="1" applyBorder="1">
      <alignment vertical="center"/>
    </xf>
    <xf numFmtId="0" fontId="20" fillId="0" borderId="26" xfId="5" applyFont="1" applyBorder="1" applyAlignment="1">
      <alignment horizontal="center" vertical="center"/>
    </xf>
    <xf numFmtId="38" fontId="20" fillId="0" borderId="26" xfId="6" applyFont="1" applyBorder="1">
      <alignment vertical="center"/>
    </xf>
    <xf numFmtId="0" fontId="22" fillId="0" borderId="26" xfId="5" applyFont="1" applyBorder="1">
      <alignment vertical="center"/>
    </xf>
    <xf numFmtId="0" fontId="2" fillId="0" borderId="21" xfId="5" applyBorder="1" applyAlignment="1">
      <alignment horizontal="left" vertical="center"/>
    </xf>
    <xf numFmtId="0" fontId="20" fillId="0" borderId="26" xfId="5" quotePrefix="1" applyFont="1" applyBorder="1" applyAlignment="1">
      <alignment horizontal="left" vertical="center"/>
    </xf>
    <xf numFmtId="38" fontId="14" fillId="0" borderId="0" xfId="4" applyFont="1" applyFill="1" applyBorder="1" applyAlignment="1" applyProtection="1">
      <alignment vertical="center"/>
    </xf>
    <xf numFmtId="0" fontId="1" fillId="0" borderId="0" xfId="8" applyFo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5" fillId="0" borderId="2" xfId="3" applyFont="1" applyBorder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5" fillId="0" borderId="0" xfId="3" applyFont="1" applyAlignment="1">
      <alignment vertical="center"/>
    </xf>
    <xf numFmtId="0" fontId="28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25" fillId="0" borderId="0" xfId="3" applyFont="1" applyAlignment="1">
      <alignment vertical="center" wrapText="1"/>
    </xf>
    <xf numFmtId="0" fontId="25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30" fillId="0" borderId="0" xfId="3" applyFont="1" applyAlignment="1">
      <alignment vertical="center"/>
    </xf>
    <xf numFmtId="0" fontId="29" fillId="0" borderId="0" xfId="3" applyFont="1" applyAlignment="1">
      <alignment vertical="center"/>
    </xf>
    <xf numFmtId="0" fontId="18" fillId="0" borderId="0" xfId="3" applyFont="1" applyAlignment="1">
      <alignment horizontal="left" vertical="center"/>
    </xf>
    <xf numFmtId="0" fontId="26" fillId="4" borderId="34" xfId="0" applyFont="1" applyFill="1" applyBorder="1" applyAlignment="1" applyProtection="1">
      <alignment horizontal="center" vertical="center" shrinkToFit="1"/>
      <protection locked="0"/>
    </xf>
    <xf numFmtId="0" fontId="26" fillId="4" borderId="35" xfId="0" applyFont="1" applyFill="1" applyBorder="1" applyAlignment="1" applyProtection="1">
      <alignment horizontal="center" vertical="center" shrinkToFit="1"/>
      <protection locked="0"/>
    </xf>
    <xf numFmtId="0" fontId="26" fillId="4" borderId="36" xfId="0" applyFont="1" applyFill="1" applyBorder="1" applyAlignment="1" applyProtection="1">
      <alignment horizontal="center" vertical="center" shrinkToFit="1"/>
      <protection locked="0"/>
    </xf>
    <xf numFmtId="0" fontId="26" fillId="4" borderId="50" xfId="0" applyFont="1" applyFill="1" applyBorder="1" applyAlignment="1" applyProtection="1">
      <alignment horizontal="center" vertical="center" shrinkToFit="1"/>
      <protection locked="0"/>
    </xf>
    <xf numFmtId="0" fontId="26" fillId="4" borderId="48" xfId="0" applyFont="1" applyFill="1" applyBorder="1" applyAlignment="1" applyProtection="1">
      <alignment horizontal="center" vertical="center" shrinkToFit="1"/>
      <protection locked="0"/>
    </xf>
    <xf numFmtId="0" fontId="26" fillId="4" borderId="51" xfId="0" applyFont="1" applyFill="1" applyBorder="1" applyAlignment="1" applyProtection="1">
      <alignment horizontal="center" vertical="center" shrinkToFit="1"/>
      <protection locked="0"/>
    </xf>
    <xf numFmtId="0" fontId="10" fillId="4" borderId="34" xfId="0" applyFont="1" applyFill="1" applyBorder="1" applyAlignment="1" applyProtection="1">
      <alignment horizontal="center" vertical="center" shrinkToFit="1"/>
      <protection locked="0"/>
    </xf>
    <xf numFmtId="0" fontId="10" fillId="4" borderId="35" xfId="0" applyFont="1" applyFill="1" applyBorder="1" applyAlignment="1" applyProtection="1">
      <alignment horizontal="center" vertical="center" shrinkToFit="1"/>
      <protection locked="0"/>
    </xf>
    <xf numFmtId="0" fontId="10" fillId="4" borderId="36" xfId="0" applyFont="1" applyFill="1" applyBorder="1" applyAlignment="1" applyProtection="1">
      <alignment horizontal="center" vertical="center" shrinkToFit="1"/>
      <protection locked="0"/>
    </xf>
    <xf numFmtId="14" fontId="5" fillId="0" borderId="0" xfId="3" applyNumberFormat="1" applyFont="1" applyAlignment="1">
      <alignment horizontal="left" vertical="center"/>
    </xf>
    <xf numFmtId="56" fontId="5" fillId="0" borderId="0" xfId="3" applyNumberFormat="1" applyFont="1" applyAlignment="1">
      <alignment horizontal="left" vertical="center"/>
    </xf>
    <xf numFmtId="0" fontId="5" fillId="0" borderId="59" xfId="3" applyFont="1" applyBorder="1" applyAlignment="1">
      <alignment vertical="center"/>
    </xf>
    <xf numFmtId="178" fontId="5" fillId="0" borderId="59" xfId="3" applyNumberFormat="1" applyFont="1" applyBorder="1" applyAlignment="1">
      <alignment vertical="center" wrapText="1"/>
    </xf>
    <xf numFmtId="178" fontId="5" fillId="0" borderId="0" xfId="3" applyNumberFormat="1" applyFont="1" applyAlignment="1">
      <alignment vertical="center" wrapText="1"/>
    </xf>
    <xf numFmtId="0" fontId="27" fillId="3" borderId="42" xfId="0" applyFont="1" applyFill="1" applyBorder="1" applyAlignment="1">
      <alignment vertical="center" shrinkToFit="1"/>
    </xf>
    <xf numFmtId="0" fontId="27" fillId="3" borderId="43" xfId="0" applyFont="1" applyFill="1" applyBorder="1" applyAlignment="1">
      <alignment vertical="center" shrinkToFit="1"/>
    </xf>
    <xf numFmtId="0" fontId="27" fillId="3" borderId="44" xfId="0" applyFont="1" applyFill="1" applyBorder="1" applyAlignment="1">
      <alignment vertical="center" shrinkToFit="1"/>
    </xf>
    <xf numFmtId="0" fontId="27" fillId="3" borderId="32" xfId="0" applyFont="1" applyFill="1" applyBorder="1" applyAlignment="1">
      <alignment vertical="center" shrinkToFit="1"/>
    </xf>
    <xf numFmtId="0" fontId="27" fillId="3" borderId="33" xfId="0" applyFont="1" applyFill="1" applyBorder="1" applyAlignment="1">
      <alignment vertical="center" shrinkToFit="1"/>
    </xf>
    <xf numFmtId="0" fontId="27" fillId="3" borderId="52" xfId="0" applyFont="1" applyFill="1" applyBorder="1" applyAlignment="1">
      <alignment vertical="center" shrinkToFit="1"/>
    </xf>
    <xf numFmtId="177" fontId="17" fillId="3" borderId="58" xfId="3" applyNumberFormat="1" applyFont="1" applyFill="1" applyBorder="1" applyAlignment="1">
      <alignment horizontal="center" vertical="center" wrapText="1"/>
    </xf>
    <xf numFmtId="177" fontId="17" fillId="0" borderId="0" xfId="3" applyNumberFormat="1" applyFont="1" applyAlignment="1">
      <alignment horizontal="center" vertical="center" wrapText="1"/>
    </xf>
    <xf numFmtId="0" fontId="17" fillId="0" borderId="58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59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left" vertical="center" wrapText="1"/>
    </xf>
    <xf numFmtId="0" fontId="9" fillId="0" borderId="17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left" vertical="center" wrapText="1"/>
    </xf>
    <xf numFmtId="0" fontId="15" fillId="0" borderId="3" xfId="3" applyFont="1" applyBorder="1" applyAlignment="1">
      <alignment horizontal="left" vertical="center"/>
    </xf>
    <xf numFmtId="0" fontId="12" fillId="0" borderId="8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11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7" fillId="3" borderId="8" xfId="3" applyFont="1" applyFill="1" applyBorder="1" applyAlignment="1">
      <alignment horizontal="center" vertical="center"/>
    </xf>
    <xf numFmtId="0" fontId="17" fillId="3" borderId="10" xfId="3" applyFont="1" applyFill="1" applyBorder="1" applyAlignment="1">
      <alignment horizontal="center" vertical="center"/>
    </xf>
    <xf numFmtId="0" fontId="17" fillId="3" borderId="11" xfId="3" applyFont="1" applyFill="1" applyBorder="1" applyAlignment="1">
      <alignment horizontal="center" vertical="center"/>
    </xf>
    <xf numFmtId="0" fontId="17" fillId="3" borderId="2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left" vertical="center" wrapText="1"/>
    </xf>
    <xf numFmtId="0" fontId="12" fillId="3" borderId="3" xfId="3" applyFont="1" applyFill="1" applyBorder="1" applyAlignment="1">
      <alignment horizontal="left" vertical="center" wrapText="1"/>
    </xf>
    <xf numFmtId="0" fontId="12" fillId="3" borderId="4" xfId="3" applyFont="1" applyFill="1" applyBorder="1" applyAlignment="1">
      <alignment horizontal="left" vertical="center" wrapText="1"/>
    </xf>
    <xf numFmtId="0" fontId="12" fillId="3" borderId="5" xfId="3" applyFont="1" applyFill="1" applyBorder="1" applyAlignment="1">
      <alignment horizontal="left" vertical="center" wrapText="1"/>
    </xf>
    <xf numFmtId="0" fontId="12" fillId="3" borderId="6" xfId="3" applyFont="1" applyFill="1" applyBorder="1" applyAlignment="1">
      <alignment horizontal="left" vertical="center" wrapText="1"/>
    </xf>
    <xf numFmtId="0" fontId="12" fillId="3" borderId="7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8" fontId="17" fillId="0" borderId="39" xfId="3" applyNumberFormat="1" applyFont="1" applyBorder="1" applyAlignment="1">
      <alignment horizontal="center" vertical="center"/>
    </xf>
    <xf numFmtId="178" fontId="17" fillId="0" borderId="40" xfId="3" applyNumberFormat="1" applyFont="1" applyBorder="1" applyAlignment="1">
      <alignment horizontal="center" vertical="center"/>
    </xf>
    <xf numFmtId="178" fontId="17" fillId="0" borderId="41" xfId="3" applyNumberFormat="1" applyFont="1" applyBorder="1" applyAlignment="1">
      <alignment horizontal="center" vertical="center"/>
    </xf>
    <xf numFmtId="0" fontId="30" fillId="0" borderId="55" xfId="3" applyFont="1" applyBorder="1" applyAlignment="1">
      <alignment horizontal="center" vertical="center"/>
    </xf>
    <xf numFmtId="0" fontId="30" fillId="0" borderId="56" xfId="3" applyFont="1" applyBorder="1" applyAlignment="1">
      <alignment horizontal="center" vertical="center"/>
    </xf>
    <xf numFmtId="0" fontId="30" fillId="0" borderId="57" xfId="3" applyFont="1" applyBorder="1" applyAlignment="1">
      <alignment horizontal="center" vertical="center"/>
    </xf>
    <xf numFmtId="0" fontId="5" fillId="3" borderId="53" xfId="3" applyFont="1" applyFill="1" applyBorder="1" applyAlignment="1">
      <alignment horizontal="center" vertical="center"/>
    </xf>
    <xf numFmtId="0" fontId="5" fillId="3" borderId="54" xfId="3" applyFont="1" applyFill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/>
      <protection locked="0"/>
    </xf>
    <xf numFmtId="0" fontId="12" fillId="0" borderId="2" xfId="3" applyFont="1" applyBorder="1" applyAlignment="1">
      <alignment horizontal="center" vertical="center"/>
    </xf>
    <xf numFmtId="0" fontId="25" fillId="4" borderId="6" xfId="3" applyFont="1" applyFill="1" applyBorder="1" applyAlignment="1" applyProtection="1">
      <alignment horizontal="center" vertical="center"/>
      <protection locked="0"/>
    </xf>
    <xf numFmtId="0" fontId="17" fillId="0" borderId="8" xfId="3" applyFont="1" applyBorder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176" fontId="5" fillId="0" borderId="2" xfId="3" applyNumberFormat="1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5" fillId="3" borderId="28" xfId="3" applyFont="1" applyFill="1" applyBorder="1" applyAlignment="1">
      <alignment horizontal="center" vertical="center" wrapText="1"/>
    </xf>
    <xf numFmtId="0" fontId="5" fillId="3" borderId="29" xfId="3" applyFont="1" applyFill="1" applyBorder="1" applyAlignment="1">
      <alignment horizontal="center" vertical="center" wrapText="1"/>
    </xf>
    <xf numFmtId="0" fontId="5" fillId="3" borderId="30" xfId="3" applyFont="1" applyFill="1" applyBorder="1" applyAlignment="1">
      <alignment horizontal="center" vertical="center" wrapText="1"/>
    </xf>
    <xf numFmtId="178" fontId="5" fillId="3" borderId="8" xfId="3" applyNumberFormat="1" applyFont="1" applyFill="1" applyBorder="1" applyAlignment="1">
      <alignment horizontal="center" vertical="center" wrapText="1"/>
    </xf>
    <xf numFmtId="178" fontId="5" fillId="3" borderId="10" xfId="3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left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horizontal="center" vertical="center"/>
    </xf>
    <xf numFmtId="0" fontId="12" fillId="3" borderId="4" xfId="3" applyFont="1" applyFill="1" applyBorder="1" applyAlignment="1">
      <alignment horizontal="center" vertical="center"/>
    </xf>
    <xf numFmtId="0" fontId="12" fillId="3" borderId="5" xfId="3" applyFont="1" applyFill="1" applyBorder="1" applyAlignment="1">
      <alignment horizontal="center" vertical="center"/>
    </xf>
    <xf numFmtId="0" fontId="12" fillId="3" borderId="6" xfId="3" applyFont="1" applyFill="1" applyBorder="1" applyAlignment="1">
      <alignment horizontal="center" vertical="center"/>
    </xf>
    <xf numFmtId="0" fontId="12" fillId="3" borderId="7" xfId="3" applyFont="1" applyFill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176" fontId="5" fillId="0" borderId="0" xfId="3" applyNumberFormat="1" applyFont="1" applyAlignment="1" applyProtection="1">
      <alignment horizontal="right" vertical="center"/>
      <protection locked="0"/>
    </xf>
    <xf numFmtId="0" fontId="11" fillId="0" borderId="31" xfId="3" applyFont="1" applyBorder="1" applyAlignment="1">
      <alignment horizontal="center" vertical="center"/>
    </xf>
    <xf numFmtId="0" fontId="11" fillId="0" borderId="30" xfId="3" applyFont="1" applyBorder="1" applyAlignment="1">
      <alignment horizontal="center" vertical="center"/>
    </xf>
    <xf numFmtId="0" fontId="11" fillId="3" borderId="31" xfId="3" applyFont="1" applyFill="1" applyBorder="1" applyAlignment="1">
      <alignment horizontal="center" vertical="center"/>
    </xf>
    <xf numFmtId="0" fontId="11" fillId="3" borderId="15" xfId="3" applyFont="1" applyFill="1" applyBorder="1" applyAlignment="1">
      <alignment horizontal="center" vertical="center"/>
    </xf>
    <xf numFmtId="177" fontId="17" fillId="0" borderId="59" xfId="3" applyNumberFormat="1" applyFont="1" applyBorder="1" applyAlignment="1">
      <alignment horizontal="center" vertical="center" wrapText="1"/>
    </xf>
    <xf numFmtId="177" fontId="17" fillId="3" borderId="10" xfId="3" applyNumberFormat="1" applyFont="1" applyFill="1" applyBorder="1" applyAlignment="1">
      <alignment horizontal="center" vertical="center" wrapText="1"/>
    </xf>
    <xf numFmtId="38" fontId="28" fillId="0" borderId="31" xfId="1" applyFont="1" applyBorder="1" applyAlignment="1" applyProtection="1">
      <alignment horizontal="center" vertical="center"/>
    </xf>
    <xf numFmtId="38" fontId="28" fillId="0" borderId="29" xfId="1" applyFont="1" applyBorder="1" applyAlignment="1" applyProtection="1">
      <alignment horizontal="center" vertical="center"/>
    </xf>
    <xf numFmtId="38" fontId="28" fillId="0" borderId="30" xfId="1" applyFont="1" applyBorder="1" applyAlignment="1" applyProtection="1">
      <alignment horizontal="center" vertical="center"/>
    </xf>
    <xf numFmtId="0" fontId="11" fillId="3" borderId="14" xfId="3" applyFont="1" applyFill="1" applyBorder="1" applyAlignment="1">
      <alignment horizontal="center" vertical="center"/>
    </xf>
    <xf numFmtId="0" fontId="11" fillId="3" borderId="27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0" fontId="5" fillId="3" borderId="7" xfId="3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12" fillId="3" borderId="8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3" borderId="8" xfId="3" applyFont="1" applyFill="1" applyBorder="1" applyAlignment="1">
      <alignment horizontal="center" vertical="center" wrapText="1"/>
    </xf>
    <xf numFmtId="0" fontId="30" fillId="0" borderId="8" xfId="0" applyFont="1" applyBorder="1" applyAlignment="1" applyProtection="1">
      <alignment horizontal="center" vertical="center"/>
      <protection locked="0"/>
    </xf>
    <xf numFmtId="176" fontId="5" fillId="0" borderId="8" xfId="3" applyNumberFormat="1" applyFont="1" applyBorder="1" applyAlignment="1" applyProtection="1">
      <alignment horizontal="center" vertical="center"/>
      <protection locked="0"/>
    </xf>
    <xf numFmtId="178" fontId="5" fillId="0" borderId="0" xfId="3" applyNumberFormat="1" applyFont="1" applyAlignment="1">
      <alignment horizontal="center" vertical="center"/>
    </xf>
    <xf numFmtId="38" fontId="28" fillId="0" borderId="31" xfId="1" applyFont="1" applyFill="1" applyBorder="1" applyAlignment="1" applyProtection="1">
      <alignment horizontal="center" vertical="center" wrapText="1"/>
    </xf>
    <xf numFmtId="177" fontId="17" fillId="3" borderId="8" xfId="3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center" vertical="center"/>
      <protection locked="0"/>
    </xf>
    <xf numFmtId="176" fontId="5" fillId="0" borderId="10" xfId="3" applyNumberFormat="1" applyFont="1" applyBorder="1" applyAlignment="1" applyProtection="1">
      <alignment horizontal="center" vertical="center"/>
      <protection locked="0"/>
    </xf>
    <xf numFmtId="176" fontId="5" fillId="0" borderId="11" xfId="3" applyNumberFormat="1" applyFont="1" applyBorder="1" applyAlignment="1" applyProtection="1">
      <alignment horizontal="center" vertical="center"/>
      <protection locked="0"/>
    </xf>
    <xf numFmtId="176" fontId="10" fillId="3" borderId="8" xfId="3" applyNumberFormat="1" applyFont="1" applyFill="1" applyBorder="1" applyAlignment="1">
      <alignment horizontal="center" vertical="center"/>
    </xf>
    <xf numFmtId="176" fontId="10" fillId="3" borderId="10" xfId="3" applyNumberFormat="1" applyFont="1" applyFill="1" applyBorder="1" applyAlignment="1">
      <alignment horizontal="center" vertical="center"/>
    </xf>
    <xf numFmtId="176" fontId="10" fillId="3" borderId="11" xfId="3" applyNumberFormat="1" applyFont="1" applyFill="1" applyBorder="1" applyAlignment="1">
      <alignment horizontal="center" vertical="center"/>
    </xf>
    <xf numFmtId="0" fontId="5" fillId="0" borderId="19" xfId="3" applyFont="1" applyBorder="1" applyAlignment="1" applyProtection="1">
      <alignment horizontal="center" vertical="center"/>
      <protection locked="0"/>
    </xf>
    <xf numFmtId="0" fontId="5" fillId="0" borderId="8" xfId="3" applyFont="1" applyBorder="1" applyAlignment="1" applyProtection="1">
      <alignment horizontal="center" vertical="center"/>
      <protection locked="0"/>
    </xf>
    <xf numFmtId="0" fontId="5" fillId="0" borderId="10" xfId="3" applyFont="1" applyBorder="1" applyAlignment="1" applyProtection="1">
      <alignment horizontal="center" vertical="center"/>
      <protection locked="0"/>
    </xf>
    <xf numFmtId="0" fontId="5" fillId="0" borderId="11" xfId="3" applyFont="1" applyBorder="1" applyAlignment="1" applyProtection="1">
      <alignment horizontal="center" vertical="center"/>
      <protection locked="0"/>
    </xf>
    <xf numFmtId="0" fontId="12" fillId="3" borderId="8" xfId="3" applyFont="1" applyFill="1" applyBorder="1" applyAlignment="1">
      <alignment horizontal="center" vertical="center"/>
    </xf>
    <xf numFmtId="0" fontId="12" fillId="3" borderId="11" xfId="3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horizontal="center" vertical="center"/>
    </xf>
    <xf numFmtId="0" fontId="5" fillId="3" borderId="29" xfId="3" applyFont="1" applyFill="1" applyBorder="1" applyAlignment="1">
      <alignment horizontal="center" vertical="center"/>
    </xf>
    <xf numFmtId="0" fontId="5" fillId="3" borderId="30" xfId="3" applyFont="1" applyFill="1" applyBorder="1" applyAlignment="1">
      <alignment horizontal="center" vertical="center"/>
    </xf>
    <xf numFmtId="178" fontId="5" fillId="3" borderId="11" xfId="3" applyNumberFormat="1" applyFont="1" applyFill="1" applyBorder="1" applyAlignment="1">
      <alignment horizontal="center" vertical="center" wrapText="1"/>
    </xf>
    <xf numFmtId="176" fontId="10" fillId="0" borderId="0" xfId="3" applyNumberFormat="1" applyFont="1" applyAlignment="1" applyProtection="1">
      <alignment horizontal="right" vertical="center"/>
      <protection locked="0"/>
    </xf>
    <xf numFmtId="0" fontId="5" fillId="3" borderId="11" xfId="3" applyFont="1" applyFill="1" applyBorder="1" applyAlignment="1">
      <alignment horizontal="center" vertical="center"/>
    </xf>
    <xf numFmtId="38" fontId="28" fillId="0" borderId="29" xfId="1" applyFont="1" applyFill="1" applyBorder="1" applyAlignment="1" applyProtection="1">
      <alignment horizontal="center" vertical="center" wrapText="1"/>
    </xf>
    <xf numFmtId="38" fontId="28" fillId="0" borderId="30" xfId="1" applyFont="1" applyFill="1" applyBorder="1" applyAlignment="1" applyProtection="1">
      <alignment horizontal="center" vertical="center" wrapText="1"/>
    </xf>
    <xf numFmtId="177" fontId="17" fillId="3" borderId="12" xfId="3" applyNumberFormat="1" applyFont="1" applyFill="1" applyBorder="1" applyAlignment="1">
      <alignment horizontal="center" vertical="center" wrapText="1"/>
    </xf>
    <xf numFmtId="177" fontId="17" fillId="3" borderId="9" xfId="3" applyNumberFormat="1" applyFont="1" applyFill="1" applyBorder="1" applyAlignment="1">
      <alignment horizontal="center" vertical="center" wrapText="1"/>
    </xf>
    <xf numFmtId="177" fontId="17" fillId="3" borderId="13" xfId="3" applyNumberFormat="1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2" fillId="3" borderId="2" xfId="3" applyFont="1" applyFill="1" applyBorder="1" applyAlignment="1">
      <alignment horizontal="left" vertical="center" wrapText="1"/>
    </xf>
    <xf numFmtId="0" fontId="12" fillId="3" borderId="2" xfId="3" applyFont="1" applyFill="1" applyBorder="1" applyAlignment="1">
      <alignment horizontal="left" vertical="center"/>
    </xf>
    <xf numFmtId="176" fontId="10" fillId="0" borderId="2" xfId="3" applyNumberFormat="1" applyFont="1" applyBorder="1" applyAlignment="1" applyProtection="1">
      <alignment horizontal="center" vertical="center"/>
      <protection locked="0"/>
    </xf>
    <xf numFmtId="0" fontId="12" fillId="3" borderId="19" xfId="3" applyFont="1" applyFill="1" applyBorder="1" applyAlignment="1">
      <alignment horizontal="left" vertical="center"/>
    </xf>
    <xf numFmtId="0" fontId="10" fillId="0" borderId="19" xfId="3" applyFont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12" fillId="3" borderId="10" xfId="3" applyFont="1" applyFill="1" applyBorder="1" applyAlignment="1">
      <alignment horizontal="center" vertical="center" wrapText="1"/>
    </xf>
    <xf numFmtId="0" fontId="12" fillId="3" borderId="11" xfId="3" applyFont="1" applyFill="1" applyBorder="1" applyAlignment="1">
      <alignment horizontal="center" vertical="center" wrapText="1"/>
    </xf>
    <xf numFmtId="176" fontId="10" fillId="0" borderId="8" xfId="3" applyNumberFormat="1" applyFont="1" applyBorder="1" applyAlignment="1" applyProtection="1">
      <alignment horizontal="center" vertical="center"/>
      <protection locked="0"/>
    </xf>
    <xf numFmtId="176" fontId="10" fillId="0" borderId="10" xfId="3" applyNumberFormat="1" applyFont="1" applyBorder="1" applyAlignment="1" applyProtection="1">
      <alignment horizontal="center" vertical="center"/>
      <protection locked="0"/>
    </xf>
    <xf numFmtId="176" fontId="10" fillId="0" borderId="11" xfId="3" applyNumberFormat="1" applyFont="1" applyBorder="1" applyAlignment="1" applyProtection="1">
      <alignment horizontal="center" vertical="center"/>
      <protection locked="0"/>
    </xf>
    <xf numFmtId="0" fontId="10" fillId="0" borderId="37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0" fontId="26" fillId="3" borderId="35" xfId="3" applyFont="1" applyFill="1" applyBorder="1" applyAlignment="1">
      <alignment horizontal="center" vertical="center"/>
    </xf>
    <xf numFmtId="0" fontId="26" fillId="3" borderId="38" xfId="3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10" fillId="0" borderId="2" xfId="3" applyFont="1" applyBorder="1" applyAlignment="1" applyProtection="1">
      <alignment horizontal="center" vertical="center"/>
      <protection locked="0"/>
    </xf>
    <xf numFmtId="178" fontId="32" fillId="0" borderId="39" xfId="3" applyNumberFormat="1" applyFont="1" applyBorder="1" applyAlignment="1">
      <alignment horizontal="center" vertical="center"/>
    </xf>
    <xf numFmtId="178" fontId="32" fillId="0" borderId="40" xfId="3" applyNumberFormat="1" applyFont="1" applyBorder="1" applyAlignment="1">
      <alignment horizontal="center" vertical="center"/>
    </xf>
    <xf numFmtId="178" fontId="32" fillId="0" borderId="41" xfId="3" applyNumberFormat="1" applyFont="1" applyBorder="1" applyAlignment="1">
      <alignment horizontal="center" vertical="center"/>
    </xf>
    <xf numFmtId="178" fontId="32" fillId="0" borderId="45" xfId="3" applyNumberFormat="1" applyFont="1" applyBorder="1" applyAlignment="1">
      <alignment horizontal="center" vertical="center"/>
    </xf>
    <xf numFmtId="178" fontId="32" fillId="0" borderId="43" xfId="3" applyNumberFormat="1" applyFont="1" applyBorder="1" applyAlignment="1">
      <alignment horizontal="center" vertical="center"/>
    </xf>
    <xf numFmtId="178" fontId="32" fillId="0" borderId="46" xfId="3" applyNumberFormat="1" applyFont="1" applyBorder="1" applyAlignment="1">
      <alignment horizontal="center" vertical="center"/>
    </xf>
    <xf numFmtId="0" fontId="26" fillId="0" borderId="47" xfId="3" applyFont="1" applyBorder="1" applyAlignment="1">
      <alignment horizontal="center" vertical="center"/>
    </xf>
    <xf numFmtId="0" fontId="26" fillId="0" borderId="48" xfId="3" applyFont="1" applyBorder="1" applyAlignment="1">
      <alignment horizontal="center" vertical="center"/>
    </xf>
    <xf numFmtId="0" fontId="26" fillId="3" borderId="48" xfId="3" applyFont="1" applyFill="1" applyBorder="1" applyAlignment="1">
      <alignment horizontal="center" vertical="center"/>
    </xf>
    <xf numFmtId="0" fontId="26" fillId="3" borderId="49" xfId="3" applyFont="1" applyFill="1" applyBorder="1" applyAlignment="1">
      <alignment horizontal="center" vertical="center"/>
    </xf>
  </cellXfs>
  <cellStyles count="10">
    <cellStyle name="桁区切り" xfId="1" builtinId="6"/>
    <cellStyle name="桁区切り 2" xfId="4" xr:uid="{9307B715-A545-42B7-AACF-5B684A15A61F}"/>
    <cellStyle name="桁区切り 2 2" xfId="6" xr:uid="{06646BBA-DB5E-4279-9DF3-415F9D40C791}"/>
    <cellStyle name="標準" xfId="0" builtinId="0"/>
    <cellStyle name="標準 2" xfId="2" xr:uid="{CA578173-5CE8-45FD-AF5B-ABB0C108AE32}"/>
    <cellStyle name="標準 2 2" xfId="5" xr:uid="{774F8904-FBDE-451A-872E-1EB88828618F}"/>
    <cellStyle name="標準 2 3" xfId="7" xr:uid="{0930D659-E332-46A9-9EE1-8E8544EFB382}"/>
    <cellStyle name="標準 3" xfId="3" xr:uid="{32C218F0-F829-4AD6-8F42-EE015D98CD20}"/>
    <cellStyle name="標準 4" xfId="8" xr:uid="{CC8A4546-FF1D-4915-8A70-1DE52470F5D2}"/>
    <cellStyle name="標準 5" xfId="9" xr:uid="{B9665DA0-C0A5-4620-9A19-D365FC84B2C7}"/>
  </cellStyles>
  <dxfs count="25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352424</xdr:colOff>
      <xdr:row>12</xdr:row>
      <xdr:rowOff>177165</xdr:rowOff>
    </xdr:from>
    <xdr:to>
      <xdr:col>56</xdr:col>
      <xdr:colOff>445770</xdr:colOff>
      <xdr:row>23</xdr:row>
      <xdr:rowOff>120015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4AA6D2D-DFAA-FCD4-FE3A-6405268265F4}"/>
            </a:ext>
          </a:extLst>
        </xdr:cNvPr>
        <xdr:cNvSpPr/>
      </xdr:nvSpPr>
      <xdr:spPr>
        <a:xfrm>
          <a:off x="9305924" y="4587240"/>
          <a:ext cx="6503671" cy="26860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２．派遣留学生情報　説明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（３）家計基準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応募時に申請した内容を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endParaRPr kumimoji="1" lang="en-US" altLang="ja-JP" sz="11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（４）留学期間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１か所目の受入先機関の</a:t>
          </a:r>
          <a:r>
            <a:rPr kumimoji="1" lang="ja-JP" altLang="en-US" sz="11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活動開始日</a:t>
          </a:r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～最後の受入先機関の</a:t>
          </a:r>
          <a:r>
            <a:rPr kumimoji="1" lang="ja-JP" altLang="en-US" sz="11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活動終了日</a:t>
          </a:r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を入力</a:t>
          </a:r>
          <a:endParaRPr kumimoji="1" lang="en-US" altLang="ja-JP" sz="1100" u="none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（５）留学先国・地域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実際の留学先国・地域を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。複数ある場合は、奨学金月額の基準となる留学先国・地域を</a:t>
          </a:r>
          <a:r>
            <a:rPr kumimoji="1" lang="ja-JP" altLang="en-US" sz="1100" b="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（６）応募時の留学先国・地域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応募時の留学先国・地域を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。複数ある場合は、奨学金月額の基準となる留学先国・地域を選択。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306704</xdr:colOff>
      <xdr:row>25</xdr:row>
      <xdr:rowOff>40005</xdr:rowOff>
    </xdr:from>
    <xdr:to>
      <xdr:col>56</xdr:col>
      <xdr:colOff>392430</xdr:colOff>
      <xdr:row>34</xdr:row>
      <xdr:rowOff>95250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44039067-C8D6-4C03-9FA0-CB903EA3D101}"/>
            </a:ext>
          </a:extLst>
        </xdr:cNvPr>
        <xdr:cNvSpPr/>
      </xdr:nvSpPr>
      <xdr:spPr>
        <a:xfrm>
          <a:off x="9260204" y="7631430"/>
          <a:ext cx="6496051" cy="220789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３．奨学金支給対象月の算出　説明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（２）支給対象月数　応募時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次の計算式で算出した支給対象月数を入力してください。</a:t>
          </a:r>
          <a:endParaRPr lang="ja-JP" altLang="ja-JP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「（応募時の留学期間の日数）　</a:t>
          </a:r>
          <a:r>
            <a:rPr kumimoji="1" lang="en-US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÷</a:t>
          </a:r>
          <a:r>
            <a:rPr kumimoji="1" lang="ja-JP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３１　＝　（支給対象月数）　</a:t>
          </a:r>
          <a:r>
            <a:rPr kumimoji="1" lang="en-US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kumimoji="1" lang="ja-JP" altLang="ja-JP" sz="1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小数点以下切り上げ」</a:t>
          </a:r>
          <a:endParaRPr lang="ja-JP" altLang="ja-JP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留学期間中の活動日</a:t>
          </a:r>
          <a:r>
            <a:rPr kumimoji="1" lang="en-US" altLang="ja-JP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①留学した「月」を入力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②活動した「日」（修了証明書等根拠資料で確認できる「日」）について、該当するセルで「○」を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endParaRPr kumimoji="1" lang="en-US" altLang="ja-JP" sz="11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9</xdr:col>
      <xdr:colOff>17145</xdr:colOff>
      <xdr:row>3</xdr:row>
      <xdr:rowOff>43815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7B6624F-FD32-4967-B48C-DEDA452E72C7}"/>
            </a:ext>
          </a:extLst>
        </xdr:cNvPr>
        <xdr:cNvSpPr txBox="1"/>
      </xdr:nvSpPr>
      <xdr:spPr>
        <a:xfrm>
          <a:off x="76200" y="28575"/>
          <a:ext cx="1274445" cy="57721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85725</xdr:colOff>
      <xdr:row>0</xdr:row>
      <xdr:rowOff>19050</xdr:rowOff>
    </xdr:from>
    <xdr:to>
      <xdr:col>28</xdr:col>
      <xdr:colOff>123825</xdr:colOff>
      <xdr:row>4</xdr:row>
      <xdr:rowOff>19050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7B6BD485-55E8-447C-A0FE-516A69DEE308}"/>
            </a:ext>
          </a:extLst>
        </xdr:cNvPr>
        <xdr:cNvSpPr/>
      </xdr:nvSpPr>
      <xdr:spPr>
        <a:xfrm>
          <a:off x="1419225" y="19050"/>
          <a:ext cx="3657600" cy="73342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164465</xdr:colOff>
      <xdr:row>26</xdr:row>
      <xdr:rowOff>154305</xdr:rowOff>
    </xdr:from>
    <xdr:to>
      <xdr:col>19</xdr:col>
      <xdr:colOff>125095</xdr:colOff>
      <xdr:row>29</xdr:row>
      <xdr:rowOff>211455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5E055B1F-BC10-4F46-9457-999F48161EE0}"/>
            </a:ext>
          </a:extLst>
        </xdr:cNvPr>
        <xdr:cNvSpPr/>
      </xdr:nvSpPr>
      <xdr:spPr>
        <a:xfrm>
          <a:off x="1116965" y="6183630"/>
          <a:ext cx="2246630" cy="714375"/>
        </a:xfrm>
        <a:prstGeom prst="wedgeRoundRectCallout">
          <a:avLst>
            <a:gd name="adj1" fmla="val 63729"/>
            <a:gd name="adj2" fmla="val 738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</a:t>
          </a:r>
          <a:r>
            <a:rPr kumimoji="1" lang="en-US" altLang="ja-JP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E】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修了証明書」の根拠書類に記載の留学期間に基づいて入力してください。</a:t>
          </a:r>
        </a:p>
      </xdr:txBody>
    </xdr:sp>
    <xdr:clientData/>
  </xdr:twoCellAnchor>
  <xdr:twoCellAnchor>
    <xdr:from>
      <xdr:col>50</xdr:col>
      <xdr:colOff>45720</xdr:colOff>
      <xdr:row>13</xdr:row>
      <xdr:rowOff>0</xdr:rowOff>
    </xdr:from>
    <xdr:to>
      <xdr:col>56</xdr:col>
      <xdr:colOff>321946</xdr:colOff>
      <xdr:row>23</xdr:row>
      <xdr:rowOff>148590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340A8F0-DF8E-4268-A471-21BBF0CB6C27}"/>
            </a:ext>
          </a:extLst>
        </xdr:cNvPr>
        <xdr:cNvSpPr/>
      </xdr:nvSpPr>
      <xdr:spPr>
        <a:xfrm>
          <a:off x="9464040" y="4526280"/>
          <a:ext cx="6486526" cy="26860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２．派遣留学生情報　説明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（３）家計基準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応募時に申請した内容を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endParaRPr kumimoji="1" lang="en-US" altLang="ja-JP" sz="11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（４）留学期間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１か所目の受入先機関の</a:t>
          </a:r>
          <a:r>
            <a:rPr kumimoji="1" lang="ja-JP" altLang="en-US" sz="11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活動開始日</a:t>
          </a:r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～最後の受入先機関の</a:t>
          </a:r>
          <a:r>
            <a:rPr kumimoji="1" lang="ja-JP" altLang="en-US" sz="11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活動終了日</a:t>
          </a:r>
          <a:r>
            <a:rPr kumimoji="1" lang="ja-JP" altLang="en-US" sz="110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を入力</a:t>
          </a:r>
          <a:endParaRPr kumimoji="1" lang="en-US" altLang="ja-JP" sz="1100" u="none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（５）留学先国・地域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実際の留学先国・地域を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。複数ある場合は、奨学金月額の基準となる留学先国・地域を選択。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（６）応募時の留学先国・地域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応募時の留学先国・地域を</a:t>
          </a:r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。複数ある場合は、奨学金月額の基準となる留学先国・地域を選択。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50</xdr:col>
      <xdr:colOff>0</xdr:colOff>
      <xdr:row>25</xdr:row>
      <xdr:rowOff>68580</xdr:rowOff>
    </xdr:from>
    <xdr:to>
      <xdr:col>56</xdr:col>
      <xdr:colOff>268606</xdr:colOff>
      <xdr:row>34</xdr:row>
      <xdr:rowOff>123825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43BBCEEA-E6A8-44AC-A322-5F2236866C03}"/>
            </a:ext>
          </a:extLst>
        </xdr:cNvPr>
        <xdr:cNvSpPr/>
      </xdr:nvSpPr>
      <xdr:spPr>
        <a:xfrm>
          <a:off x="10363200" y="5945505"/>
          <a:ext cx="7174231" cy="218884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３．奨学金支給対象月の算出　説明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（２）支給対象月数　応募時</a:t>
          </a:r>
          <a:endParaRPr kumimoji="1" lang="en-US" altLang="ja-JP" sz="1100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次の計算式で算出した支給対象月数を入力してください。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「（応募時の留学期間の日数）　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÷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３１　＝　（支給対象月数）　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小数点以下切り上げ」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留学期間中の活動日</a:t>
          </a:r>
          <a:r>
            <a:rPr kumimoji="1" lang="en-US" altLang="ja-JP" sz="1100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①留学した「月」を入力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②活動した「日」（修了証明書等根拠資料で確認できる「日」）について、該当するセルで「○」を選択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4.%20&#12481;&#12540;&#12512;&#21029;\4-4.%20&#30041;&#23398;&#12503;&#12525;&#12464;&#12521;&#12512;\4.%20&#22320;&#22495;&#12503;&#12525;&#12464;&#12521;&#12512;\&#9733;NEW&#9733;\1.%20&#12304;&#24179;&#25104;28&#24180;&#24230;&#12305;&#12288;&#36039;&#37329;&#31649;&#29702;&#38306;&#20418;\&#25903;&#32102;&#12398;&#25163;&#24341;&#12365;\&#31532;5&#26399;\&#12304;&#31532;4&#26399;&#12305;&#25903;&#32102;&#23550;&#35937;&#32773;&#30331;&#37682;&#12487;&#12540;&#12479;&#65288;&#27096;&#24335;1&#65289;20151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1318-4B29-449D-BE79-9FC883F97454}">
  <sheetPr codeName="Sheet2">
    <tabColor rgb="FFFFC000"/>
    <pageSetUpPr fitToPage="1"/>
  </sheetPr>
  <dimension ref="A1:BA40"/>
  <sheetViews>
    <sheetView showGridLines="0" tabSelected="1" view="pageBreakPreview" zoomScaleNormal="100" zoomScaleSheetLayoutView="100" workbookViewId="0">
      <selection activeCell="A3" sqref="A3:AW3"/>
    </sheetView>
  </sheetViews>
  <sheetFormatPr defaultColWidth="9.6328125" defaultRowHeight="13" x14ac:dyDescent="0.2"/>
  <cols>
    <col min="1" max="2" width="2.7265625" style="55" customWidth="1"/>
    <col min="3" max="4" width="2.7265625" style="55" hidden="1" customWidth="1"/>
    <col min="5" max="49" width="2.7265625" style="55" customWidth="1"/>
    <col min="50" max="50" width="6.7265625" style="55" customWidth="1"/>
    <col min="51" max="51" width="51.08984375" style="55" customWidth="1"/>
    <col min="52" max="52" width="6.36328125" style="55" customWidth="1"/>
    <col min="53" max="53" width="0" style="55" hidden="1" customWidth="1"/>
    <col min="54" max="16384" width="9.6328125" style="55"/>
  </cols>
  <sheetData>
    <row r="1" spans="1:53" ht="18" customHeight="1" x14ac:dyDescent="0.2">
      <c r="N1" s="162"/>
      <c r="O1" s="162"/>
      <c r="P1" s="162"/>
      <c r="Q1" s="162"/>
      <c r="R1" s="162"/>
      <c r="AS1" s="162" t="s">
        <v>242</v>
      </c>
      <c r="AT1" s="162"/>
      <c r="AU1" s="162"/>
      <c r="AV1" s="162"/>
      <c r="AW1" s="162"/>
      <c r="BA1" s="55" t="s">
        <v>4</v>
      </c>
    </row>
    <row r="2" spans="1:53" x14ac:dyDescent="0.2">
      <c r="N2" s="56"/>
      <c r="O2" s="56"/>
      <c r="P2" s="56"/>
      <c r="Q2" s="56"/>
      <c r="R2" s="56"/>
      <c r="AG2" s="56"/>
      <c r="AH2" s="56"/>
      <c r="AI2" s="56"/>
      <c r="AJ2" s="56"/>
      <c r="AN2" s="56" t="s">
        <v>243</v>
      </c>
      <c r="AO2" s="163"/>
      <c r="AP2" s="163"/>
      <c r="AQ2" s="163"/>
      <c r="AR2" s="163"/>
      <c r="AS2" s="163"/>
      <c r="AT2" s="163"/>
      <c r="AU2" s="163"/>
      <c r="AV2" s="163"/>
      <c r="AW2" s="163"/>
    </row>
    <row r="3" spans="1:53" ht="13.1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</row>
    <row r="4" spans="1:53" ht="24.75" customHeight="1" x14ac:dyDescent="0.2">
      <c r="A4" s="179" t="s">
        <v>248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</row>
    <row r="5" spans="1:53" ht="15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58"/>
      <c r="AY5" s="59" t="s">
        <v>5</v>
      </c>
      <c r="BA5" s="55" t="s">
        <v>6</v>
      </c>
    </row>
    <row r="6" spans="1:53" ht="24" customHeight="1" x14ac:dyDescent="0.2">
      <c r="A6" s="180" t="s">
        <v>245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Y6" s="59" t="str">
        <f>M18&amp;AD19&amp;AM19&amp;AS1&amp;A6</f>
        <v>【様式Ｂ】（留学後）奨学金計算書</v>
      </c>
      <c r="BA6" s="55" t="s">
        <v>7</v>
      </c>
    </row>
    <row r="7" spans="1:53" ht="16.899999999999999" customHeight="1" x14ac:dyDescent="0.2">
      <c r="A7" s="60"/>
      <c r="B7" s="60"/>
      <c r="S7" s="60"/>
      <c r="V7" s="60"/>
      <c r="AY7" s="61" t="s">
        <v>8</v>
      </c>
    </row>
    <row r="8" spans="1:53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</row>
    <row r="9" spans="1:53" ht="18" customHeight="1" thickBot="1" x14ac:dyDescent="0.25">
      <c r="A9" s="62"/>
      <c r="B9" s="62"/>
      <c r="E9" s="64" t="s">
        <v>231</v>
      </c>
      <c r="S9" s="62"/>
      <c r="V9" s="62"/>
    </row>
    <row r="10" spans="1:53" ht="33" customHeight="1" thickBot="1" x14ac:dyDescent="0.25">
      <c r="A10" s="58"/>
      <c r="B10" s="58"/>
      <c r="C10" s="58"/>
      <c r="D10" s="58"/>
      <c r="E10" s="148" t="s">
        <v>225</v>
      </c>
      <c r="F10" s="149"/>
      <c r="G10" s="149"/>
      <c r="H10" s="149"/>
      <c r="I10" s="149"/>
      <c r="J10" s="149"/>
      <c r="K10" s="149"/>
      <c r="L10" s="150"/>
      <c r="M10" s="188" t="e">
        <f>AD10*AR10</f>
        <v>#N/A</v>
      </c>
      <c r="N10" s="188"/>
      <c r="O10" s="188"/>
      <c r="P10" s="188"/>
      <c r="Q10" s="188"/>
      <c r="R10" s="188"/>
      <c r="S10" s="188"/>
      <c r="T10" s="188"/>
      <c r="U10" s="166" t="s">
        <v>213</v>
      </c>
      <c r="V10" s="167"/>
      <c r="X10" s="148" t="s">
        <v>215</v>
      </c>
      <c r="Y10" s="149"/>
      <c r="Z10" s="149"/>
      <c r="AA10" s="149"/>
      <c r="AB10" s="149"/>
      <c r="AC10" s="150"/>
      <c r="AD10" s="170" t="e">
        <f>IF(M20="家計基準外",60000,IF(AM22="月額変更有",VLOOKUP(M22,'非表示)国・地域コード '!F:G,2,0),VLOOKUP(AD22,'非表示)国・地域コード '!F:G,2,0)))</f>
        <v>#N/A</v>
      </c>
      <c r="AE10" s="171"/>
      <c r="AF10" s="171"/>
      <c r="AG10" s="171"/>
      <c r="AH10" s="172"/>
      <c r="AI10" s="166" t="s">
        <v>213</v>
      </c>
      <c r="AJ10" s="167"/>
      <c r="AL10" s="148" t="s">
        <v>216</v>
      </c>
      <c r="AM10" s="149"/>
      <c r="AN10" s="149"/>
      <c r="AO10" s="149"/>
      <c r="AP10" s="149"/>
      <c r="AQ10" s="150"/>
      <c r="AR10" s="164">
        <f>IF(AM27&lt;AD27,AM27,AD27)</f>
        <v>0</v>
      </c>
      <c r="AS10" s="165"/>
      <c r="AT10" s="173" t="s">
        <v>214</v>
      </c>
      <c r="AU10" s="174"/>
      <c r="AV10" s="58"/>
      <c r="AW10" s="58"/>
    </row>
    <row r="11" spans="1:53" x14ac:dyDescent="0.2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</row>
    <row r="12" spans="1:53" ht="18" customHeight="1" x14ac:dyDescent="0.2">
      <c r="C12" s="65" t="s">
        <v>232</v>
      </c>
      <c r="D12" s="65" t="s">
        <v>232</v>
      </c>
      <c r="E12" s="153" t="s">
        <v>234</v>
      </c>
      <c r="F12" s="154"/>
      <c r="G12" s="154"/>
      <c r="H12" s="154"/>
      <c r="I12" s="154"/>
      <c r="J12" s="154"/>
      <c r="K12" s="154"/>
      <c r="L12" s="154"/>
      <c r="M12" s="90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53" ht="16.149999999999999" customHeight="1" x14ac:dyDescent="0.2">
      <c r="A13" s="58"/>
      <c r="B13" s="58"/>
      <c r="C13" s="58"/>
      <c r="D13" s="58"/>
      <c r="E13" s="151">
        <v>2026</v>
      </c>
      <c r="F13" s="152"/>
      <c r="G13" s="152"/>
      <c r="H13" s="152"/>
      <c r="I13" s="152"/>
      <c r="J13" s="152"/>
      <c r="K13" s="152"/>
      <c r="L13" s="152"/>
      <c r="M13" s="91"/>
      <c r="N13" s="92"/>
      <c r="O13" s="92"/>
      <c r="P13" s="92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66"/>
      <c r="AH13" s="66"/>
      <c r="AI13" s="67"/>
      <c r="AJ13" s="58"/>
      <c r="AK13" s="58"/>
    </row>
    <row r="14" spans="1:53" ht="22.15" customHeight="1" x14ac:dyDescent="0.2">
      <c r="A14" s="58"/>
      <c r="B14" s="58"/>
      <c r="C14" s="58"/>
      <c r="D14" s="58"/>
      <c r="E14" s="189">
        <v>7</v>
      </c>
      <c r="F14" s="189"/>
      <c r="G14" s="99">
        <v>8</v>
      </c>
      <c r="H14" s="99"/>
      <c r="I14" s="99">
        <v>9</v>
      </c>
      <c r="J14" s="99"/>
      <c r="K14" s="99">
        <v>10</v>
      </c>
      <c r="L14" s="169"/>
      <c r="M14" s="168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66"/>
      <c r="AH14" s="66"/>
      <c r="AI14" s="67"/>
      <c r="AJ14" s="58"/>
      <c r="AK14" s="58"/>
    </row>
    <row r="15" spans="1:53" ht="22.15" customHeight="1" x14ac:dyDescent="0.2">
      <c r="A15" s="58"/>
      <c r="B15" s="58"/>
      <c r="C15" s="58"/>
      <c r="D15" s="58"/>
      <c r="E15" s="139" t="str">
        <f>IFERROR(VLOOKUP($E$13&amp;E14,$C$29:$D$37,2,0),"")</f>
        <v/>
      </c>
      <c r="F15" s="139"/>
      <c r="G15" s="101" t="str">
        <f>IFERROR(VLOOKUP($E$13&amp;G14,$C$29:$D$37,2,0),"")</f>
        <v/>
      </c>
      <c r="H15" s="101"/>
      <c r="I15" s="101" t="str">
        <f>IFERROR(VLOOKUP($E$13&amp;I14,$C$29:$D$37,2,0),"")</f>
        <v/>
      </c>
      <c r="J15" s="101"/>
      <c r="K15" s="101" t="str">
        <f>IFERROR(VLOOKUP($E$13&amp;K14,$C$29:$D$37,2,0),"")</f>
        <v/>
      </c>
      <c r="L15" s="101"/>
      <c r="M15" s="103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68"/>
      <c r="AH15" s="66"/>
      <c r="AI15" s="67"/>
      <c r="AJ15" s="58"/>
      <c r="AK15" s="58"/>
    </row>
    <row r="16" spans="1:53" ht="16.149999999999999" customHeight="1" x14ac:dyDescent="0.2">
      <c r="A16" s="62"/>
      <c r="B16" s="62"/>
      <c r="C16" s="69"/>
      <c r="D16" s="69"/>
      <c r="S16" s="62"/>
      <c r="T16" s="69"/>
      <c r="V16" s="62"/>
      <c r="W16" s="69"/>
    </row>
    <row r="17" spans="1:49" ht="18" customHeight="1" x14ac:dyDescent="0.2">
      <c r="A17" s="62"/>
      <c r="B17" s="62"/>
      <c r="C17" s="70"/>
      <c r="D17" s="70"/>
      <c r="E17" s="64" t="s">
        <v>9</v>
      </c>
      <c r="G17" s="71"/>
      <c r="H17" s="72"/>
      <c r="I17" s="72"/>
      <c r="J17" s="72"/>
      <c r="K17" s="70"/>
      <c r="L17" s="65"/>
      <c r="M17" s="65"/>
      <c r="N17" s="53"/>
      <c r="O17" s="53"/>
      <c r="P17" s="53"/>
      <c r="Q17" s="73"/>
      <c r="S17" s="62"/>
      <c r="T17" s="65" t="s">
        <v>247</v>
      </c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73"/>
    </row>
    <row r="18" spans="1:49" ht="14.5" customHeight="1" x14ac:dyDescent="0.2">
      <c r="A18" s="62"/>
      <c r="B18" s="62"/>
      <c r="C18" s="70"/>
      <c r="D18" s="70"/>
      <c r="E18" s="142" t="s">
        <v>10</v>
      </c>
      <c r="F18" s="143"/>
      <c r="G18" s="143"/>
      <c r="H18" s="143"/>
      <c r="I18" s="143"/>
      <c r="J18" s="143"/>
      <c r="K18" s="143"/>
      <c r="L18" s="144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55" t="s">
        <v>217</v>
      </c>
      <c r="X18" s="155"/>
      <c r="Y18" s="155"/>
      <c r="Z18" s="155"/>
      <c r="AA18" s="155"/>
      <c r="AB18" s="155"/>
      <c r="AC18" s="155"/>
      <c r="AD18" s="112" t="s">
        <v>1</v>
      </c>
      <c r="AE18" s="113"/>
      <c r="AF18" s="113"/>
      <c r="AG18" s="113"/>
      <c r="AH18" s="113"/>
      <c r="AI18" s="113"/>
      <c r="AJ18" s="113"/>
      <c r="AK18" s="113"/>
      <c r="AL18" s="114"/>
      <c r="AM18" s="115" t="s">
        <v>2</v>
      </c>
      <c r="AN18" s="115"/>
      <c r="AO18" s="115"/>
      <c r="AP18" s="115"/>
      <c r="AQ18" s="115"/>
      <c r="AR18" s="115"/>
      <c r="AS18" s="115"/>
      <c r="AT18" s="115"/>
      <c r="AU18" s="115"/>
      <c r="AV18" s="73"/>
    </row>
    <row r="19" spans="1:49" ht="22.9" customHeight="1" x14ac:dyDescent="0.2">
      <c r="A19" s="62"/>
      <c r="B19" s="62"/>
      <c r="E19" s="145"/>
      <c r="F19" s="146"/>
      <c r="G19" s="146"/>
      <c r="H19" s="146"/>
      <c r="I19" s="146"/>
      <c r="J19" s="146"/>
      <c r="K19" s="146"/>
      <c r="L19" s="147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55"/>
      <c r="X19" s="155"/>
      <c r="Y19" s="155"/>
      <c r="Z19" s="155"/>
      <c r="AA19" s="155"/>
      <c r="AB19" s="155"/>
      <c r="AC19" s="155"/>
      <c r="AD19" s="197"/>
      <c r="AE19" s="198"/>
      <c r="AF19" s="198"/>
      <c r="AG19" s="198"/>
      <c r="AH19" s="198"/>
      <c r="AI19" s="198"/>
      <c r="AJ19" s="198"/>
      <c r="AK19" s="198"/>
      <c r="AL19" s="199"/>
      <c r="AM19" s="196"/>
      <c r="AN19" s="196"/>
      <c r="AO19" s="196"/>
      <c r="AP19" s="196"/>
      <c r="AQ19" s="196"/>
      <c r="AR19" s="196"/>
      <c r="AS19" s="196"/>
      <c r="AT19" s="196"/>
      <c r="AU19" s="196"/>
    </row>
    <row r="20" spans="1:49" ht="14.5" customHeight="1" x14ac:dyDescent="0.2">
      <c r="A20" s="62"/>
      <c r="B20" s="62"/>
      <c r="C20" s="70"/>
      <c r="D20" s="70"/>
      <c r="E20" s="142" t="s">
        <v>221</v>
      </c>
      <c r="F20" s="143"/>
      <c r="G20" s="143"/>
      <c r="H20" s="143"/>
      <c r="I20" s="143"/>
      <c r="J20" s="143"/>
      <c r="K20" s="143"/>
      <c r="L20" s="144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16" t="s">
        <v>222</v>
      </c>
      <c r="X20" s="116"/>
      <c r="Y20" s="116"/>
      <c r="Z20" s="116"/>
      <c r="AA20" s="116"/>
      <c r="AB20" s="116"/>
      <c r="AC20" s="116"/>
      <c r="AD20" s="112" t="s">
        <v>250</v>
      </c>
      <c r="AE20" s="112"/>
      <c r="AF20" s="112"/>
      <c r="AG20" s="112"/>
      <c r="AH20" s="112"/>
      <c r="AI20" s="112"/>
      <c r="AJ20" s="112"/>
      <c r="AK20" s="112"/>
      <c r="AL20" s="112"/>
      <c r="AM20" s="115" t="s">
        <v>251</v>
      </c>
      <c r="AN20" s="115"/>
      <c r="AO20" s="115"/>
      <c r="AP20" s="115"/>
      <c r="AQ20" s="115"/>
      <c r="AR20" s="115"/>
      <c r="AS20" s="115"/>
      <c r="AT20" s="115"/>
      <c r="AU20" s="115"/>
      <c r="AV20" s="73"/>
    </row>
    <row r="21" spans="1:49" ht="22.9" customHeight="1" x14ac:dyDescent="0.2">
      <c r="A21" s="62"/>
      <c r="B21" s="62"/>
      <c r="C21" s="75"/>
      <c r="D21" s="75"/>
      <c r="E21" s="145"/>
      <c r="F21" s="146"/>
      <c r="G21" s="146"/>
      <c r="H21" s="146"/>
      <c r="I21" s="146"/>
      <c r="J21" s="146"/>
      <c r="K21" s="146"/>
      <c r="L21" s="147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16"/>
      <c r="X21" s="116"/>
      <c r="Y21" s="116"/>
      <c r="Z21" s="116"/>
      <c r="AA21" s="116"/>
      <c r="AB21" s="116"/>
      <c r="AC21" s="116"/>
      <c r="AD21" s="186"/>
      <c r="AE21" s="186"/>
      <c r="AF21" s="186"/>
      <c r="AG21" s="186"/>
      <c r="AH21" s="186"/>
      <c r="AI21" s="186"/>
      <c r="AJ21" s="186"/>
      <c r="AK21" s="186"/>
      <c r="AL21" s="186"/>
      <c r="AM21" s="141"/>
      <c r="AN21" s="141"/>
      <c r="AO21" s="141"/>
      <c r="AP21" s="141"/>
      <c r="AQ21" s="141"/>
      <c r="AR21" s="141"/>
      <c r="AS21" s="141"/>
      <c r="AT21" s="141"/>
      <c r="AU21" s="141"/>
      <c r="AV21" s="73"/>
    </row>
    <row r="22" spans="1:49" ht="30" customHeight="1" x14ac:dyDescent="0.2">
      <c r="A22" s="62"/>
      <c r="B22" s="62"/>
      <c r="E22" s="181" t="s">
        <v>218</v>
      </c>
      <c r="F22" s="182"/>
      <c r="G22" s="182"/>
      <c r="H22" s="182"/>
      <c r="I22" s="182"/>
      <c r="J22" s="182"/>
      <c r="K22" s="182"/>
      <c r="L22" s="183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4" t="s">
        <v>223</v>
      </c>
      <c r="X22" s="184"/>
      <c r="Y22" s="184"/>
      <c r="Z22" s="184"/>
      <c r="AA22" s="184"/>
      <c r="AB22" s="184"/>
      <c r="AC22" s="184"/>
      <c r="AD22" s="186"/>
      <c r="AE22" s="191"/>
      <c r="AF22" s="191"/>
      <c r="AG22" s="191"/>
      <c r="AH22" s="191"/>
      <c r="AI22" s="191"/>
      <c r="AJ22" s="191"/>
      <c r="AK22" s="191"/>
      <c r="AL22" s="192"/>
      <c r="AM22" s="193" t="e">
        <f>IF(VLOOKUP(AD22,'非表示)国・地域コード '!F:G,2,0)&gt;VLOOKUP(M22,'非表示)国・地域コード '!F:G,2,0),"月額変更有","")</f>
        <v>#N/A</v>
      </c>
      <c r="AN22" s="194"/>
      <c r="AO22" s="194"/>
      <c r="AP22" s="194"/>
      <c r="AQ22" s="194"/>
      <c r="AR22" s="194"/>
      <c r="AS22" s="194"/>
      <c r="AT22" s="194"/>
      <c r="AU22" s="195"/>
    </row>
    <row r="23" spans="1:49" ht="16.899999999999999" customHeight="1" x14ac:dyDescent="0.2">
      <c r="C23" s="65"/>
      <c r="D23" s="65"/>
      <c r="E23" s="107" t="s">
        <v>240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65"/>
    </row>
    <row r="24" spans="1:49" ht="16.899999999999999" customHeight="1" x14ac:dyDescent="0.2"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</row>
    <row r="25" spans="1:49" ht="18" customHeight="1" x14ac:dyDescent="0.2">
      <c r="A25" s="62"/>
      <c r="B25" s="62"/>
      <c r="C25" s="70"/>
      <c r="D25" s="70"/>
      <c r="E25" s="64" t="s">
        <v>230</v>
      </c>
      <c r="G25" s="71"/>
      <c r="H25" s="72"/>
      <c r="I25" s="72"/>
      <c r="J25" s="72"/>
      <c r="K25" s="70"/>
      <c r="L25" s="65"/>
      <c r="M25" s="65"/>
      <c r="N25" s="53"/>
      <c r="O25" s="53"/>
      <c r="P25" s="53"/>
      <c r="Q25" s="73"/>
      <c r="S25" s="62"/>
      <c r="T25" s="70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2"/>
      <c r="AN25" s="72"/>
      <c r="AO25" s="72"/>
      <c r="AP25" s="74"/>
      <c r="AQ25" s="65"/>
      <c r="AR25" s="65"/>
      <c r="AS25" s="53"/>
      <c r="AT25" s="53"/>
      <c r="AU25" s="53"/>
      <c r="AV25" s="73"/>
    </row>
    <row r="26" spans="1:49" ht="14.5" customHeight="1" x14ac:dyDescent="0.2">
      <c r="A26" s="62"/>
      <c r="B26" s="62"/>
      <c r="C26" s="70"/>
      <c r="D26" s="70"/>
      <c r="E26" s="116" t="s">
        <v>224</v>
      </c>
      <c r="F26" s="117"/>
      <c r="G26" s="117"/>
      <c r="H26" s="117"/>
      <c r="I26" s="117"/>
      <c r="J26" s="117"/>
      <c r="K26" s="117"/>
      <c r="L26" s="118"/>
      <c r="M26" s="122">
        <f>SUM(AQ31,AQ33,AQ35,AQ37)</f>
        <v>0</v>
      </c>
      <c r="N26" s="123"/>
      <c r="O26" s="123"/>
      <c r="P26" s="123"/>
      <c r="Q26" s="123"/>
      <c r="R26" s="123"/>
      <c r="S26" s="123"/>
      <c r="T26" s="124"/>
      <c r="U26" s="175" t="s">
        <v>0</v>
      </c>
      <c r="V26" s="176"/>
      <c r="W26" s="156" t="s">
        <v>220</v>
      </c>
      <c r="X26" s="157"/>
      <c r="Y26" s="157"/>
      <c r="Z26" s="157"/>
      <c r="AA26" s="157"/>
      <c r="AB26" s="157"/>
      <c r="AC26" s="158"/>
      <c r="AD26" s="112" t="s">
        <v>227</v>
      </c>
      <c r="AE26" s="113"/>
      <c r="AF26" s="113"/>
      <c r="AG26" s="113"/>
      <c r="AH26" s="113"/>
      <c r="AI26" s="113"/>
      <c r="AJ26" s="113"/>
      <c r="AK26" s="113"/>
      <c r="AL26" s="114"/>
      <c r="AM26" s="115" t="s">
        <v>226</v>
      </c>
      <c r="AN26" s="115"/>
      <c r="AO26" s="115"/>
      <c r="AP26" s="115"/>
      <c r="AQ26" s="115"/>
      <c r="AR26" s="115"/>
      <c r="AS26" s="115"/>
      <c r="AT26" s="115"/>
      <c r="AU26" s="115"/>
      <c r="AV26" s="73"/>
    </row>
    <row r="27" spans="1:49" ht="19.899999999999999" customHeight="1" x14ac:dyDescent="0.2">
      <c r="C27" s="65"/>
      <c r="D27" s="65"/>
      <c r="E27" s="119"/>
      <c r="F27" s="120"/>
      <c r="G27" s="120"/>
      <c r="H27" s="120"/>
      <c r="I27" s="120"/>
      <c r="J27" s="120"/>
      <c r="K27" s="120"/>
      <c r="L27" s="121"/>
      <c r="M27" s="125"/>
      <c r="N27" s="126"/>
      <c r="O27" s="126"/>
      <c r="P27" s="126"/>
      <c r="Q27" s="126"/>
      <c r="R27" s="126"/>
      <c r="S27" s="126"/>
      <c r="T27" s="127"/>
      <c r="U27" s="177"/>
      <c r="V27" s="178"/>
      <c r="W27" s="159"/>
      <c r="X27" s="160"/>
      <c r="Y27" s="160"/>
      <c r="Z27" s="160"/>
      <c r="AA27" s="160"/>
      <c r="AB27" s="160"/>
      <c r="AC27" s="161"/>
      <c r="AD27" s="108">
        <f>VLOOKUP(M26,'非表示)支給対象月数'!C:D,2,0)</f>
        <v>0</v>
      </c>
      <c r="AE27" s="109"/>
      <c r="AF27" s="109"/>
      <c r="AG27" s="109"/>
      <c r="AH27" s="109"/>
      <c r="AI27" s="109"/>
      <c r="AJ27" s="110"/>
      <c r="AK27" s="200" t="s">
        <v>214</v>
      </c>
      <c r="AL27" s="201"/>
      <c r="AM27" s="136"/>
      <c r="AN27" s="136"/>
      <c r="AO27" s="136"/>
      <c r="AP27" s="136"/>
      <c r="AQ27" s="136"/>
      <c r="AR27" s="136"/>
      <c r="AS27" s="136"/>
      <c r="AT27" s="200" t="s">
        <v>214</v>
      </c>
      <c r="AU27" s="201"/>
      <c r="AV27" s="63"/>
      <c r="AW27" s="63"/>
    </row>
    <row r="28" spans="1:49" ht="14.5" customHeight="1" x14ac:dyDescent="0.2">
      <c r="C28" s="65"/>
      <c r="D28" s="65"/>
      <c r="E28" s="76"/>
      <c r="F28" s="65"/>
      <c r="G28" s="65"/>
      <c r="H28" s="63"/>
      <c r="I28" s="63"/>
      <c r="J28" s="63"/>
      <c r="K28" s="63"/>
      <c r="L28" s="63"/>
      <c r="M28" s="63"/>
      <c r="N28" s="63"/>
      <c r="O28" s="63"/>
      <c r="P28" s="63"/>
      <c r="Q28" s="63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L28" s="65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</row>
    <row r="29" spans="1:49" ht="18" customHeight="1" thickBot="1" x14ac:dyDescent="0.25">
      <c r="C29" s="65" t="s">
        <v>232</v>
      </c>
      <c r="D29" s="65" t="s">
        <v>232</v>
      </c>
      <c r="E29" s="111" t="s">
        <v>233</v>
      </c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63"/>
      <c r="AV29" s="63"/>
      <c r="AW29" s="63"/>
    </row>
    <row r="30" spans="1:49" ht="21" customHeight="1" x14ac:dyDescent="0.2">
      <c r="C30" s="65"/>
      <c r="D30" s="65"/>
      <c r="E30" s="128">
        <v>2026</v>
      </c>
      <c r="F30" s="129"/>
      <c r="G30" s="129"/>
      <c r="H30" s="129"/>
      <c r="I30" s="130"/>
      <c r="J30" s="93">
        <v>1</v>
      </c>
      <c r="K30" s="94">
        <v>2</v>
      </c>
      <c r="L30" s="94">
        <v>3</v>
      </c>
      <c r="M30" s="94">
        <v>4</v>
      </c>
      <c r="N30" s="94">
        <v>5</v>
      </c>
      <c r="O30" s="94">
        <v>6</v>
      </c>
      <c r="P30" s="94">
        <v>7</v>
      </c>
      <c r="Q30" s="94">
        <v>8</v>
      </c>
      <c r="R30" s="94">
        <v>9</v>
      </c>
      <c r="S30" s="94">
        <v>10</v>
      </c>
      <c r="T30" s="94">
        <v>11</v>
      </c>
      <c r="U30" s="94">
        <v>12</v>
      </c>
      <c r="V30" s="94">
        <v>13</v>
      </c>
      <c r="W30" s="94">
        <v>14</v>
      </c>
      <c r="X30" s="94">
        <v>15</v>
      </c>
      <c r="Y30" s="94">
        <v>16</v>
      </c>
      <c r="Z30" s="94">
        <v>17</v>
      </c>
      <c r="AA30" s="94">
        <v>18</v>
      </c>
      <c r="AB30" s="94">
        <v>19</v>
      </c>
      <c r="AC30" s="94">
        <v>20</v>
      </c>
      <c r="AD30" s="94">
        <v>21</v>
      </c>
      <c r="AE30" s="94">
        <v>22</v>
      </c>
      <c r="AF30" s="94">
        <v>23</v>
      </c>
      <c r="AG30" s="94">
        <v>24</v>
      </c>
      <c r="AH30" s="94">
        <v>25</v>
      </c>
      <c r="AI30" s="94">
        <v>26</v>
      </c>
      <c r="AJ30" s="94">
        <v>27</v>
      </c>
      <c r="AK30" s="94">
        <v>28</v>
      </c>
      <c r="AL30" s="94">
        <v>29</v>
      </c>
      <c r="AM30" s="94">
        <v>30</v>
      </c>
      <c r="AN30" s="95">
        <v>31</v>
      </c>
      <c r="AO30" s="63"/>
      <c r="AP30" s="65"/>
      <c r="AQ30" s="202" t="s">
        <v>219</v>
      </c>
      <c r="AR30" s="202"/>
      <c r="AS30" s="202"/>
      <c r="AT30" s="202"/>
      <c r="AU30" s="63"/>
      <c r="AV30" s="63"/>
      <c r="AW30" s="63"/>
    </row>
    <row r="31" spans="1:49" ht="25.15" customHeight="1" thickBot="1" x14ac:dyDescent="0.25">
      <c r="C31" s="77" t="str">
        <f>E30&amp;E31</f>
        <v>2026</v>
      </c>
      <c r="D31" s="77" t="str">
        <f>IF($AR$10&lt;1,"","●")</f>
        <v/>
      </c>
      <c r="E31" s="131"/>
      <c r="F31" s="132"/>
      <c r="G31" s="133"/>
      <c r="H31" s="134" t="s">
        <v>3</v>
      </c>
      <c r="I31" s="135"/>
      <c r="J31" s="79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1"/>
      <c r="AO31" s="63"/>
      <c r="AP31" s="65"/>
      <c r="AQ31" s="137">
        <f>COUNTIF(J31:AN31,"○")</f>
        <v>0</v>
      </c>
      <c r="AR31" s="137"/>
      <c r="AS31" s="137"/>
      <c r="AT31" s="137"/>
      <c r="AU31" s="63"/>
      <c r="AV31" s="63"/>
      <c r="AW31" s="63"/>
    </row>
    <row r="32" spans="1:49" ht="16.149999999999999" customHeight="1" x14ac:dyDescent="0.2">
      <c r="A32" s="57"/>
      <c r="B32" s="57"/>
      <c r="C32" s="57"/>
      <c r="D32" s="57"/>
      <c r="E32" s="128">
        <v>2026</v>
      </c>
      <c r="F32" s="129"/>
      <c r="G32" s="129"/>
      <c r="H32" s="129"/>
      <c r="I32" s="130"/>
      <c r="J32" s="93">
        <v>1</v>
      </c>
      <c r="K32" s="94">
        <v>2</v>
      </c>
      <c r="L32" s="94">
        <v>3</v>
      </c>
      <c r="M32" s="94">
        <v>4</v>
      </c>
      <c r="N32" s="94">
        <v>5</v>
      </c>
      <c r="O32" s="94">
        <v>6</v>
      </c>
      <c r="P32" s="94">
        <v>7</v>
      </c>
      <c r="Q32" s="94">
        <v>8</v>
      </c>
      <c r="R32" s="94">
        <v>9</v>
      </c>
      <c r="S32" s="94">
        <v>10</v>
      </c>
      <c r="T32" s="94">
        <v>11</v>
      </c>
      <c r="U32" s="94">
        <v>12</v>
      </c>
      <c r="V32" s="94">
        <v>13</v>
      </c>
      <c r="W32" s="94">
        <v>14</v>
      </c>
      <c r="X32" s="94">
        <v>15</v>
      </c>
      <c r="Y32" s="94">
        <v>16</v>
      </c>
      <c r="Z32" s="94">
        <v>17</v>
      </c>
      <c r="AA32" s="94">
        <v>18</v>
      </c>
      <c r="AB32" s="94">
        <v>19</v>
      </c>
      <c r="AC32" s="94">
        <v>20</v>
      </c>
      <c r="AD32" s="94">
        <v>21</v>
      </c>
      <c r="AE32" s="94">
        <v>22</v>
      </c>
      <c r="AF32" s="94">
        <v>23</v>
      </c>
      <c r="AG32" s="94">
        <v>24</v>
      </c>
      <c r="AH32" s="94">
        <v>25</v>
      </c>
      <c r="AI32" s="94">
        <v>26</v>
      </c>
      <c r="AJ32" s="94">
        <v>27</v>
      </c>
      <c r="AK32" s="94">
        <v>28</v>
      </c>
      <c r="AL32" s="94">
        <v>29</v>
      </c>
      <c r="AM32" s="94">
        <v>30</v>
      </c>
      <c r="AN32" s="95">
        <v>31</v>
      </c>
      <c r="AO32" s="57"/>
      <c r="AP32" s="57"/>
      <c r="AQ32" s="57"/>
      <c r="AR32" s="57"/>
      <c r="AS32" s="57"/>
      <c r="AT32" s="57"/>
      <c r="AU32" s="63"/>
      <c r="AV32" s="63"/>
      <c r="AW32" s="63"/>
    </row>
    <row r="33" spans="1:49" ht="25.15" customHeight="1" thickBot="1" x14ac:dyDescent="0.25">
      <c r="C33" s="77" t="str">
        <f>E32&amp;E33</f>
        <v>2026</v>
      </c>
      <c r="D33" s="77" t="str">
        <f>IF($AR$10&lt;2,"","●")</f>
        <v/>
      </c>
      <c r="E33" s="131"/>
      <c r="F33" s="132"/>
      <c r="G33" s="133"/>
      <c r="H33" s="134" t="s">
        <v>3</v>
      </c>
      <c r="I33" s="135"/>
      <c r="J33" s="79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  <c r="AO33" s="63"/>
      <c r="AP33" s="65"/>
      <c r="AQ33" s="137">
        <f>COUNTIF(J33:AN33,"○")</f>
        <v>0</v>
      </c>
      <c r="AR33" s="137"/>
      <c r="AS33" s="137"/>
      <c r="AT33" s="137"/>
      <c r="AU33" s="65"/>
      <c r="AV33" s="65"/>
      <c r="AW33" s="63"/>
    </row>
    <row r="34" spans="1:49" ht="16.149999999999999" customHeight="1" x14ac:dyDescent="0.2">
      <c r="A34" s="57"/>
      <c r="B34" s="57"/>
      <c r="C34" s="57"/>
      <c r="D34" s="57"/>
      <c r="E34" s="128">
        <v>2026</v>
      </c>
      <c r="F34" s="129"/>
      <c r="G34" s="129"/>
      <c r="H34" s="129"/>
      <c r="I34" s="130"/>
      <c r="J34" s="93">
        <v>1</v>
      </c>
      <c r="K34" s="94">
        <v>2</v>
      </c>
      <c r="L34" s="94">
        <v>3</v>
      </c>
      <c r="M34" s="94">
        <v>4</v>
      </c>
      <c r="N34" s="94">
        <v>5</v>
      </c>
      <c r="O34" s="94">
        <v>6</v>
      </c>
      <c r="P34" s="94">
        <v>7</v>
      </c>
      <c r="Q34" s="94">
        <v>8</v>
      </c>
      <c r="R34" s="94">
        <v>9</v>
      </c>
      <c r="S34" s="94">
        <v>10</v>
      </c>
      <c r="T34" s="94">
        <v>11</v>
      </c>
      <c r="U34" s="94">
        <v>12</v>
      </c>
      <c r="V34" s="94">
        <v>13</v>
      </c>
      <c r="W34" s="94">
        <v>14</v>
      </c>
      <c r="X34" s="94">
        <v>15</v>
      </c>
      <c r="Y34" s="94">
        <v>16</v>
      </c>
      <c r="Z34" s="94">
        <v>17</v>
      </c>
      <c r="AA34" s="94">
        <v>18</v>
      </c>
      <c r="AB34" s="94">
        <v>19</v>
      </c>
      <c r="AC34" s="94">
        <v>20</v>
      </c>
      <c r="AD34" s="94">
        <v>21</v>
      </c>
      <c r="AE34" s="94">
        <v>22</v>
      </c>
      <c r="AF34" s="94">
        <v>23</v>
      </c>
      <c r="AG34" s="94">
        <v>24</v>
      </c>
      <c r="AH34" s="94">
        <v>25</v>
      </c>
      <c r="AI34" s="94">
        <v>26</v>
      </c>
      <c r="AJ34" s="94">
        <v>27</v>
      </c>
      <c r="AK34" s="94">
        <v>28</v>
      </c>
      <c r="AL34" s="94">
        <v>29</v>
      </c>
      <c r="AM34" s="94">
        <v>30</v>
      </c>
      <c r="AN34" s="95">
        <v>31</v>
      </c>
      <c r="AO34" s="57"/>
      <c r="AP34" s="57"/>
      <c r="AQ34" s="57"/>
      <c r="AR34" s="57"/>
      <c r="AS34" s="57"/>
      <c r="AT34" s="57"/>
      <c r="AU34" s="63"/>
      <c r="AV34" s="63"/>
      <c r="AW34" s="63"/>
    </row>
    <row r="35" spans="1:49" ht="25.15" customHeight="1" thickBot="1" x14ac:dyDescent="0.25">
      <c r="C35" s="77" t="str">
        <f>E34&amp;E35</f>
        <v>2026</v>
      </c>
      <c r="D35" s="77" t="str">
        <f>IF($AR$10&lt;3,"","●")</f>
        <v/>
      </c>
      <c r="E35" s="131"/>
      <c r="F35" s="132"/>
      <c r="G35" s="133"/>
      <c r="H35" s="134" t="s">
        <v>3</v>
      </c>
      <c r="I35" s="135"/>
      <c r="J35" s="82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1"/>
      <c r="AO35" s="63"/>
      <c r="AP35" s="65"/>
      <c r="AQ35" s="137">
        <f>COUNTIF(J35:AN35,"○")</f>
        <v>0</v>
      </c>
      <c r="AR35" s="137"/>
      <c r="AS35" s="137"/>
      <c r="AT35" s="137"/>
      <c r="AU35" s="65"/>
      <c r="AV35" s="65"/>
      <c r="AW35" s="63"/>
    </row>
    <row r="36" spans="1:49" ht="16.149999999999999" customHeight="1" x14ac:dyDescent="0.2">
      <c r="A36" s="57"/>
      <c r="B36" s="57"/>
      <c r="C36" s="57"/>
      <c r="D36" s="57"/>
      <c r="E36" s="128">
        <v>2026</v>
      </c>
      <c r="F36" s="129"/>
      <c r="G36" s="129"/>
      <c r="H36" s="129"/>
      <c r="I36" s="130"/>
      <c r="J36" s="96">
        <v>1</v>
      </c>
      <c r="K36" s="97">
        <v>2</v>
      </c>
      <c r="L36" s="97">
        <v>3</v>
      </c>
      <c r="M36" s="97">
        <v>4</v>
      </c>
      <c r="N36" s="97">
        <v>5</v>
      </c>
      <c r="O36" s="97">
        <v>6</v>
      </c>
      <c r="P36" s="97">
        <v>7</v>
      </c>
      <c r="Q36" s="97">
        <v>8</v>
      </c>
      <c r="R36" s="97">
        <v>9</v>
      </c>
      <c r="S36" s="97">
        <v>10</v>
      </c>
      <c r="T36" s="97">
        <v>11</v>
      </c>
      <c r="U36" s="97">
        <v>12</v>
      </c>
      <c r="V36" s="97">
        <v>13</v>
      </c>
      <c r="W36" s="97">
        <v>14</v>
      </c>
      <c r="X36" s="97">
        <v>15</v>
      </c>
      <c r="Y36" s="97">
        <v>16</v>
      </c>
      <c r="Z36" s="97">
        <v>17</v>
      </c>
      <c r="AA36" s="97">
        <v>18</v>
      </c>
      <c r="AB36" s="97">
        <v>19</v>
      </c>
      <c r="AC36" s="97">
        <v>20</v>
      </c>
      <c r="AD36" s="97">
        <v>21</v>
      </c>
      <c r="AE36" s="97">
        <v>22</v>
      </c>
      <c r="AF36" s="97">
        <v>23</v>
      </c>
      <c r="AG36" s="97">
        <v>24</v>
      </c>
      <c r="AH36" s="97">
        <v>25</v>
      </c>
      <c r="AI36" s="97">
        <v>26</v>
      </c>
      <c r="AJ36" s="97">
        <v>27</v>
      </c>
      <c r="AK36" s="97">
        <v>28</v>
      </c>
      <c r="AL36" s="97">
        <v>29</v>
      </c>
      <c r="AM36" s="97">
        <v>30</v>
      </c>
      <c r="AN36" s="98">
        <v>31</v>
      </c>
      <c r="AO36" s="57"/>
      <c r="AP36" s="57"/>
      <c r="AQ36" s="57"/>
      <c r="AR36" s="57"/>
      <c r="AS36" s="57"/>
      <c r="AT36" s="57"/>
      <c r="AU36" s="63"/>
      <c r="AV36" s="63"/>
      <c r="AW36" s="63"/>
    </row>
    <row r="37" spans="1:49" ht="25.15" customHeight="1" thickBot="1" x14ac:dyDescent="0.25">
      <c r="C37" s="77" t="str">
        <f>E36&amp;E37</f>
        <v>2026</v>
      </c>
      <c r="D37" s="77" t="str">
        <f>IF($AR$10&lt;4,"","●")</f>
        <v/>
      </c>
      <c r="E37" s="131"/>
      <c r="F37" s="132"/>
      <c r="G37" s="133"/>
      <c r="H37" s="134" t="s">
        <v>3</v>
      </c>
      <c r="I37" s="135"/>
      <c r="J37" s="82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4"/>
      <c r="AO37" s="63"/>
      <c r="AP37" s="65"/>
      <c r="AQ37" s="137">
        <f>COUNTIF(J37:AN37,"○")</f>
        <v>0</v>
      </c>
      <c r="AR37" s="137"/>
      <c r="AS37" s="137"/>
      <c r="AT37" s="137"/>
      <c r="AU37" s="65"/>
      <c r="AV37" s="65"/>
      <c r="AW37" s="63"/>
    </row>
    <row r="38" spans="1:49" ht="13.9" customHeight="1" x14ac:dyDescent="0.2">
      <c r="A38" s="62"/>
      <c r="B38" s="62"/>
      <c r="S38" s="62"/>
      <c r="V38" s="62"/>
      <c r="AQ38" s="65"/>
      <c r="AR38" s="65"/>
      <c r="AS38" s="65"/>
      <c r="AT38" s="65"/>
      <c r="AU38" s="65"/>
      <c r="AV38" s="65"/>
    </row>
    <row r="39" spans="1:49" x14ac:dyDescent="0.2">
      <c r="Q39" s="62"/>
      <c r="AJ39" s="62"/>
      <c r="AS39" s="62" t="s">
        <v>12</v>
      </c>
    </row>
    <row r="40" spans="1:49" ht="21" customHeight="1" x14ac:dyDescent="0.2">
      <c r="A40" s="104" t="s">
        <v>241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6"/>
    </row>
  </sheetData>
  <sheetProtection formatCells="0" formatColumns="0" formatRows="0"/>
  <mergeCells count="96">
    <mergeCell ref="AQ31:AT31"/>
    <mergeCell ref="AD22:AL22"/>
    <mergeCell ref="AM22:AU22"/>
    <mergeCell ref="AM19:AU19"/>
    <mergeCell ref="AD19:AL19"/>
    <mergeCell ref="AK27:AL27"/>
    <mergeCell ref="AT27:AU27"/>
    <mergeCell ref="AQ30:AT30"/>
    <mergeCell ref="AD20:AL20"/>
    <mergeCell ref="A4:AV5"/>
    <mergeCell ref="A6:AW6"/>
    <mergeCell ref="E22:L22"/>
    <mergeCell ref="AD18:AL18"/>
    <mergeCell ref="AM18:AU18"/>
    <mergeCell ref="W22:AC22"/>
    <mergeCell ref="M22:V22"/>
    <mergeCell ref="AD21:AL21"/>
    <mergeCell ref="W20:AC21"/>
    <mergeCell ref="Q13:AF13"/>
    <mergeCell ref="M10:T10"/>
    <mergeCell ref="E14:F14"/>
    <mergeCell ref="M20:V21"/>
    <mergeCell ref="W14:X14"/>
    <mergeCell ref="U14:V14"/>
    <mergeCell ref="M18:V19"/>
    <mergeCell ref="AQ35:AT35"/>
    <mergeCell ref="N1:R1"/>
    <mergeCell ref="E30:I30"/>
    <mergeCell ref="AS1:AW1"/>
    <mergeCell ref="AO2:AW2"/>
    <mergeCell ref="AR10:AS10"/>
    <mergeCell ref="U10:V10"/>
    <mergeCell ref="AA14:AB14"/>
    <mergeCell ref="M14:N14"/>
    <mergeCell ref="K14:L14"/>
    <mergeCell ref="X10:AC10"/>
    <mergeCell ref="AD10:AH10"/>
    <mergeCell ref="AI10:AJ10"/>
    <mergeCell ref="AT10:AU10"/>
    <mergeCell ref="AL10:AQ10"/>
    <mergeCell ref="U26:V27"/>
    <mergeCell ref="H31:I31"/>
    <mergeCell ref="E33:G33"/>
    <mergeCell ref="H33:I33"/>
    <mergeCell ref="E18:L19"/>
    <mergeCell ref="W26:AC27"/>
    <mergeCell ref="E32:I32"/>
    <mergeCell ref="AF17:AU17"/>
    <mergeCell ref="E15:F15"/>
    <mergeCell ref="AQ37:AT37"/>
    <mergeCell ref="E31:G31"/>
    <mergeCell ref="A3:AW3"/>
    <mergeCell ref="AM20:AU20"/>
    <mergeCell ref="AM21:AU21"/>
    <mergeCell ref="E20:L21"/>
    <mergeCell ref="AC14:AD14"/>
    <mergeCell ref="E10:L10"/>
    <mergeCell ref="E13:L13"/>
    <mergeCell ref="E12:L12"/>
    <mergeCell ref="Y15:Z15"/>
    <mergeCell ref="W15:X15"/>
    <mergeCell ref="U15:V15"/>
    <mergeCell ref="W18:AC19"/>
    <mergeCell ref="A40:AW40"/>
    <mergeCell ref="E23:AU23"/>
    <mergeCell ref="AD27:AJ27"/>
    <mergeCell ref="E29:AT29"/>
    <mergeCell ref="AD26:AL26"/>
    <mergeCell ref="AM26:AU26"/>
    <mergeCell ref="E26:L27"/>
    <mergeCell ref="M26:T27"/>
    <mergeCell ref="E36:I36"/>
    <mergeCell ref="E37:G37"/>
    <mergeCell ref="H37:I37"/>
    <mergeCell ref="AM27:AS27"/>
    <mergeCell ref="E35:G35"/>
    <mergeCell ref="H35:I35"/>
    <mergeCell ref="E34:I34"/>
    <mergeCell ref="AQ33:AT33"/>
    <mergeCell ref="AE15:AF15"/>
    <mergeCell ref="AC15:AD15"/>
    <mergeCell ref="AA15:AB15"/>
    <mergeCell ref="AE14:AF14"/>
    <mergeCell ref="S15:T15"/>
    <mergeCell ref="S14:T14"/>
    <mergeCell ref="G14:H14"/>
    <mergeCell ref="I14:J14"/>
    <mergeCell ref="Y14:Z14"/>
    <mergeCell ref="K15:L15"/>
    <mergeCell ref="I15:J15"/>
    <mergeCell ref="G15:H15"/>
    <mergeCell ref="Q15:R15"/>
    <mergeCell ref="O15:P15"/>
    <mergeCell ref="M15:N15"/>
    <mergeCell ref="Q14:R14"/>
    <mergeCell ref="O14:P14"/>
  </mergeCells>
  <phoneticPr fontId="3"/>
  <conditionalFormatting sqref="E30:I37">
    <cfRule type="cellIs" dxfId="24" priority="5" operator="equal">
      <formula>"選択"</formula>
    </cfRule>
  </conditionalFormatting>
  <conditionalFormatting sqref="J31:AN31">
    <cfRule type="cellIs" dxfId="23" priority="4" operator="equal">
      <formula>"○"</formula>
    </cfRule>
  </conditionalFormatting>
  <conditionalFormatting sqref="J33:AN33">
    <cfRule type="cellIs" dxfId="22" priority="21" operator="equal">
      <formula>"○"</formula>
    </cfRule>
  </conditionalFormatting>
  <conditionalFormatting sqref="J35:AN35">
    <cfRule type="cellIs" dxfId="21" priority="3" operator="equal">
      <formula>"○"</formula>
    </cfRule>
  </conditionalFormatting>
  <conditionalFormatting sqref="J37:AN37">
    <cfRule type="cellIs" dxfId="20" priority="19" operator="equal">
      <formula>"○"</formula>
    </cfRule>
  </conditionalFormatting>
  <conditionalFormatting sqref="M18 AD19 AM19 AD21 AM21 AM27 E31 E33 E35 E37">
    <cfRule type="cellIs" dxfId="19" priority="8" operator="equal">
      <formula>""</formula>
    </cfRule>
  </conditionalFormatting>
  <conditionalFormatting sqref="M20:V22 AD22:AL22">
    <cfRule type="containsBlanks" dxfId="18" priority="2">
      <formula>LEN(TRIM(M20))=0</formula>
    </cfRule>
  </conditionalFormatting>
  <conditionalFormatting sqref="AO2:AW2">
    <cfRule type="containsBlanks" dxfId="0" priority="1">
      <formula>LEN(TRIM(AO2))=0</formula>
    </cfRule>
  </conditionalFormatting>
  <dataValidations count="4">
    <dataValidation type="list" allowBlank="1" showInputMessage="1" showErrorMessage="1" sqref="J33:AN33 J37:AN37 J35:AN35 J31:AN31" xr:uid="{E43C9222-21B2-49AB-B180-E04D96716B42}">
      <formula1>"○"</formula1>
    </dataValidation>
    <dataValidation type="date" allowBlank="1" showInputMessage="1" showErrorMessage="1" sqref="AD21:AU21" xr:uid="{A0B1473E-3905-40B2-8D70-F05C7119EC98}">
      <formula1>46213</formula1>
      <formula2>46326</formula2>
    </dataValidation>
    <dataValidation type="list" allowBlank="1" showInputMessage="1" showErrorMessage="1" sqref="M20:V21" xr:uid="{1DA13E47-1996-4182-BAA4-A1D4EA78B747}">
      <formula1>"選択してください,家計基準内,家計基準外"</formula1>
    </dataValidation>
    <dataValidation type="whole" allowBlank="1" showInputMessage="1" showErrorMessage="1" sqref="E31:G31 E33:G33 E35:G35 E37:G37 AM27:AS27" xr:uid="{6BD1C034-3C78-44E3-8687-56A6A8041429}">
      <formula1>1</formula1>
      <formula2>12</formula2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0966BD-8ED8-4DB8-B747-54333495BC3B}">
          <x14:formula1>
            <xm:f>'非表示)国・地域コード '!$F$2:$F$173</xm:f>
          </x14:formula1>
          <xm:sqref>M22 AD22:AL22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58CB-9205-485E-9631-70A9F6CD8170}">
  <sheetPr codeName="Sheet1">
    <tabColor rgb="FFFFC000"/>
    <pageSetUpPr fitToPage="1"/>
  </sheetPr>
  <dimension ref="A1:BE40"/>
  <sheetViews>
    <sheetView showGridLines="0" view="pageBreakPreview" topLeftCell="A7" zoomScaleNormal="100" zoomScaleSheetLayoutView="100" workbookViewId="0">
      <selection activeCell="AE15" sqref="AE15:AF15"/>
    </sheetView>
  </sheetViews>
  <sheetFormatPr defaultColWidth="9.6328125" defaultRowHeight="13" x14ac:dyDescent="0.2"/>
  <cols>
    <col min="1" max="2" width="2.7265625" style="55" customWidth="1"/>
    <col min="3" max="4" width="2.7265625" style="55" hidden="1" customWidth="1"/>
    <col min="5" max="49" width="2.7265625" style="55" customWidth="1"/>
    <col min="50" max="50" width="6.7265625" style="55" customWidth="1"/>
    <col min="51" max="51" width="51.08984375" style="55" customWidth="1"/>
    <col min="52" max="52" width="6.36328125" style="55" customWidth="1"/>
    <col min="53" max="53" width="0" style="55" hidden="1" customWidth="1"/>
    <col min="54" max="54" width="11.08984375" style="55" bestFit="1" customWidth="1"/>
    <col min="55" max="55" width="9.6328125" style="55"/>
    <col min="56" max="56" width="12.36328125" style="55" bestFit="1" customWidth="1"/>
    <col min="57" max="58" width="13.90625" style="55" bestFit="1" customWidth="1"/>
    <col min="59" max="16384" width="9.6328125" style="55"/>
  </cols>
  <sheetData>
    <row r="1" spans="1:53" ht="18" customHeight="1" x14ac:dyDescent="0.2">
      <c r="N1" s="162"/>
      <c r="O1" s="162"/>
      <c r="P1" s="162"/>
      <c r="Q1" s="162"/>
      <c r="R1" s="162"/>
      <c r="AS1" s="162" t="s">
        <v>242</v>
      </c>
      <c r="AT1" s="162"/>
      <c r="AU1" s="162"/>
      <c r="AV1" s="162"/>
      <c r="AW1" s="162"/>
      <c r="BA1" s="55" t="s">
        <v>4</v>
      </c>
    </row>
    <row r="2" spans="1:53" x14ac:dyDescent="0.2">
      <c r="N2" s="56"/>
      <c r="O2" s="56"/>
      <c r="P2" s="56"/>
      <c r="Q2" s="56"/>
      <c r="R2" s="56"/>
      <c r="AG2" s="56"/>
      <c r="AH2" s="56"/>
      <c r="AI2" s="56"/>
      <c r="AJ2" s="56"/>
      <c r="AM2" s="56" t="s">
        <v>244</v>
      </c>
      <c r="AO2" s="206">
        <v>46268</v>
      </c>
      <c r="AP2" s="206"/>
      <c r="AQ2" s="206"/>
      <c r="AR2" s="206"/>
      <c r="AS2" s="206"/>
      <c r="AT2" s="206"/>
      <c r="AU2" s="206"/>
      <c r="AV2" s="206"/>
      <c r="AW2" s="206"/>
    </row>
    <row r="3" spans="1:53" ht="13.1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</row>
    <row r="4" spans="1:53" ht="22.5" customHeight="1" x14ac:dyDescent="0.2">
      <c r="A4" s="179" t="s">
        <v>249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</row>
    <row r="5" spans="1:53" ht="18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58"/>
      <c r="AY5" s="59" t="s">
        <v>5</v>
      </c>
      <c r="BA5" s="55" t="s">
        <v>6</v>
      </c>
    </row>
    <row r="6" spans="1:53" ht="24" customHeight="1" x14ac:dyDescent="0.2">
      <c r="A6" s="180" t="s">
        <v>245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Y6" s="59" t="str">
        <f>M18&amp;AD19&amp;AM19&amp;AS1&amp;A6</f>
        <v>2612345徳島太郎【様式Ｂ】（留学後）奨学金計算書</v>
      </c>
      <c r="BA6" s="55" t="s">
        <v>7</v>
      </c>
    </row>
    <row r="7" spans="1:53" ht="10.9" customHeight="1" x14ac:dyDescent="0.2">
      <c r="A7" s="60"/>
      <c r="B7" s="60"/>
      <c r="S7" s="60"/>
      <c r="V7" s="60"/>
      <c r="AY7" s="61" t="s">
        <v>8</v>
      </c>
    </row>
    <row r="8" spans="1:53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</row>
    <row r="9" spans="1:53" ht="18" customHeight="1" thickBot="1" x14ac:dyDescent="0.25">
      <c r="A9" s="62"/>
      <c r="B9" s="62"/>
      <c r="E9" s="64" t="s">
        <v>231</v>
      </c>
      <c r="S9" s="62"/>
      <c r="V9" s="62"/>
    </row>
    <row r="10" spans="1:53" ht="33" customHeight="1" thickBot="1" x14ac:dyDescent="0.25">
      <c r="A10" s="58"/>
      <c r="B10" s="58"/>
      <c r="C10" s="58"/>
      <c r="D10" s="58"/>
      <c r="E10" s="148" t="s">
        <v>225</v>
      </c>
      <c r="F10" s="149"/>
      <c r="G10" s="149"/>
      <c r="H10" s="149"/>
      <c r="I10" s="149"/>
      <c r="J10" s="149"/>
      <c r="K10" s="149"/>
      <c r="L10" s="149"/>
      <c r="M10" s="188">
        <f>AD10*AR10</f>
        <v>120000</v>
      </c>
      <c r="N10" s="208"/>
      <c r="O10" s="208"/>
      <c r="P10" s="208"/>
      <c r="Q10" s="208"/>
      <c r="R10" s="208"/>
      <c r="S10" s="208"/>
      <c r="T10" s="209"/>
      <c r="U10" s="166" t="s">
        <v>213</v>
      </c>
      <c r="V10" s="167"/>
      <c r="X10" s="148" t="s">
        <v>215</v>
      </c>
      <c r="Y10" s="203"/>
      <c r="Z10" s="203"/>
      <c r="AA10" s="203"/>
      <c r="AB10" s="203"/>
      <c r="AC10" s="204"/>
      <c r="AD10" s="170">
        <f>IF(M20="家計基準外",60000,IF(AM22="月額変更有",VLOOKUP(M22,'非表示)国・地域コード '!F:G,2,0),VLOOKUP(AD22,'非表示)国・地域コード '!F:G,2,0)))</f>
        <v>120000</v>
      </c>
      <c r="AE10" s="171"/>
      <c r="AF10" s="171"/>
      <c r="AG10" s="171"/>
      <c r="AH10" s="172"/>
      <c r="AI10" s="166" t="s">
        <v>213</v>
      </c>
      <c r="AJ10" s="167"/>
      <c r="AL10" s="148" t="s">
        <v>216</v>
      </c>
      <c r="AM10" s="149"/>
      <c r="AN10" s="149"/>
      <c r="AO10" s="149"/>
      <c r="AP10" s="149"/>
      <c r="AQ10" s="150"/>
      <c r="AR10" s="164">
        <f>IF(AM27&lt;AD27,AM27,AD27)</f>
        <v>1</v>
      </c>
      <c r="AS10" s="165"/>
      <c r="AT10" s="173" t="s">
        <v>214</v>
      </c>
      <c r="AU10" s="174"/>
      <c r="AV10" s="58"/>
      <c r="AW10" s="58"/>
    </row>
    <row r="11" spans="1:53" x14ac:dyDescent="0.2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</row>
    <row r="12" spans="1:53" ht="18" customHeight="1" x14ac:dyDescent="0.2">
      <c r="C12" s="65" t="s">
        <v>232</v>
      </c>
      <c r="D12" s="65" t="s">
        <v>232</v>
      </c>
      <c r="E12" s="153" t="s">
        <v>234</v>
      </c>
      <c r="F12" s="154"/>
      <c r="G12" s="154"/>
      <c r="H12" s="154"/>
      <c r="I12" s="154"/>
      <c r="J12" s="154"/>
      <c r="K12" s="154"/>
      <c r="L12" s="207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53" ht="16.149999999999999" customHeight="1" x14ac:dyDescent="0.2">
      <c r="A13" s="58"/>
      <c r="B13" s="58"/>
      <c r="C13" s="58"/>
      <c r="D13" s="58"/>
      <c r="E13" s="151">
        <v>2026</v>
      </c>
      <c r="F13" s="152"/>
      <c r="G13" s="152"/>
      <c r="H13" s="152"/>
      <c r="I13" s="152"/>
      <c r="J13" s="152"/>
      <c r="K13" s="152"/>
      <c r="L13" s="205"/>
      <c r="M13" s="92"/>
      <c r="N13" s="92"/>
      <c r="O13" s="92"/>
      <c r="P13" s="92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66"/>
      <c r="AH13" s="66"/>
      <c r="AI13" s="67"/>
      <c r="AJ13" s="58"/>
      <c r="AK13" s="58"/>
    </row>
    <row r="14" spans="1:53" ht="22.15" customHeight="1" x14ac:dyDescent="0.2">
      <c r="A14" s="58"/>
      <c r="B14" s="58"/>
      <c r="C14" s="58"/>
      <c r="D14" s="58"/>
      <c r="E14" s="210">
        <v>7</v>
      </c>
      <c r="F14" s="211"/>
      <c r="G14" s="211">
        <v>8</v>
      </c>
      <c r="H14" s="211"/>
      <c r="I14" s="211">
        <v>9</v>
      </c>
      <c r="J14" s="211"/>
      <c r="K14" s="211">
        <v>10</v>
      </c>
      <c r="L14" s="212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66"/>
      <c r="AH14" s="66"/>
      <c r="AI14" s="67"/>
      <c r="AJ14" s="58"/>
      <c r="AK14" s="58"/>
    </row>
    <row r="15" spans="1:53" ht="22.15" customHeight="1" x14ac:dyDescent="0.2">
      <c r="A15" s="58"/>
      <c r="B15" s="58"/>
      <c r="C15" s="58"/>
      <c r="D15" s="58"/>
      <c r="E15" s="213" t="str">
        <f>IFERROR(VLOOKUP($E$13&amp;E14,$C$29:$D$37,2,0),"")</f>
        <v>●</v>
      </c>
      <c r="F15" s="214"/>
      <c r="G15" s="214" t="str">
        <f>IFERROR(VLOOKUP($E$13&amp;G14,$C$29:$D$37,2,0),"")</f>
        <v/>
      </c>
      <c r="H15" s="214"/>
      <c r="I15" s="214" t="str">
        <f>IFERROR(VLOOKUP($E$13&amp;I14,$C$29:$D$37,2,0),"")</f>
        <v/>
      </c>
      <c r="J15" s="214"/>
      <c r="K15" s="214" t="str">
        <f>IFERROR(VLOOKUP($E$13&amp;K14,$C$29:$D$37,2,0),"")</f>
        <v/>
      </c>
      <c r="L15" s="215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68"/>
      <c r="AH15" s="66"/>
      <c r="AI15" s="67"/>
      <c r="AJ15" s="58"/>
      <c r="AK15" s="58"/>
      <c r="AS15" s="88"/>
      <c r="AT15" s="88"/>
    </row>
    <row r="16" spans="1:53" ht="16.149999999999999" customHeight="1" x14ac:dyDescent="0.2">
      <c r="A16" s="62"/>
      <c r="B16" s="62"/>
      <c r="C16" s="69"/>
      <c r="D16" s="69"/>
      <c r="S16" s="62"/>
      <c r="T16" s="69"/>
      <c r="V16" s="62"/>
      <c r="W16" s="69"/>
    </row>
    <row r="17" spans="1:57" ht="18" customHeight="1" x14ac:dyDescent="0.2">
      <c r="A17" s="62"/>
      <c r="B17" s="62"/>
      <c r="C17" s="70"/>
      <c r="D17" s="70"/>
      <c r="E17" s="64" t="s">
        <v>9</v>
      </c>
      <c r="G17" s="71"/>
      <c r="H17" s="72"/>
      <c r="I17" s="72"/>
      <c r="J17" s="72"/>
      <c r="K17" s="70"/>
      <c r="L17" s="65"/>
      <c r="M17" s="65"/>
      <c r="N17" s="53"/>
      <c r="O17" s="53"/>
      <c r="P17" s="53"/>
      <c r="Q17" s="73"/>
      <c r="S17" s="62"/>
      <c r="T17" s="70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2"/>
      <c r="AN17" s="72"/>
      <c r="AO17" s="72"/>
      <c r="AP17" s="74"/>
      <c r="AQ17" s="65"/>
      <c r="AR17" s="65"/>
      <c r="AS17" s="53"/>
      <c r="AT17" s="53"/>
      <c r="AU17" s="53"/>
      <c r="AV17" s="73"/>
    </row>
    <row r="18" spans="1:57" ht="14.5" customHeight="1" x14ac:dyDescent="0.2">
      <c r="A18" s="62"/>
      <c r="B18" s="62"/>
      <c r="C18" s="70"/>
      <c r="D18" s="70"/>
      <c r="E18" s="142" t="s">
        <v>10</v>
      </c>
      <c r="F18" s="143"/>
      <c r="G18" s="143"/>
      <c r="H18" s="143"/>
      <c r="I18" s="143"/>
      <c r="J18" s="143"/>
      <c r="K18" s="143"/>
      <c r="L18" s="144"/>
      <c r="M18" s="216">
        <v>2612345</v>
      </c>
      <c r="N18" s="217"/>
      <c r="O18" s="217"/>
      <c r="P18" s="217"/>
      <c r="Q18" s="217"/>
      <c r="R18" s="217"/>
      <c r="S18" s="217"/>
      <c r="T18" s="217"/>
      <c r="U18" s="217"/>
      <c r="V18" s="218"/>
      <c r="W18" s="223" t="s">
        <v>217</v>
      </c>
      <c r="X18" s="223"/>
      <c r="Y18" s="223"/>
      <c r="Z18" s="223"/>
      <c r="AA18" s="223"/>
      <c r="AB18" s="223"/>
      <c r="AC18" s="223"/>
      <c r="AD18" s="115" t="s">
        <v>1</v>
      </c>
      <c r="AE18" s="115"/>
      <c r="AF18" s="115"/>
      <c r="AG18" s="115"/>
      <c r="AH18" s="115"/>
      <c r="AI18" s="115"/>
      <c r="AJ18" s="115"/>
      <c r="AK18" s="115"/>
      <c r="AL18" s="115"/>
      <c r="AM18" s="115" t="s">
        <v>2</v>
      </c>
      <c r="AN18" s="115"/>
      <c r="AO18" s="115"/>
      <c r="AP18" s="115"/>
      <c r="AQ18" s="115"/>
      <c r="AR18" s="115"/>
      <c r="AS18" s="115"/>
      <c r="AT18" s="115"/>
      <c r="AU18" s="115"/>
      <c r="AV18" s="73"/>
    </row>
    <row r="19" spans="1:57" ht="22.9" customHeight="1" x14ac:dyDescent="0.2">
      <c r="A19" s="62"/>
      <c r="B19" s="62"/>
      <c r="E19" s="145"/>
      <c r="F19" s="146"/>
      <c r="G19" s="146"/>
      <c r="H19" s="146"/>
      <c r="I19" s="146"/>
      <c r="J19" s="146"/>
      <c r="K19" s="146"/>
      <c r="L19" s="147"/>
      <c r="M19" s="219"/>
      <c r="N19" s="220"/>
      <c r="O19" s="220"/>
      <c r="P19" s="220"/>
      <c r="Q19" s="220"/>
      <c r="R19" s="220"/>
      <c r="S19" s="220"/>
      <c r="T19" s="220"/>
      <c r="U19" s="220"/>
      <c r="V19" s="221"/>
      <c r="W19" s="225"/>
      <c r="X19" s="225"/>
      <c r="Y19" s="225"/>
      <c r="Z19" s="225"/>
      <c r="AA19" s="225"/>
      <c r="AB19" s="225"/>
      <c r="AC19" s="225"/>
      <c r="AD19" s="226" t="s">
        <v>246</v>
      </c>
      <c r="AE19" s="226"/>
      <c r="AF19" s="226"/>
      <c r="AG19" s="226"/>
      <c r="AH19" s="226"/>
      <c r="AI19" s="226"/>
      <c r="AJ19" s="226"/>
      <c r="AK19" s="226"/>
      <c r="AL19" s="226"/>
      <c r="AM19" s="226" t="s">
        <v>235</v>
      </c>
      <c r="AN19" s="226"/>
      <c r="AO19" s="226"/>
      <c r="AP19" s="226"/>
      <c r="AQ19" s="226"/>
      <c r="AR19" s="226"/>
      <c r="AS19" s="226"/>
      <c r="AT19" s="226"/>
      <c r="AU19" s="226"/>
    </row>
    <row r="20" spans="1:57" ht="14.5" customHeight="1" x14ac:dyDescent="0.2">
      <c r="A20" s="62"/>
      <c r="B20" s="62"/>
      <c r="C20" s="70"/>
      <c r="D20" s="70"/>
      <c r="E20" s="142" t="s">
        <v>221</v>
      </c>
      <c r="F20" s="143"/>
      <c r="G20" s="143"/>
      <c r="H20" s="143"/>
      <c r="I20" s="143"/>
      <c r="J20" s="143"/>
      <c r="K20" s="143"/>
      <c r="L20" s="144"/>
      <c r="M20" s="216" t="s">
        <v>236</v>
      </c>
      <c r="N20" s="217"/>
      <c r="O20" s="217"/>
      <c r="P20" s="217"/>
      <c r="Q20" s="217"/>
      <c r="R20" s="217"/>
      <c r="S20" s="217"/>
      <c r="T20" s="217"/>
      <c r="U20" s="217"/>
      <c r="V20" s="218"/>
      <c r="W20" s="222" t="s">
        <v>222</v>
      </c>
      <c r="X20" s="223"/>
      <c r="Y20" s="223"/>
      <c r="Z20" s="223"/>
      <c r="AA20" s="223"/>
      <c r="AB20" s="223"/>
      <c r="AC20" s="223"/>
      <c r="AD20" s="115" t="s">
        <v>250</v>
      </c>
      <c r="AE20" s="115"/>
      <c r="AF20" s="115"/>
      <c r="AG20" s="115"/>
      <c r="AH20" s="115"/>
      <c r="AI20" s="115"/>
      <c r="AJ20" s="115"/>
      <c r="AK20" s="115"/>
      <c r="AL20" s="115"/>
      <c r="AM20" s="115" t="s">
        <v>251</v>
      </c>
      <c r="AN20" s="115"/>
      <c r="AO20" s="115"/>
      <c r="AP20" s="115"/>
      <c r="AQ20" s="115"/>
      <c r="AR20" s="115"/>
      <c r="AS20" s="115"/>
      <c r="AT20" s="115"/>
      <c r="AU20" s="115"/>
      <c r="AV20" s="73"/>
      <c r="BE20" s="89"/>
    </row>
    <row r="21" spans="1:57" ht="22.9" customHeight="1" x14ac:dyDescent="0.2">
      <c r="A21" s="62"/>
      <c r="B21" s="62"/>
      <c r="C21" s="75"/>
      <c r="D21" s="75"/>
      <c r="E21" s="145"/>
      <c r="F21" s="146"/>
      <c r="G21" s="146"/>
      <c r="H21" s="146"/>
      <c r="I21" s="146"/>
      <c r="J21" s="146"/>
      <c r="K21" s="146"/>
      <c r="L21" s="147"/>
      <c r="M21" s="219"/>
      <c r="N21" s="220"/>
      <c r="O21" s="220"/>
      <c r="P21" s="220"/>
      <c r="Q21" s="220"/>
      <c r="R21" s="220"/>
      <c r="S21" s="220"/>
      <c r="T21" s="220"/>
      <c r="U21" s="220"/>
      <c r="V21" s="221"/>
      <c r="W21" s="223"/>
      <c r="X21" s="223"/>
      <c r="Y21" s="223"/>
      <c r="Z21" s="223"/>
      <c r="AA21" s="223"/>
      <c r="AB21" s="223"/>
      <c r="AC21" s="223"/>
      <c r="AD21" s="224">
        <v>46225</v>
      </c>
      <c r="AE21" s="224"/>
      <c r="AF21" s="224"/>
      <c r="AG21" s="224"/>
      <c r="AH21" s="224"/>
      <c r="AI21" s="224"/>
      <c r="AJ21" s="224"/>
      <c r="AK21" s="224"/>
      <c r="AL21" s="224"/>
      <c r="AM21" s="224">
        <v>46250</v>
      </c>
      <c r="AN21" s="224"/>
      <c r="AO21" s="224"/>
      <c r="AP21" s="224"/>
      <c r="AQ21" s="224"/>
      <c r="AR21" s="224"/>
      <c r="AS21" s="224"/>
      <c r="AT21" s="224"/>
      <c r="AU21" s="224"/>
      <c r="AV21" s="73"/>
      <c r="BE21" s="88"/>
    </row>
    <row r="22" spans="1:57" ht="30" customHeight="1" x14ac:dyDescent="0.2">
      <c r="A22" s="62"/>
      <c r="B22" s="62"/>
      <c r="E22" s="227" t="s">
        <v>218</v>
      </c>
      <c r="F22" s="227"/>
      <c r="G22" s="227"/>
      <c r="H22" s="227"/>
      <c r="I22" s="227"/>
      <c r="J22" s="227"/>
      <c r="K22" s="227"/>
      <c r="L22" s="227"/>
      <c r="M22" s="228" t="s">
        <v>239</v>
      </c>
      <c r="N22" s="228"/>
      <c r="O22" s="228"/>
      <c r="P22" s="228"/>
      <c r="Q22" s="228"/>
      <c r="R22" s="228"/>
      <c r="S22" s="228"/>
      <c r="T22" s="228"/>
      <c r="U22" s="228"/>
      <c r="V22" s="228"/>
      <c r="W22" s="184" t="s">
        <v>223</v>
      </c>
      <c r="X22" s="229"/>
      <c r="Y22" s="229"/>
      <c r="Z22" s="229"/>
      <c r="AA22" s="229"/>
      <c r="AB22" s="229"/>
      <c r="AC22" s="230"/>
      <c r="AD22" s="231" t="s">
        <v>238</v>
      </c>
      <c r="AE22" s="232"/>
      <c r="AF22" s="232"/>
      <c r="AG22" s="232"/>
      <c r="AH22" s="232"/>
      <c r="AI22" s="232"/>
      <c r="AJ22" s="232"/>
      <c r="AK22" s="232"/>
      <c r="AL22" s="233"/>
      <c r="AM22" s="193" t="str">
        <f>IF(VLOOKUP(AD22,'非表示)国・地域コード '!F:G,2,0)&gt;VLOOKUP(M22,'非表示)国・地域コード '!F:G,2,0),"月額変更有","")</f>
        <v/>
      </c>
      <c r="AN22" s="194"/>
      <c r="AO22" s="194"/>
      <c r="AP22" s="194"/>
      <c r="AQ22" s="194"/>
      <c r="AR22" s="194"/>
      <c r="AS22" s="194"/>
      <c r="AT22" s="194"/>
      <c r="AU22" s="195"/>
    </row>
    <row r="23" spans="1:57" ht="16.899999999999999" customHeight="1" x14ac:dyDescent="0.2">
      <c r="C23" s="65"/>
      <c r="D23" s="65"/>
      <c r="E23" s="107" t="s">
        <v>240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65"/>
    </row>
    <row r="24" spans="1:57" ht="16.899999999999999" customHeight="1" x14ac:dyDescent="0.2"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</row>
    <row r="25" spans="1:57" ht="18" customHeight="1" x14ac:dyDescent="0.2">
      <c r="A25" s="62"/>
      <c r="B25" s="62"/>
      <c r="C25" s="70"/>
      <c r="D25" s="70"/>
      <c r="E25" s="64" t="s">
        <v>230</v>
      </c>
      <c r="G25" s="71"/>
      <c r="H25" s="72"/>
      <c r="I25" s="72"/>
      <c r="J25" s="72"/>
      <c r="K25" s="70"/>
      <c r="L25" s="65"/>
      <c r="M25" s="65"/>
      <c r="N25" s="53"/>
      <c r="O25" s="53"/>
      <c r="P25" s="53"/>
      <c r="Q25" s="73"/>
      <c r="S25" s="62"/>
      <c r="T25" s="70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2"/>
      <c r="AN25" s="72"/>
      <c r="AO25" s="72"/>
      <c r="AP25" s="74"/>
      <c r="AQ25" s="65"/>
      <c r="AR25" s="65"/>
      <c r="AS25" s="53"/>
      <c r="AT25" s="53"/>
      <c r="AU25" s="53"/>
      <c r="AV25" s="73"/>
    </row>
    <row r="26" spans="1:57" ht="14.5" customHeight="1" x14ac:dyDescent="0.2">
      <c r="A26" s="62"/>
      <c r="B26" s="62"/>
      <c r="C26" s="70"/>
      <c r="D26" s="70"/>
      <c r="E26" s="222" t="s">
        <v>224</v>
      </c>
      <c r="F26" s="222"/>
      <c r="G26" s="222"/>
      <c r="H26" s="222"/>
      <c r="I26" s="222"/>
      <c r="J26" s="222"/>
      <c r="K26" s="222"/>
      <c r="L26" s="222"/>
      <c r="M26" s="238">
        <f>SUM(AQ31,AQ33,AQ35,AQ37)</f>
        <v>24</v>
      </c>
      <c r="N26" s="238"/>
      <c r="O26" s="238"/>
      <c r="P26" s="238"/>
      <c r="Q26" s="238"/>
      <c r="R26" s="238"/>
      <c r="S26" s="238"/>
      <c r="T26" s="238"/>
      <c r="U26" s="239" t="s">
        <v>0</v>
      </c>
      <c r="V26" s="239"/>
      <c r="W26" s="202" t="s">
        <v>220</v>
      </c>
      <c r="X26" s="202"/>
      <c r="Y26" s="202"/>
      <c r="Z26" s="202"/>
      <c r="AA26" s="202"/>
      <c r="AB26" s="202"/>
      <c r="AC26" s="202"/>
      <c r="AD26" s="115" t="s">
        <v>227</v>
      </c>
      <c r="AE26" s="115"/>
      <c r="AF26" s="115"/>
      <c r="AG26" s="115"/>
      <c r="AH26" s="115"/>
      <c r="AI26" s="115"/>
      <c r="AJ26" s="115"/>
      <c r="AK26" s="115"/>
      <c r="AL26" s="115"/>
      <c r="AM26" s="115" t="s">
        <v>226</v>
      </c>
      <c r="AN26" s="115"/>
      <c r="AO26" s="115"/>
      <c r="AP26" s="115"/>
      <c r="AQ26" s="115"/>
      <c r="AR26" s="115"/>
      <c r="AS26" s="115"/>
      <c r="AT26" s="115"/>
      <c r="AU26" s="115"/>
      <c r="AV26" s="73"/>
    </row>
    <row r="27" spans="1:57" ht="19.899999999999999" customHeight="1" x14ac:dyDescent="0.2">
      <c r="C27" s="65"/>
      <c r="D27" s="65"/>
      <c r="E27" s="222"/>
      <c r="F27" s="222"/>
      <c r="G27" s="222"/>
      <c r="H27" s="222"/>
      <c r="I27" s="222"/>
      <c r="J27" s="222"/>
      <c r="K27" s="222"/>
      <c r="L27" s="222"/>
      <c r="M27" s="238"/>
      <c r="N27" s="238"/>
      <c r="O27" s="238"/>
      <c r="P27" s="238"/>
      <c r="Q27" s="238"/>
      <c r="R27" s="238"/>
      <c r="S27" s="238"/>
      <c r="T27" s="238"/>
      <c r="U27" s="239"/>
      <c r="V27" s="239"/>
      <c r="W27" s="202"/>
      <c r="X27" s="202"/>
      <c r="Y27" s="202"/>
      <c r="Z27" s="202"/>
      <c r="AA27" s="202"/>
      <c r="AB27" s="202"/>
      <c r="AC27" s="202"/>
      <c r="AD27" s="137">
        <f>VLOOKUP(M26,'非表示)支給対象月数'!C:D,2,0)</f>
        <v>1</v>
      </c>
      <c r="AE27" s="137"/>
      <c r="AF27" s="137"/>
      <c r="AG27" s="137"/>
      <c r="AH27" s="137"/>
      <c r="AI27" s="137"/>
      <c r="AJ27" s="137"/>
      <c r="AK27" s="202" t="s">
        <v>214</v>
      </c>
      <c r="AL27" s="202"/>
      <c r="AM27" s="240">
        <v>1</v>
      </c>
      <c r="AN27" s="240"/>
      <c r="AO27" s="240"/>
      <c r="AP27" s="240"/>
      <c r="AQ27" s="240"/>
      <c r="AR27" s="240"/>
      <c r="AS27" s="240"/>
      <c r="AT27" s="200" t="s">
        <v>214</v>
      </c>
      <c r="AU27" s="201"/>
      <c r="AV27" s="63"/>
      <c r="AW27" s="63"/>
    </row>
    <row r="28" spans="1:57" ht="14.5" customHeight="1" x14ac:dyDescent="0.2">
      <c r="C28" s="65"/>
      <c r="D28" s="65"/>
      <c r="E28" s="76"/>
      <c r="F28" s="65"/>
      <c r="G28" s="65"/>
      <c r="H28" s="63"/>
      <c r="I28" s="63"/>
      <c r="J28" s="63"/>
      <c r="K28" s="63"/>
      <c r="L28" s="63"/>
      <c r="M28" s="63"/>
      <c r="N28" s="63"/>
      <c r="O28" s="63"/>
      <c r="P28" s="63"/>
      <c r="Q28" s="63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L28" s="65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</row>
    <row r="29" spans="1:57" ht="18" customHeight="1" thickBot="1" x14ac:dyDescent="0.25">
      <c r="C29" s="65" t="s">
        <v>232</v>
      </c>
      <c r="D29" s="65" t="s">
        <v>232</v>
      </c>
      <c r="E29" s="111" t="s">
        <v>233</v>
      </c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63"/>
      <c r="AV29" s="63"/>
      <c r="AW29" s="63"/>
    </row>
    <row r="30" spans="1:57" ht="21" customHeight="1" x14ac:dyDescent="0.2">
      <c r="C30" s="65"/>
      <c r="D30" s="65"/>
      <c r="E30" s="241">
        <v>2026</v>
      </c>
      <c r="F30" s="242"/>
      <c r="G30" s="242"/>
      <c r="H30" s="242"/>
      <c r="I30" s="243"/>
      <c r="J30" s="93">
        <v>1</v>
      </c>
      <c r="K30" s="94">
        <v>2</v>
      </c>
      <c r="L30" s="94">
        <v>3</v>
      </c>
      <c r="M30" s="94">
        <v>4</v>
      </c>
      <c r="N30" s="94">
        <v>5</v>
      </c>
      <c r="O30" s="94">
        <v>6</v>
      </c>
      <c r="P30" s="94">
        <v>7</v>
      </c>
      <c r="Q30" s="94">
        <v>8</v>
      </c>
      <c r="R30" s="94">
        <v>9</v>
      </c>
      <c r="S30" s="94">
        <v>10</v>
      </c>
      <c r="T30" s="94">
        <v>11</v>
      </c>
      <c r="U30" s="94">
        <v>12</v>
      </c>
      <c r="V30" s="94">
        <v>13</v>
      </c>
      <c r="W30" s="94">
        <v>14</v>
      </c>
      <c r="X30" s="94">
        <v>15</v>
      </c>
      <c r="Y30" s="94">
        <v>16</v>
      </c>
      <c r="Z30" s="94">
        <v>17</v>
      </c>
      <c r="AA30" s="94">
        <v>18</v>
      </c>
      <c r="AB30" s="94">
        <v>19</v>
      </c>
      <c r="AC30" s="94">
        <v>20</v>
      </c>
      <c r="AD30" s="94">
        <v>21</v>
      </c>
      <c r="AE30" s="94">
        <v>22</v>
      </c>
      <c r="AF30" s="94">
        <v>23</v>
      </c>
      <c r="AG30" s="94">
        <v>24</v>
      </c>
      <c r="AH30" s="94">
        <v>25</v>
      </c>
      <c r="AI30" s="94">
        <v>26</v>
      </c>
      <c r="AJ30" s="94">
        <v>27</v>
      </c>
      <c r="AK30" s="94">
        <v>28</v>
      </c>
      <c r="AL30" s="94">
        <v>29</v>
      </c>
      <c r="AM30" s="94">
        <v>30</v>
      </c>
      <c r="AN30" s="95">
        <v>31</v>
      </c>
      <c r="AO30" s="63"/>
      <c r="AP30" s="65"/>
      <c r="AQ30" s="202" t="s">
        <v>219</v>
      </c>
      <c r="AR30" s="202"/>
      <c r="AS30" s="202"/>
      <c r="AT30" s="202"/>
      <c r="AU30" s="63"/>
      <c r="AV30" s="63"/>
      <c r="AW30" s="63"/>
      <c r="BB30" s="89"/>
    </row>
    <row r="31" spans="1:57" ht="25.15" customHeight="1" thickBot="1" x14ac:dyDescent="0.25">
      <c r="C31" s="77" t="str">
        <f>E30&amp;E31</f>
        <v>20267</v>
      </c>
      <c r="D31" s="77" t="str">
        <f>IF($AR$10&lt;1,"","●")</f>
        <v>●</v>
      </c>
      <c r="E31" s="234">
        <v>7</v>
      </c>
      <c r="F31" s="235"/>
      <c r="G31" s="235"/>
      <c r="H31" s="236" t="s">
        <v>3</v>
      </c>
      <c r="I31" s="237"/>
      <c r="J31" s="82"/>
      <c r="K31" s="83"/>
      <c r="L31" s="83"/>
      <c r="M31" s="83"/>
      <c r="N31" s="83"/>
      <c r="O31" s="83"/>
      <c r="P31" s="83"/>
      <c r="Q31" s="83"/>
      <c r="R31" s="83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 t="s">
        <v>237</v>
      </c>
      <c r="AF31" s="86" t="s">
        <v>237</v>
      </c>
      <c r="AG31" s="86" t="s">
        <v>237</v>
      </c>
      <c r="AH31" s="86" t="s">
        <v>237</v>
      </c>
      <c r="AI31" s="86" t="s">
        <v>237</v>
      </c>
      <c r="AJ31" s="86" t="s">
        <v>237</v>
      </c>
      <c r="AK31" s="86" t="s">
        <v>237</v>
      </c>
      <c r="AL31" s="86" t="s">
        <v>237</v>
      </c>
      <c r="AM31" s="86" t="s">
        <v>237</v>
      </c>
      <c r="AN31" s="87" t="s">
        <v>237</v>
      </c>
      <c r="AO31" s="63"/>
      <c r="AP31" s="65"/>
      <c r="AQ31" s="137">
        <f>COUNTIF(J31:AN31,"○")</f>
        <v>10</v>
      </c>
      <c r="AR31" s="137"/>
      <c r="AS31" s="137"/>
      <c r="AT31" s="137"/>
      <c r="AU31" s="63"/>
      <c r="AV31" s="63"/>
      <c r="AW31" s="63"/>
      <c r="BB31" s="89"/>
    </row>
    <row r="32" spans="1:57" ht="16.149999999999999" customHeight="1" x14ac:dyDescent="0.2">
      <c r="A32" s="57"/>
      <c r="B32" s="57"/>
      <c r="C32" s="57"/>
      <c r="D32" s="57"/>
      <c r="E32" s="244">
        <v>2026</v>
      </c>
      <c r="F32" s="245"/>
      <c r="G32" s="245"/>
      <c r="H32" s="245"/>
      <c r="I32" s="246"/>
      <c r="J32" s="93">
        <v>1</v>
      </c>
      <c r="K32" s="94">
        <v>2</v>
      </c>
      <c r="L32" s="94">
        <v>3</v>
      </c>
      <c r="M32" s="94">
        <v>4</v>
      </c>
      <c r="N32" s="94">
        <v>5</v>
      </c>
      <c r="O32" s="94">
        <v>6</v>
      </c>
      <c r="P32" s="94">
        <v>7</v>
      </c>
      <c r="Q32" s="94">
        <v>8</v>
      </c>
      <c r="R32" s="94">
        <v>9</v>
      </c>
      <c r="S32" s="94">
        <v>10</v>
      </c>
      <c r="T32" s="94">
        <v>11</v>
      </c>
      <c r="U32" s="94">
        <v>12</v>
      </c>
      <c r="V32" s="94">
        <v>13</v>
      </c>
      <c r="W32" s="94">
        <v>14</v>
      </c>
      <c r="X32" s="94">
        <v>15</v>
      </c>
      <c r="Y32" s="94">
        <v>16</v>
      </c>
      <c r="Z32" s="94">
        <v>17</v>
      </c>
      <c r="AA32" s="94">
        <v>18</v>
      </c>
      <c r="AB32" s="94">
        <v>19</v>
      </c>
      <c r="AC32" s="94">
        <v>20</v>
      </c>
      <c r="AD32" s="94">
        <v>21</v>
      </c>
      <c r="AE32" s="94">
        <v>22</v>
      </c>
      <c r="AF32" s="94">
        <v>23</v>
      </c>
      <c r="AG32" s="94">
        <v>24</v>
      </c>
      <c r="AH32" s="94">
        <v>25</v>
      </c>
      <c r="AI32" s="94">
        <v>26</v>
      </c>
      <c r="AJ32" s="94">
        <v>27</v>
      </c>
      <c r="AK32" s="94">
        <v>28</v>
      </c>
      <c r="AL32" s="94">
        <v>29</v>
      </c>
      <c r="AM32" s="94">
        <v>30</v>
      </c>
      <c r="AN32" s="95">
        <v>31</v>
      </c>
      <c r="AO32" s="57"/>
      <c r="AP32" s="57"/>
      <c r="AQ32" s="57"/>
      <c r="AR32" s="57"/>
      <c r="AS32" s="57"/>
      <c r="AT32" s="57"/>
      <c r="AU32" s="63"/>
      <c r="AV32" s="63"/>
      <c r="AW32" s="63"/>
    </row>
    <row r="33" spans="1:49" ht="25.15" customHeight="1" thickBot="1" x14ac:dyDescent="0.25">
      <c r="C33" s="77" t="str">
        <f>E32&amp;E33</f>
        <v>20268</v>
      </c>
      <c r="D33" s="77" t="str">
        <f>IF($AR$10&lt;2,"","●")</f>
        <v/>
      </c>
      <c r="E33" s="234">
        <v>8</v>
      </c>
      <c r="F33" s="235"/>
      <c r="G33" s="235"/>
      <c r="H33" s="236" t="s">
        <v>3</v>
      </c>
      <c r="I33" s="237"/>
      <c r="J33" s="85" t="s">
        <v>237</v>
      </c>
      <c r="K33" s="86" t="s">
        <v>237</v>
      </c>
      <c r="L33" s="86" t="s">
        <v>237</v>
      </c>
      <c r="M33" s="86" t="s">
        <v>237</v>
      </c>
      <c r="N33" s="86" t="s">
        <v>237</v>
      </c>
      <c r="O33" s="86" t="s">
        <v>237</v>
      </c>
      <c r="P33" s="86" t="s">
        <v>237</v>
      </c>
      <c r="Q33" s="86" t="s">
        <v>237</v>
      </c>
      <c r="R33" s="86" t="s">
        <v>237</v>
      </c>
      <c r="S33" s="86" t="s">
        <v>237</v>
      </c>
      <c r="T33" s="86" t="s">
        <v>237</v>
      </c>
      <c r="U33" s="86"/>
      <c r="V33" s="86"/>
      <c r="W33" s="86" t="s">
        <v>237</v>
      </c>
      <c r="X33" s="86" t="s">
        <v>237</v>
      </c>
      <c r="Y33" s="86" t="s">
        <v>237</v>
      </c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1"/>
      <c r="AO33" s="63"/>
      <c r="AP33" s="65"/>
      <c r="AQ33" s="137">
        <f>COUNTIF(J33:AN33,"○")</f>
        <v>14</v>
      </c>
      <c r="AR33" s="137"/>
      <c r="AS33" s="137"/>
      <c r="AT33" s="137"/>
      <c r="AU33" s="65"/>
      <c r="AV33" s="65"/>
      <c r="AW33" s="63"/>
    </row>
    <row r="34" spans="1:49" ht="16.149999999999999" customHeight="1" x14ac:dyDescent="0.2">
      <c r="A34" s="57"/>
      <c r="B34" s="57"/>
      <c r="C34" s="57"/>
      <c r="D34" s="57"/>
      <c r="E34" s="244">
        <v>2026</v>
      </c>
      <c r="F34" s="245"/>
      <c r="G34" s="245"/>
      <c r="H34" s="245"/>
      <c r="I34" s="246"/>
      <c r="J34" s="93">
        <v>1</v>
      </c>
      <c r="K34" s="94">
        <v>2</v>
      </c>
      <c r="L34" s="94">
        <v>3</v>
      </c>
      <c r="M34" s="94">
        <v>4</v>
      </c>
      <c r="N34" s="94">
        <v>5</v>
      </c>
      <c r="O34" s="94">
        <v>6</v>
      </c>
      <c r="P34" s="94">
        <v>7</v>
      </c>
      <c r="Q34" s="94">
        <v>8</v>
      </c>
      <c r="R34" s="94">
        <v>9</v>
      </c>
      <c r="S34" s="94">
        <v>10</v>
      </c>
      <c r="T34" s="94">
        <v>11</v>
      </c>
      <c r="U34" s="94">
        <v>12</v>
      </c>
      <c r="V34" s="94">
        <v>13</v>
      </c>
      <c r="W34" s="94">
        <v>14</v>
      </c>
      <c r="X34" s="94">
        <v>15</v>
      </c>
      <c r="Y34" s="94">
        <v>16</v>
      </c>
      <c r="Z34" s="94">
        <v>17</v>
      </c>
      <c r="AA34" s="94">
        <v>18</v>
      </c>
      <c r="AB34" s="94">
        <v>19</v>
      </c>
      <c r="AC34" s="94">
        <v>20</v>
      </c>
      <c r="AD34" s="94">
        <v>21</v>
      </c>
      <c r="AE34" s="94">
        <v>22</v>
      </c>
      <c r="AF34" s="94">
        <v>23</v>
      </c>
      <c r="AG34" s="94">
        <v>24</v>
      </c>
      <c r="AH34" s="94">
        <v>25</v>
      </c>
      <c r="AI34" s="94">
        <v>26</v>
      </c>
      <c r="AJ34" s="94">
        <v>27</v>
      </c>
      <c r="AK34" s="94">
        <v>28</v>
      </c>
      <c r="AL34" s="94">
        <v>29</v>
      </c>
      <c r="AM34" s="94">
        <v>30</v>
      </c>
      <c r="AN34" s="95">
        <v>31</v>
      </c>
      <c r="AO34" s="57"/>
      <c r="AP34" s="57"/>
      <c r="AQ34" s="57"/>
      <c r="AR34" s="57"/>
      <c r="AS34" s="57"/>
      <c r="AT34" s="57"/>
      <c r="AU34" s="63"/>
      <c r="AV34" s="63"/>
      <c r="AW34" s="63"/>
    </row>
    <row r="35" spans="1:49" ht="25.15" customHeight="1" thickBot="1" x14ac:dyDescent="0.25">
      <c r="C35" s="77" t="str">
        <f>E34&amp;E35</f>
        <v>2026</v>
      </c>
      <c r="D35" s="77" t="str">
        <f>IF($AR$10&lt;3,"","●")</f>
        <v/>
      </c>
      <c r="E35" s="247"/>
      <c r="F35" s="248"/>
      <c r="G35" s="248"/>
      <c r="H35" s="249" t="s">
        <v>3</v>
      </c>
      <c r="I35" s="250"/>
      <c r="J35" s="82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1"/>
      <c r="AO35" s="63"/>
      <c r="AP35" s="65"/>
      <c r="AQ35" s="137">
        <f>COUNTIF(J35:AN35,"○")</f>
        <v>0</v>
      </c>
      <c r="AR35" s="137"/>
      <c r="AS35" s="137"/>
      <c r="AT35" s="137"/>
      <c r="AU35" s="65"/>
      <c r="AV35" s="65"/>
      <c r="AW35" s="63"/>
    </row>
    <row r="36" spans="1:49" ht="16.149999999999999" customHeight="1" x14ac:dyDescent="0.2">
      <c r="A36" s="57"/>
      <c r="B36" s="57"/>
      <c r="C36" s="57"/>
      <c r="D36" s="57"/>
      <c r="E36" s="244">
        <v>2026</v>
      </c>
      <c r="F36" s="245"/>
      <c r="G36" s="245"/>
      <c r="H36" s="245"/>
      <c r="I36" s="246"/>
      <c r="J36" s="96">
        <v>1</v>
      </c>
      <c r="K36" s="97">
        <v>2</v>
      </c>
      <c r="L36" s="97">
        <v>3</v>
      </c>
      <c r="M36" s="97">
        <v>4</v>
      </c>
      <c r="N36" s="97">
        <v>5</v>
      </c>
      <c r="O36" s="97">
        <v>6</v>
      </c>
      <c r="P36" s="97">
        <v>7</v>
      </c>
      <c r="Q36" s="97">
        <v>8</v>
      </c>
      <c r="R36" s="97">
        <v>9</v>
      </c>
      <c r="S36" s="97">
        <v>10</v>
      </c>
      <c r="T36" s="97">
        <v>11</v>
      </c>
      <c r="U36" s="97">
        <v>12</v>
      </c>
      <c r="V36" s="97">
        <v>13</v>
      </c>
      <c r="W36" s="97">
        <v>14</v>
      </c>
      <c r="X36" s="97">
        <v>15</v>
      </c>
      <c r="Y36" s="97">
        <v>16</v>
      </c>
      <c r="Z36" s="97">
        <v>17</v>
      </c>
      <c r="AA36" s="97">
        <v>18</v>
      </c>
      <c r="AB36" s="97">
        <v>19</v>
      </c>
      <c r="AC36" s="97">
        <v>20</v>
      </c>
      <c r="AD36" s="97">
        <v>21</v>
      </c>
      <c r="AE36" s="97">
        <v>22</v>
      </c>
      <c r="AF36" s="97">
        <v>23</v>
      </c>
      <c r="AG36" s="97">
        <v>24</v>
      </c>
      <c r="AH36" s="97">
        <v>25</v>
      </c>
      <c r="AI36" s="97">
        <v>26</v>
      </c>
      <c r="AJ36" s="97">
        <v>27</v>
      </c>
      <c r="AK36" s="97">
        <v>28</v>
      </c>
      <c r="AL36" s="97">
        <v>29</v>
      </c>
      <c r="AM36" s="97">
        <v>30</v>
      </c>
      <c r="AN36" s="98">
        <v>31</v>
      </c>
      <c r="AO36" s="57"/>
      <c r="AP36" s="57"/>
      <c r="AQ36" s="57"/>
      <c r="AR36" s="57"/>
      <c r="AS36" s="57"/>
      <c r="AT36" s="57"/>
      <c r="AU36" s="63"/>
      <c r="AV36" s="63"/>
      <c r="AW36" s="63"/>
    </row>
    <row r="37" spans="1:49" ht="25.15" customHeight="1" thickBot="1" x14ac:dyDescent="0.25">
      <c r="C37" s="77" t="str">
        <f>E36&amp;E37</f>
        <v>2026</v>
      </c>
      <c r="D37" s="77" t="str">
        <f>IF($AR$10&lt;4,"","●")</f>
        <v/>
      </c>
      <c r="E37" s="247"/>
      <c r="F37" s="248"/>
      <c r="G37" s="248"/>
      <c r="H37" s="249" t="s">
        <v>3</v>
      </c>
      <c r="I37" s="250"/>
      <c r="J37" s="82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4"/>
      <c r="AO37" s="63"/>
      <c r="AP37" s="65"/>
      <c r="AQ37" s="137">
        <f>COUNTIF(J37:AN37,"○")</f>
        <v>0</v>
      </c>
      <c r="AR37" s="137"/>
      <c r="AS37" s="137"/>
      <c r="AT37" s="137"/>
      <c r="AU37" s="65"/>
      <c r="AV37" s="65"/>
      <c r="AW37" s="63"/>
    </row>
    <row r="38" spans="1:49" ht="13.9" customHeight="1" x14ac:dyDescent="0.2">
      <c r="A38" s="62"/>
      <c r="B38" s="62"/>
      <c r="S38" s="62"/>
      <c r="V38" s="62"/>
      <c r="AQ38" s="65"/>
      <c r="AR38" s="65"/>
      <c r="AS38" s="65"/>
      <c r="AT38" s="65"/>
      <c r="AU38" s="65"/>
      <c r="AV38" s="65"/>
    </row>
    <row r="39" spans="1:49" x14ac:dyDescent="0.2">
      <c r="A39" s="78"/>
      <c r="B39" s="78"/>
      <c r="S39" s="78"/>
      <c r="V39" s="78"/>
    </row>
    <row r="40" spans="1:49" ht="21" customHeight="1" x14ac:dyDescent="0.2">
      <c r="A40" s="104" t="s">
        <v>241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6"/>
    </row>
  </sheetData>
  <sheetProtection formatColumns="0" formatRows="0"/>
  <mergeCells count="95">
    <mergeCell ref="A40:AW40"/>
    <mergeCell ref="E23:AU23"/>
    <mergeCell ref="E36:I36"/>
    <mergeCell ref="E37:G37"/>
    <mergeCell ref="H37:I37"/>
    <mergeCell ref="AQ37:AT37"/>
    <mergeCell ref="E33:G33"/>
    <mergeCell ref="H33:I33"/>
    <mergeCell ref="AQ33:AT33"/>
    <mergeCell ref="E34:I34"/>
    <mergeCell ref="E35:G35"/>
    <mergeCell ref="H35:I35"/>
    <mergeCell ref="AQ35:AT35"/>
    <mergeCell ref="E32:I32"/>
    <mergeCell ref="AM26:AU26"/>
    <mergeCell ref="AD27:AJ27"/>
    <mergeCell ref="E31:G31"/>
    <mergeCell ref="H31:I31"/>
    <mergeCell ref="AQ31:AT31"/>
    <mergeCell ref="E26:L27"/>
    <mergeCell ref="M26:T27"/>
    <mergeCell ref="U26:V27"/>
    <mergeCell ref="W26:AC27"/>
    <mergeCell ref="AD26:AL26"/>
    <mergeCell ref="AK27:AL27"/>
    <mergeCell ref="AM27:AS27"/>
    <mergeCell ref="AT27:AU27"/>
    <mergeCell ref="E29:AT29"/>
    <mergeCell ref="E30:I30"/>
    <mergeCell ref="AQ30:AT30"/>
    <mergeCell ref="E22:L22"/>
    <mergeCell ref="M22:V22"/>
    <mergeCell ref="W22:AC22"/>
    <mergeCell ref="AD22:AL22"/>
    <mergeCell ref="AM22:AU22"/>
    <mergeCell ref="E18:L19"/>
    <mergeCell ref="M18:V19"/>
    <mergeCell ref="W18:AC19"/>
    <mergeCell ref="AD18:AL18"/>
    <mergeCell ref="AM18:AU18"/>
    <mergeCell ref="AD19:AL19"/>
    <mergeCell ref="AM19:AU19"/>
    <mergeCell ref="E20:L21"/>
    <mergeCell ref="M20:V21"/>
    <mergeCell ref="W20:AC21"/>
    <mergeCell ref="AD20:AL20"/>
    <mergeCell ref="AM20:AU20"/>
    <mergeCell ref="AD21:AL21"/>
    <mergeCell ref="AM21:AU21"/>
    <mergeCell ref="AE15:AF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M10:T10"/>
    <mergeCell ref="U10:V10"/>
    <mergeCell ref="Q13:AF13"/>
    <mergeCell ref="E14:F14"/>
    <mergeCell ref="G14:H14"/>
    <mergeCell ref="I14:J14"/>
    <mergeCell ref="K14:L14"/>
    <mergeCell ref="M14:N14"/>
    <mergeCell ref="AC14:AD14"/>
    <mergeCell ref="AE14:AF14"/>
    <mergeCell ref="Q14:R14"/>
    <mergeCell ref="S14:T14"/>
    <mergeCell ref="U14:V14"/>
    <mergeCell ref="W14:X14"/>
    <mergeCell ref="Y14:Z14"/>
    <mergeCell ref="AA14:AB14"/>
    <mergeCell ref="X10:AC10"/>
    <mergeCell ref="O14:P14"/>
    <mergeCell ref="E13:L13"/>
    <mergeCell ref="AS1:AW1"/>
    <mergeCell ref="AO2:AW2"/>
    <mergeCell ref="A3:AW3"/>
    <mergeCell ref="A4:AV5"/>
    <mergeCell ref="A6:AW6"/>
    <mergeCell ref="AD10:AH10"/>
    <mergeCell ref="AI10:AJ10"/>
    <mergeCell ref="AL10:AQ10"/>
    <mergeCell ref="AR10:AS10"/>
    <mergeCell ref="AT10:AU10"/>
    <mergeCell ref="E12:L12"/>
    <mergeCell ref="N1:R1"/>
    <mergeCell ref="E10:L10"/>
  </mergeCells>
  <phoneticPr fontId="3"/>
  <conditionalFormatting sqref="E30:I37">
    <cfRule type="cellIs" dxfId="16" priority="5" operator="equal">
      <formula>"選択"</formula>
    </cfRule>
  </conditionalFormatting>
  <conditionalFormatting sqref="J31:AN31">
    <cfRule type="cellIs" dxfId="15" priority="1" operator="equal">
      <formula>"○"</formula>
    </cfRule>
  </conditionalFormatting>
  <conditionalFormatting sqref="J33:AN33">
    <cfRule type="cellIs" dxfId="14" priority="20" operator="equal">
      <formula>"○"</formula>
    </cfRule>
  </conditionalFormatting>
  <conditionalFormatting sqref="J35:AN35">
    <cfRule type="cellIs" dxfId="13" priority="2" operator="equal">
      <formula>"○"</formula>
    </cfRule>
  </conditionalFormatting>
  <conditionalFormatting sqref="J37:AN37">
    <cfRule type="cellIs" dxfId="12" priority="18" operator="equal">
      <formula>"○"</formula>
    </cfRule>
  </conditionalFormatting>
  <conditionalFormatting sqref="M18 AD19 AM19 AD21 AM21 AM27 E31 E33 E35 E37">
    <cfRule type="cellIs" dxfId="11" priority="8" operator="equal">
      <formula>""</formula>
    </cfRule>
  </conditionalFormatting>
  <conditionalFormatting sqref="M20 M22 AD22">
    <cfRule type="cellIs" dxfId="10" priority="6" operator="equal">
      <formula>"選択してください"</formula>
    </cfRule>
  </conditionalFormatting>
  <conditionalFormatting sqref="AO2:AW2">
    <cfRule type="cellIs" dxfId="9" priority="4" operator="equal">
      <formula>"年　　月　　日"</formula>
    </cfRule>
  </conditionalFormatting>
  <dataValidations count="3">
    <dataValidation type="whole" allowBlank="1" showInputMessage="1" showErrorMessage="1" sqref="E31:G31 E33:G33 E35:G35 E37:G37 AM27:AS27" xr:uid="{2F45A6DB-0282-459C-8637-38B358DB3D83}">
      <formula1>1</formula1>
      <formula2>12</formula2>
    </dataValidation>
    <dataValidation type="list" allowBlank="1" showInputMessage="1" showErrorMessage="1" sqref="M20:V21" xr:uid="{11E6FB17-9051-46D9-9B31-A68C74136190}">
      <formula1>"選択してください,家計基準内,家計基準外"</formula1>
    </dataValidation>
    <dataValidation type="list" allowBlank="1" showInputMessage="1" showErrorMessage="1" sqref="J31:AN31 J37:AN37 J33:AN33 J35:AN35" xr:uid="{F2448C25-1E0F-4AD8-B333-E426DE87D10D}">
      <formula1>"○"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13EB38-8A0D-46D2-9150-EC75B4A45BB2}">
          <x14:formula1>
            <xm:f>'非表示)国・地域コード '!$F$2:$F$173</xm:f>
          </x14:formula1>
          <xm:sqref>M22 AD22:AL22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51C6-B4B7-4039-BDE5-E8EFE2F2BEFF}">
  <sheetPr codeName="Sheet3">
    <pageSetUpPr fitToPage="1"/>
  </sheetPr>
  <dimension ref="A1:O174"/>
  <sheetViews>
    <sheetView showGridLines="0" view="pageBreakPreview" zoomScaleNormal="100" zoomScaleSheetLayoutView="100" workbookViewId="0">
      <pane xSplit="5" ySplit="2" topLeftCell="F3" activePane="bottomRight" state="frozen"/>
      <selection activeCell="S24" sqref="S24"/>
      <selection pane="topRight" activeCell="S24" sqref="S24"/>
      <selection pane="bottomLeft" activeCell="S24" sqref="S24"/>
      <selection pane="bottomRight" activeCell="N21" sqref="N21"/>
    </sheetView>
  </sheetViews>
  <sheetFormatPr defaultRowHeight="13" outlineLevelCol="1" x14ac:dyDescent="0.2"/>
  <cols>
    <col min="1" max="1" width="11.08984375" style="2" customWidth="1"/>
    <col min="2" max="2" width="8.36328125" style="2" customWidth="1"/>
    <col min="3" max="3" width="22.26953125" style="3" customWidth="1"/>
    <col min="4" max="4" width="10" style="3" hidden="1" customWidth="1" outlineLevel="1"/>
    <col min="5" max="5" width="12.26953125" style="4" hidden="1" customWidth="1" outlineLevel="1"/>
    <col min="6" max="6" width="33.90625" style="3" customWidth="1" collapsed="1"/>
    <col min="7" max="7" width="11.7265625" style="5" customWidth="1"/>
    <col min="8" max="8" width="12.36328125" style="6" customWidth="1"/>
    <col min="9" max="9" width="11.7265625" style="5" customWidth="1"/>
    <col min="10" max="10" width="12.7265625" style="4" customWidth="1"/>
    <col min="11" max="11" width="8.90625" style="3"/>
    <col min="12" max="13" width="13.453125" style="3" customWidth="1"/>
    <col min="14" max="254" width="8.90625" style="3"/>
    <col min="255" max="255" width="10.7265625" style="3" customWidth="1"/>
    <col min="256" max="256" width="25.453125" style="3" customWidth="1"/>
    <col min="257" max="257" width="8.90625" style="3"/>
    <col min="258" max="258" width="43" style="3" customWidth="1"/>
    <col min="259" max="510" width="8.90625" style="3"/>
    <col min="511" max="511" width="10.7265625" style="3" customWidth="1"/>
    <col min="512" max="512" width="25.453125" style="3" customWidth="1"/>
    <col min="513" max="513" width="8.90625" style="3"/>
    <col min="514" max="514" width="43" style="3" customWidth="1"/>
    <col min="515" max="766" width="8.90625" style="3"/>
    <col min="767" max="767" width="10.7265625" style="3" customWidth="1"/>
    <col min="768" max="768" width="25.453125" style="3" customWidth="1"/>
    <col min="769" max="769" width="8.90625" style="3"/>
    <col min="770" max="770" width="43" style="3" customWidth="1"/>
    <col min="771" max="1022" width="8.90625" style="3"/>
    <col min="1023" max="1023" width="10.7265625" style="3" customWidth="1"/>
    <col min="1024" max="1024" width="25.453125" style="3" customWidth="1"/>
    <col min="1025" max="1025" width="8.90625" style="3"/>
    <col min="1026" max="1026" width="43" style="3" customWidth="1"/>
    <col min="1027" max="1278" width="8.90625" style="3"/>
    <col min="1279" max="1279" width="10.7265625" style="3" customWidth="1"/>
    <col min="1280" max="1280" width="25.453125" style="3" customWidth="1"/>
    <col min="1281" max="1281" width="8.90625" style="3"/>
    <col min="1282" max="1282" width="43" style="3" customWidth="1"/>
    <col min="1283" max="1534" width="8.90625" style="3"/>
    <col min="1535" max="1535" width="10.7265625" style="3" customWidth="1"/>
    <col min="1536" max="1536" width="25.453125" style="3" customWidth="1"/>
    <col min="1537" max="1537" width="8.90625" style="3"/>
    <col min="1538" max="1538" width="43" style="3" customWidth="1"/>
    <col min="1539" max="1790" width="8.90625" style="3"/>
    <col min="1791" max="1791" width="10.7265625" style="3" customWidth="1"/>
    <col min="1792" max="1792" width="25.453125" style="3" customWidth="1"/>
    <col min="1793" max="1793" width="8.90625" style="3"/>
    <col min="1794" max="1794" width="43" style="3" customWidth="1"/>
    <col min="1795" max="2046" width="8.90625" style="3"/>
    <col min="2047" max="2047" width="10.7265625" style="3" customWidth="1"/>
    <col min="2048" max="2048" width="25.453125" style="3" customWidth="1"/>
    <col min="2049" max="2049" width="8.90625" style="3"/>
    <col min="2050" max="2050" width="43" style="3" customWidth="1"/>
    <col min="2051" max="2302" width="8.90625" style="3"/>
    <col min="2303" max="2303" width="10.7265625" style="3" customWidth="1"/>
    <col min="2304" max="2304" width="25.453125" style="3" customWidth="1"/>
    <col min="2305" max="2305" width="8.90625" style="3"/>
    <col min="2306" max="2306" width="43" style="3" customWidth="1"/>
    <col min="2307" max="2558" width="8.90625" style="3"/>
    <col min="2559" max="2559" width="10.7265625" style="3" customWidth="1"/>
    <col min="2560" max="2560" width="25.453125" style="3" customWidth="1"/>
    <col min="2561" max="2561" width="8.90625" style="3"/>
    <col min="2562" max="2562" width="43" style="3" customWidth="1"/>
    <col min="2563" max="2814" width="8.90625" style="3"/>
    <col min="2815" max="2815" width="10.7265625" style="3" customWidth="1"/>
    <col min="2816" max="2816" width="25.453125" style="3" customWidth="1"/>
    <col min="2817" max="2817" width="8.90625" style="3"/>
    <col min="2818" max="2818" width="43" style="3" customWidth="1"/>
    <col min="2819" max="3070" width="8.90625" style="3"/>
    <col min="3071" max="3071" width="10.7265625" style="3" customWidth="1"/>
    <col min="3072" max="3072" width="25.453125" style="3" customWidth="1"/>
    <col min="3073" max="3073" width="8.90625" style="3"/>
    <col min="3074" max="3074" width="43" style="3" customWidth="1"/>
    <col min="3075" max="3326" width="8.90625" style="3"/>
    <col min="3327" max="3327" width="10.7265625" style="3" customWidth="1"/>
    <col min="3328" max="3328" width="25.453125" style="3" customWidth="1"/>
    <col min="3329" max="3329" width="8.90625" style="3"/>
    <col min="3330" max="3330" width="43" style="3" customWidth="1"/>
    <col min="3331" max="3582" width="8.90625" style="3"/>
    <col min="3583" max="3583" width="10.7265625" style="3" customWidth="1"/>
    <col min="3584" max="3584" width="25.453125" style="3" customWidth="1"/>
    <col min="3585" max="3585" width="8.90625" style="3"/>
    <col min="3586" max="3586" width="43" style="3" customWidth="1"/>
    <col min="3587" max="3838" width="8.90625" style="3"/>
    <col min="3839" max="3839" width="10.7265625" style="3" customWidth="1"/>
    <col min="3840" max="3840" width="25.453125" style="3" customWidth="1"/>
    <col min="3841" max="3841" width="8.90625" style="3"/>
    <col min="3842" max="3842" width="43" style="3" customWidth="1"/>
    <col min="3843" max="4094" width="8.90625" style="3"/>
    <col min="4095" max="4095" width="10.7265625" style="3" customWidth="1"/>
    <col min="4096" max="4096" width="25.453125" style="3" customWidth="1"/>
    <col min="4097" max="4097" width="8.90625" style="3"/>
    <col min="4098" max="4098" width="43" style="3" customWidth="1"/>
    <col min="4099" max="4350" width="8.90625" style="3"/>
    <col min="4351" max="4351" width="10.7265625" style="3" customWidth="1"/>
    <col min="4352" max="4352" width="25.453125" style="3" customWidth="1"/>
    <col min="4353" max="4353" width="8.90625" style="3"/>
    <col min="4354" max="4354" width="43" style="3" customWidth="1"/>
    <col min="4355" max="4606" width="8.90625" style="3"/>
    <col min="4607" max="4607" width="10.7265625" style="3" customWidth="1"/>
    <col min="4608" max="4608" width="25.453125" style="3" customWidth="1"/>
    <col min="4609" max="4609" width="8.90625" style="3"/>
    <col min="4610" max="4610" width="43" style="3" customWidth="1"/>
    <col min="4611" max="4862" width="8.90625" style="3"/>
    <col min="4863" max="4863" width="10.7265625" style="3" customWidth="1"/>
    <col min="4864" max="4864" width="25.453125" style="3" customWidth="1"/>
    <col min="4865" max="4865" width="8.90625" style="3"/>
    <col min="4866" max="4866" width="43" style="3" customWidth="1"/>
    <col min="4867" max="5118" width="8.90625" style="3"/>
    <col min="5119" max="5119" width="10.7265625" style="3" customWidth="1"/>
    <col min="5120" max="5120" width="25.453125" style="3" customWidth="1"/>
    <col min="5121" max="5121" width="8.90625" style="3"/>
    <col min="5122" max="5122" width="43" style="3" customWidth="1"/>
    <col min="5123" max="5374" width="8.90625" style="3"/>
    <col min="5375" max="5375" width="10.7265625" style="3" customWidth="1"/>
    <col min="5376" max="5376" width="25.453125" style="3" customWidth="1"/>
    <col min="5377" max="5377" width="8.90625" style="3"/>
    <col min="5378" max="5378" width="43" style="3" customWidth="1"/>
    <col min="5379" max="5630" width="8.90625" style="3"/>
    <col min="5631" max="5631" width="10.7265625" style="3" customWidth="1"/>
    <col min="5632" max="5632" width="25.453125" style="3" customWidth="1"/>
    <col min="5633" max="5633" width="8.90625" style="3"/>
    <col min="5634" max="5634" width="43" style="3" customWidth="1"/>
    <col min="5635" max="5886" width="8.90625" style="3"/>
    <col min="5887" max="5887" width="10.7265625" style="3" customWidth="1"/>
    <col min="5888" max="5888" width="25.453125" style="3" customWidth="1"/>
    <col min="5889" max="5889" width="8.90625" style="3"/>
    <col min="5890" max="5890" width="43" style="3" customWidth="1"/>
    <col min="5891" max="6142" width="8.90625" style="3"/>
    <col min="6143" max="6143" width="10.7265625" style="3" customWidth="1"/>
    <col min="6144" max="6144" width="25.453125" style="3" customWidth="1"/>
    <col min="6145" max="6145" width="8.90625" style="3"/>
    <col min="6146" max="6146" width="43" style="3" customWidth="1"/>
    <col min="6147" max="6398" width="8.90625" style="3"/>
    <col min="6399" max="6399" width="10.7265625" style="3" customWidth="1"/>
    <col min="6400" max="6400" width="25.453125" style="3" customWidth="1"/>
    <col min="6401" max="6401" width="8.90625" style="3"/>
    <col min="6402" max="6402" width="43" style="3" customWidth="1"/>
    <col min="6403" max="6654" width="8.90625" style="3"/>
    <col min="6655" max="6655" width="10.7265625" style="3" customWidth="1"/>
    <col min="6656" max="6656" width="25.453125" style="3" customWidth="1"/>
    <col min="6657" max="6657" width="8.90625" style="3"/>
    <col min="6658" max="6658" width="43" style="3" customWidth="1"/>
    <col min="6659" max="6910" width="8.90625" style="3"/>
    <col min="6911" max="6911" width="10.7265625" style="3" customWidth="1"/>
    <col min="6912" max="6912" width="25.453125" style="3" customWidth="1"/>
    <col min="6913" max="6913" width="8.90625" style="3"/>
    <col min="6914" max="6914" width="43" style="3" customWidth="1"/>
    <col min="6915" max="7166" width="8.90625" style="3"/>
    <col min="7167" max="7167" width="10.7265625" style="3" customWidth="1"/>
    <col min="7168" max="7168" width="25.453125" style="3" customWidth="1"/>
    <col min="7169" max="7169" width="8.90625" style="3"/>
    <col min="7170" max="7170" width="43" style="3" customWidth="1"/>
    <col min="7171" max="7422" width="8.90625" style="3"/>
    <col min="7423" max="7423" width="10.7265625" style="3" customWidth="1"/>
    <col min="7424" max="7424" width="25.453125" style="3" customWidth="1"/>
    <col min="7425" max="7425" width="8.90625" style="3"/>
    <col min="7426" max="7426" width="43" style="3" customWidth="1"/>
    <col min="7427" max="7678" width="8.90625" style="3"/>
    <col min="7679" max="7679" width="10.7265625" style="3" customWidth="1"/>
    <col min="7680" max="7680" width="25.453125" style="3" customWidth="1"/>
    <col min="7681" max="7681" width="8.90625" style="3"/>
    <col min="7682" max="7682" width="43" style="3" customWidth="1"/>
    <col min="7683" max="7934" width="8.90625" style="3"/>
    <col min="7935" max="7935" width="10.7265625" style="3" customWidth="1"/>
    <col min="7936" max="7936" width="25.453125" style="3" customWidth="1"/>
    <col min="7937" max="7937" width="8.90625" style="3"/>
    <col min="7938" max="7938" width="43" style="3" customWidth="1"/>
    <col min="7939" max="8190" width="8.90625" style="3"/>
    <col min="8191" max="8191" width="10.7265625" style="3" customWidth="1"/>
    <col min="8192" max="8192" width="25.453125" style="3" customWidth="1"/>
    <col min="8193" max="8193" width="8.90625" style="3"/>
    <col min="8194" max="8194" width="43" style="3" customWidth="1"/>
    <col min="8195" max="8446" width="8.90625" style="3"/>
    <col min="8447" max="8447" width="10.7265625" style="3" customWidth="1"/>
    <col min="8448" max="8448" width="25.453125" style="3" customWidth="1"/>
    <col min="8449" max="8449" width="8.90625" style="3"/>
    <col min="8450" max="8450" width="43" style="3" customWidth="1"/>
    <col min="8451" max="8702" width="8.90625" style="3"/>
    <col min="8703" max="8703" width="10.7265625" style="3" customWidth="1"/>
    <col min="8704" max="8704" width="25.453125" style="3" customWidth="1"/>
    <col min="8705" max="8705" width="8.90625" style="3"/>
    <col min="8706" max="8706" width="43" style="3" customWidth="1"/>
    <col min="8707" max="8958" width="8.90625" style="3"/>
    <col min="8959" max="8959" width="10.7265625" style="3" customWidth="1"/>
    <col min="8960" max="8960" width="25.453125" style="3" customWidth="1"/>
    <col min="8961" max="8961" width="8.90625" style="3"/>
    <col min="8962" max="8962" width="43" style="3" customWidth="1"/>
    <col min="8963" max="9214" width="8.90625" style="3"/>
    <col min="9215" max="9215" width="10.7265625" style="3" customWidth="1"/>
    <col min="9216" max="9216" width="25.453125" style="3" customWidth="1"/>
    <col min="9217" max="9217" width="8.90625" style="3"/>
    <col min="9218" max="9218" width="43" style="3" customWidth="1"/>
    <col min="9219" max="9470" width="8.90625" style="3"/>
    <col min="9471" max="9471" width="10.7265625" style="3" customWidth="1"/>
    <col min="9472" max="9472" width="25.453125" style="3" customWidth="1"/>
    <col min="9473" max="9473" width="8.90625" style="3"/>
    <col min="9474" max="9474" width="43" style="3" customWidth="1"/>
    <col min="9475" max="9726" width="8.90625" style="3"/>
    <col min="9727" max="9727" width="10.7265625" style="3" customWidth="1"/>
    <col min="9728" max="9728" width="25.453125" style="3" customWidth="1"/>
    <col min="9729" max="9729" width="8.90625" style="3"/>
    <col min="9730" max="9730" width="43" style="3" customWidth="1"/>
    <col min="9731" max="9982" width="8.90625" style="3"/>
    <col min="9983" max="9983" width="10.7265625" style="3" customWidth="1"/>
    <col min="9984" max="9984" width="25.453125" style="3" customWidth="1"/>
    <col min="9985" max="9985" width="8.90625" style="3"/>
    <col min="9986" max="9986" width="43" style="3" customWidth="1"/>
    <col min="9987" max="10238" width="8.90625" style="3"/>
    <col min="10239" max="10239" width="10.7265625" style="3" customWidth="1"/>
    <col min="10240" max="10240" width="25.453125" style="3" customWidth="1"/>
    <col min="10241" max="10241" width="8.90625" style="3"/>
    <col min="10242" max="10242" width="43" style="3" customWidth="1"/>
    <col min="10243" max="10494" width="8.90625" style="3"/>
    <col min="10495" max="10495" width="10.7265625" style="3" customWidth="1"/>
    <col min="10496" max="10496" width="25.453125" style="3" customWidth="1"/>
    <col min="10497" max="10497" width="8.90625" style="3"/>
    <col min="10498" max="10498" width="43" style="3" customWidth="1"/>
    <col min="10499" max="10750" width="8.90625" style="3"/>
    <col min="10751" max="10751" width="10.7265625" style="3" customWidth="1"/>
    <col min="10752" max="10752" width="25.453125" style="3" customWidth="1"/>
    <col min="10753" max="10753" width="8.90625" style="3"/>
    <col min="10754" max="10754" width="43" style="3" customWidth="1"/>
    <col min="10755" max="11006" width="8.90625" style="3"/>
    <col min="11007" max="11007" width="10.7265625" style="3" customWidth="1"/>
    <col min="11008" max="11008" width="25.453125" style="3" customWidth="1"/>
    <col min="11009" max="11009" width="8.90625" style="3"/>
    <col min="11010" max="11010" width="43" style="3" customWidth="1"/>
    <col min="11011" max="11262" width="8.90625" style="3"/>
    <col min="11263" max="11263" width="10.7265625" style="3" customWidth="1"/>
    <col min="11264" max="11264" width="25.453125" style="3" customWidth="1"/>
    <col min="11265" max="11265" width="8.90625" style="3"/>
    <col min="11266" max="11266" width="43" style="3" customWidth="1"/>
    <col min="11267" max="11518" width="8.90625" style="3"/>
    <col min="11519" max="11519" width="10.7265625" style="3" customWidth="1"/>
    <col min="11520" max="11520" width="25.453125" style="3" customWidth="1"/>
    <col min="11521" max="11521" width="8.90625" style="3"/>
    <col min="11522" max="11522" width="43" style="3" customWidth="1"/>
    <col min="11523" max="11774" width="8.90625" style="3"/>
    <col min="11775" max="11775" width="10.7265625" style="3" customWidth="1"/>
    <col min="11776" max="11776" width="25.453125" style="3" customWidth="1"/>
    <col min="11777" max="11777" width="8.90625" style="3"/>
    <col min="11778" max="11778" width="43" style="3" customWidth="1"/>
    <col min="11779" max="12030" width="8.90625" style="3"/>
    <col min="12031" max="12031" width="10.7265625" style="3" customWidth="1"/>
    <col min="12032" max="12032" width="25.453125" style="3" customWidth="1"/>
    <col min="12033" max="12033" width="8.90625" style="3"/>
    <col min="12034" max="12034" width="43" style="3" customWidth="1"/>
    <col min="12035" max="12286" width="8.90625" style="3"/>
    <col min="12287" max="12287" width="10.7265625" style="3" customWidth="1"/>
    <col min="12288" max="12288" width="25.453125" style="3" customWidth="1"/>
    <col min="12289" max="12289" width="8.90625" style="3"/>
    <col min="12290" max="12290" width="43" style="3" customWidth="1"/>
    <col min="12291" max="12542" width="8.90625" style="3"/>
    <col min="12543" max="12543" width="10.7265625" style="3" customWidth="1"/>
    <col min="12544" max="12544" width="25.453125" style="3" customWidth="1"/>
    <col min="12545" max="12545" width="8.90625" style="3"/>
    <col min="12546" max="12546" width="43" style="3" customWidth="1"/>
    <col min="12547" max="12798" width="8.90625" style="3"/>
    <col min="12799" max="12799" width="10.7265625" style="3" customWidth="1"/>
    <col min="12800" max="12800" width="25.453125" style="3" customWidth="1"/>
    <col min="12801" max="12801" width="8.90625" style="3"/>
    <col min="12802" max="12802" width="43" style="3" customWidth="1"/>
    <col min="12803" max="13054" width="8.90625" style="3"/>
    <col min="13055" max="13055" width="10.7265625" style="3" customWidth="1"/>
    <col min="13056" max="13056" width="25.453125" style="3" customWidth="1"/>
    <col min="13057" max="13057" width="8.90625" style="3"/>
    <col min="13058" max="13058" width="43" style="3" customWidth="1"/>
    <col min="13059" max="13310" width="8.90625" style="3"/>
    <col min="13311" max="13311" width="10.7265625" style="3" customWidth="1"/>
    <col min="13312" max="13312" width="25.453125" style="3" customWidth="1"/>
    <col min="13313" max="13313" width="8.90625" style="3"/>
    <col min="13314" max="13314" width="43" style="3" customWidth="1"/>
    <col min="13315" max="13566" width="8.90625" style="3"/>
    <col min="13567" max="13567" width="10.7265625" style="3" customWidth="1"/>
    <col min="13568" max="13568" width="25.453125" style="3" customWidth="1"/>
    <col min="13569" max="13569" width="8.90625" style="3"/>
    <col min="13570" max="13570" width="43" style="3" customWidth="1"/>
    <col min="13571" max="13822" width="8.90625" style="3"/>
    <col min="13823" max="13823" width="10.7265625" style="3" customWidth="1"/>
    <col min="13824" max="13824" width="25.453125" style="3" customWidth="1"/>
    <col min="13825" max="13825" width="8.90625" style="3"/>
    <col min="13826" max="13826" width="43" style="3" customWidth="1"/>
    <col min="13827" max="14078" width="8.90625" style="3"/>
    <col min="14079" max="14079" width="10.7265625" style="3" customWidth="1"/>
    <col min="14080" max="14080" width="25.453125" style="3" customWidth="1"/>
    <col min="14081" max="14081" width="8.90625" style="3"/>
    <col min="14082" max="14082" width="43" style="3" customWidth="1"/>
    <col min="14083" max="14334" width="8.90625" style="3"/>
    <col min="14335" max="14335" width="10.7265625" style="3" customWidth="1"/>
    <col min="14336" max="14336" width="25.453125" style="3" customWidth="1"/>
    <col min="14337" max="14337" width="8.90625" style="3"/>
    <col min="14338" max="14338" width="43" style="3" customWidth="1"/>
    <col min="14339" max="14590" width="8.90625" style="3"/>
    <col min="14591" max="14591" width="10.7265625" style="3" customWidth="1"/>
    <col min="14592" max="14592" width="25.453125" style="3" customWidth="1"/>
    <col min="14593" max="14593" width="8.90625" style="3"/>
    <col min="14594" max="14594" width="43" style="3" customWidth="1"/>
    <col min="14595" max="14846" width="8.90625" style="3"/>
    <col min="14847" max="14847" width="10.7265625" style="3" customWidth="1"/>
    <col min="14848" max="14848" width="25.453125" style="3" customWidth="1"/>
    <col min="14849" max="14849" width="8.90625" style="3"/>
    <col min="14850" max="14850" width="43" style="3" customWidth="1"/>
    <col min="14851" max="15102" width="8.90625" style="3"/>
    <col min="15103" max="15103" width="10.7265625" style="3" customWidth="1"/>
    <col min="15104" max="15104" width="25.453125" style="3" customWidth="1"/>
    <col min="15105" max="15105" width="8.90625" style="3"/>
    <col min="15106" max="15106" width="43" style="3" customWidth="1"/>
    <col min="15107" max="15358" width="8.90625" style="3"/>
    <col min="15359" max="15359" width="10.7265625" style="3" customWidth="1"/>
    <col min="15360" max="15360" width="25.453125" style="3" customWidth="1"/>
    <col min="15361" max="15361" width="8.90625" style="3"/>
    <col min="15362" max="15362" width="43" style="3" customWidth="1"/>
    <col min="15363" max="15614" width="8.90625" style="3"/>
    <col min="15615" max="15615" width="10.7265625" style="3" customWidth="1"/>
    <col min="15616" max="15616" width="25.453125" style="3" customWidth="1"/>
    <col min="15617" max="15617" width="8.90625" style="3"/>
    <col min="15618" max="15618" width="43" style="3" customWidth="1"/>
    <col min="15619" max="15870" width="8.90625" style="3"/>
    <col min="15871" max="15871" width="10.7265625" style="3" customWidth="1"/>
    <col min="15872" max="15872" width="25.453125" style="3" customWidth="1"/>
    <col min="15873" max="15873" width="8.90625" style="3"/>
    <col min="15874" max="15874" width="43" style="3" customWidth="1"/>
    <col min="15875" max="16126" width="8.90625" style="3"/>
    <col min="16127" max="16127" width="10.7265625" style="3" customWidth="1"/>
    <col min="16128" max="16128" width="25.453125" style="3" customWidth="1"/>
    <col min="16129" max="16129" width="8.90625" style="3"/>
    <col min="16130" max="16130" width="43" style="3" customWidth="1"/>
    <col min="16131" max="16384" width="8.90625" style="3"/>
  </cols>
  <sheetData>
    <row r="1" spans="1:15" ht="34.15" customHeight="1" x14ac:dyDescent="0.2">
      <c r="A1" s="1" t="s">
        <v>13</v>
      </c>
    </row>
    <row r="2" spans="1:15" s="12" customFormat="1" ht="38.25" customHeight="1" x14ac:dyDescent="0.2">
      <c r="A2" s="7"/>
      <c r="B2" s="8" t="s">
        <v>14</v>
      </c>
      <c r="C2" s="7" t="s">
        <v>15</v>
      </c>
      <c r="D2" s="7" t="s">
        <v>16</v>
      </c>
      <c r="E2" s="7" t="s">
        <v>14</v>
      </c>
      <c r="F2" s="7" t="s">
        <v>11</v>
      </c>
      <c r="G2" s="9"/>
      <c r="H2" s="10" t="s">
        <v>17</v>
      </c>
      <c r="I2" s="9" t="s">
        <v>18</v>
      </c>
      <c r="J2" s="11" t="s">
        <v>19</v>
      </c>
    </row>
    <row r="3" spans="1:15" x14ac:dyDescent="0.2">
      <c r="A3" s="16" t="s">
        <v>22</v>
      </c>
      <c r="B3" s="17">
        <v>100</v>
      </c>
      <c r="C3" s="18" t="s">
        <v>23</v>
      </c>
      <c r="D3" s="18" t="s">
        <v>24</v>
      </c>
      <c r="E3" s="19">
        <v>100</v>
      </c>
      <c r="F3" s="18" t="str">
        <f>B3&amp;"@"&amp;C3</f>
        <v>100@台湾</v>
      </c>
      <c r="G3" s="20">
        <v>120000</v>
      </c>
      <c r="H3" s="21" t="s">
        <v>21</v>
      </c>
      <c r="I3" s="20">
        <v>210000</v>
      </c>
      <c r="O3" s="12"/>
    </row>
    <row r="4" spans="1:15" x14ac:dyDescent="0.2">
      <c r="A4" s="16"/>
      <c r="B4" s="22">
        <v>101</v>
      </c>
      <c r="C4" s="23" t="s">
        <v>26</v>
      </c>
      <c r="D4" s="23" t="s">
        <v>24</v>
      </c>
      <c r="E4" s="24">
        <v>101</v>
      </c>
      <c r="F4" s="23" t="str">
        <f t="shared" ref="F4:F68" si="0">B4&amp;"@"&amp;C4</f>
        <v>101@バングラデシュ</v>
      </c>
      <c r="G4" s="25">
        <v>120000</v>
      </c>
      <c r="H4" s="26" t="s">
        <v>21</v>
      </c>
      <c r="I4" s="25">
        <v>210000</v>
      </c>
    </row>
    <row r="5" spans="1:15" x14ac:dyDescent="0.2">
      <c r="A5" s="16"/>
      <c r="B5" s="22">
        <v>102</v>
      </c>
      <c r="C5" s="23" t="s">
        <v>27</v>
      </c>
      <c r="D5" s="23" t="s">
        <v>24</v>
      </c>
      <c r="E5" s="24">
        <v>102</v>
      </c>
      <c r="F5" s="23" t="str">
        <f t="shared" si="0"/>
        <v>102@ブータン</v>
      </c>
      <c r="G5" s="25">
        <v>120000</v>
      </c>
      <c r="H5" s="26" t="s">
        <v>21</v>
      </c>
      <c r="I5" s="25">
        <v>210000</v>
      </c>
      <c r="L5" s="13" t="s">
        <v>20</v>
      </c>
      <c r="M5" s="13"/>
    </row>
    <row r="6" spans="1:15" x14ac:dyDescent="0.2">
      <c r="A6" s="16"/>
      <c r="B6" s="22">
        <v>103</v>
      </c>
      <c r="C6" s="23" t="s">
        <v>28</v>
      </c>
      <c r="D6" s="23" t="s">
        <v>24</v>
      </c>
      <c r="E6" s="24">
        <v>103</v>
      </c>
      <c r="F6" s="23" t="str">
        <f t="shared" si="0"/>
        <v>103@ブルネイ</v>
      </c>
      <c r="G6" s="25">
        <v>120000</v>
      </c>
      <c r="H6" s="26" t="s">
        <v>21</v>
      </c>
      <c r="I6" s="25">
        <v>210000</v>
      </c>
      <c r="L6" s="14" t="s">
        <v>21</v>
      </c>
      <c r="M6" s="15">
        <v>210000</v>
      </c>
    </row>
    <row r="7" spans="1:15" x14ac:dyDescent="0.2">
      <c r="A7" s="16"/>
      <c r="B7" s="22">
        <v>104</v>
      </c>
      <c r="C7" s="23" t="s">
        <v>29</v>
      </c>
      <c r="D7" s="23" t="s">
        <v>24</v>
      </c>
      <c r="E7" s="24">
        <v>104</v>
      </c>
      <c r="F7" s="23" t="str">
        <f t="shared" si="0"/>
        <v>104@カンボジア</v>
      </c>
      <c r="G7" s="25">
        <v>120000</v>
      </c>
      <c r="H7" s="26" t="s">
        <v>21</v>
      </c>
      <c r="I7" s="25">
        <v>210000</v>
      </c>
      <c r="L7" s="14" t="s">
        <v>25</v>
      </c>
      <c r="M7" s="15">
        <v>350000</v>
      </c>
    </row>
    <row r="8" spans="1:15" x14ac:dyDescent="0.2">
      <c r="A8" s="16"/>
      <c r="B8" s="22">
        <v>105</v>
      </c>
      <c r="C8" s="23" t="s">
        <v>30</v>
      </c>
      <c r="D8" s="23" t="s">
        <v>24</v>
      </c>
      <c r="E8" s="24">
        <v>105</v>
      </c>
      <c r="F8" s="23" t="str">
        <f t="shared" si="0"/>
        <v>105@中国</v>
      </c>
      <c r="G8" s="25">
        <v>120000</v>
      </c>
      <c r="H8" s="26" t="s">
        <v>21</v>
      </c>
      <c r="I8" s="25">
        <v>210000</v>
      </c>
    </row>
    <row r="9" spans="1:15" x14ac:dyDescent="0.2">
      <c r="A9" s="16"/>
      <c r="B9" s="22">
        <v>106</v>
      </c>
      <c r="C9" s="23" t="s">
        <v>31</v>
      </c>
      <c r="D9" s="23" t="s">
        <v>24</v>
      </c>
      <c r="E9" s="24">
        <v>106</v>
      </c>
      <c r="F9" s="23" t="str">
        <f t="shared" si="0"/>
        <v>106@香港</v>
      </c>
      <c r="G9" s="25">
        <v>120000</v>
      </c>
      <c r="H9" s="26" t="s">
        <v>21</v>
      </c>
      <c r="I9" s="25">
        <v>210000</v>
      </c>
    </row>
    <row r="10" spans="1:15" x14ac:dyDescent="0.2">
      <c r="A10" s="16"/>
      <c r="B10" s="22">
        <v>107</v>
      </c>
      <c r="C10" s="23" t="s">
        <v>32</v>
      </c>
      <c r="D10" s="23" t="s">
        <v>24</v>
      </c>
      <c r="E10" s="24">
        <v>107</v>
      </c>
      <c r="F10" s="23" t="str">
        <f t="shared" si="0"/>
        <v>107@インド</v>
      </c>
      <c r="G10" s="25">
        <v>120000</v>
      </c>
      <c r="H10" s="26" t="s">
        <v>21</v>
      </c>
      <c r="I10" s="25">
        <v>210000</v>
      </c>
    </row>
    <row r="11" spans="1:15" x14ac:dyDescent="0.2">
      <c r="A11" s="16"/>
      <c r="B11" s="22">
        <v>108</v>
      </c>
      <c r="C11" s="23" t="s">
        <v>33</v>
      </c>
      <c r="D11" s="23" t="s">
        <v>24</v>
      </c>
      <c r="E11" s="24">
        <v>108</v>
      </c>
      <c r="F11" s="23" t="str">
        <f t="shared" si="0"/>
        <v>108@インドネシア</v>
      </c>
      <c r="G11" s="25">
        <v>120000</v>
      </c>
      <c r="H11" s="26" t="s">
        <v>21</v>
      </c>
      <c r="I11" s="25">
        <v>210000</v>
      </c>
    </row>
    <row r="12" spans="1:15" x14ac:dyDescent="0.2">
      <c r="A12" s="16"/>
      <c r="B12" s="22">
        <v>109</v>
      </c>
      <c r="C12" s="23" t="s">
        <v>34</v>
      </c>
      <c r="D12" s="23" t="s">
        <v>24</v>
      </c>
      <c r="E12" s="24">
        <v>109</v>
      </c>
      <c r="F12" s="23" t="str">
        <f t="shared" si="0"/>
        <v>109@大韓民国</v>
      </c>
      <c r="G12" s="25">
        <v>120000</v>
      </c>
      <c r="H12" s="26" t="s">
        <v>21</v>
      </c>
      <c r="I12" s="25">
        <v>210000</v>
      </c>
    </row>
    <row r="13" spans="1:15" x14ac:dyDescent="0.2">
      <c r="A13" s="16"/>
      <c r="B13" s="22">
        <v>110</v>
      </c>
      <c r="C13" s="23" t="s">
        <v>35</v>
      </c>
      <c r="D13" s="23" t="s">
        <v>24</v>
      </c>
      <c r="E13" s="24">
        <v>110</v>
      </c>
      <c r="F13" s="23" t="str">
        <f t="shared" si="0"/>
        <v>110@ラオス</v>
      </c>
      <c r="G13" s="25">
        <v>120000</v>
      </c>
      <c r="H13" s="26" t="s">
        <v>21</v>
      </c>
      <c r="I13" s="25">
        <v>210000</v>
      </c>
    </row>
    <row r="14" spans="1:15" x14ac:dyDescent="0.2">
      <c r="A14" s="16"/>
      <c r="B14" s="22">
        <v>111</v>
      </c>
      <c r="C14" s="23" t="s">
        <v>36</v>
      </c>
      <c r="D14" s="23" t="s">
        <v>24</v>
      </c>
      <c r="E14" s="24">
        <v>111</v>
      </c>
      <c r="F14" s="23" t="str">
        <f t="shared" si="0"/>
        <v>111@マカオ</v>
      </c>
      <c r="G14" s="25">
        <v>120000</v>
      </c>
      <c r="H14" s="26" t="s">
        <v>21</v>
      </c>
      <c r="I14" s="25">
        <v>210000</v>
      </c>
    </row>
    <row r="15" spans="1:15" x14ac:dyDescent="0.2">
      <c r="A15" s="16"/>
      <c r="B15" s="22">
        <v>112</v>
      </c>
      <c r="C15" s="23" t="s">
        <v>37</v>
      </c>
      <c r="D15" s="23" t="s">
        <v>24</v>
      </c>
      <c r="E15" s="24">
        <v>112</v>
      </c>
      <c r="F15" s="23" t="str">
        <f t="shared" si="0"/>
        <v>112@マレーシア</v>
      </c>
      <c r="G15" s="25">
        <v>120000</v>
      </c>
      <c r="H15" s="26" t="s">
        <v>21</v>
      </c>
      <c r="I15" s="25">
        <v>210000</v>
      </c>
    </row>
    <row r="16" spans="1:15" x14ac:dyDescent="0.2">
      <c r="A16" s="16"/>
      <c r="B16" s="22">
        <v>113</v>
      </c>
      <c r="C16" s="23" t="s">
        <v>38</v>
      </c>
      <c r="D16" s="23" t="s">
        <v>24</v>
      </c>
      <c r="E16" s="24">
        <v>113</v>
      </c>
      <c r="F16" s="23" t="str">
        <f t="shared" si="0"/>
        <v>113@モンゴル</v>
      </c>
      <c r="G16" s="25">
        <v>120000</v>
      </c>
      <c r="H16" s="26" t="s">
        <v>21</v>
      </c>
      <c r="I16" s="25">
        <v>210000</v>
      </c>
    </row>
    <row r="17" spans="1:13" s="4" customFormat="1" x14ac:dyDescent="0.2">
      <c r="A17" s="16"/>
      <c r="B17" s="22">
        <v>114</v>
      </c>
      <c r="C17" s="23" t="s">
        <v>39</v>
      </c>
      <c r="D17" s="23" t="s">
        <v>24</v>
      </c>
      <c r="E17" s="24">
        <v>114</v>
      </c>
      <c r="F17" s="23" t="str">
        <f t="shared" si="0"/>
        <v>114@ミャンマー</v>
      </c>
      <c r="G17" s="25">
        <v>120000</v>
      </c>
      <c r="H17" s="26" t="s">
        <v>21</v>
      </c>
      <c r="I17" s="25">
        <v>210000</v>
      </c>
      <c r="K17" s="3"/>
      <c r="L17" s="3"/>
      <c r="M17" s="3"/>
    </row>
    <row r="18" spans="1:13" s="4" customFormat="1" x14ac:dyDescent="0.2">
      <c r="A18" s="16"/>
      <c r="B18" s="22">
        <v>115</v>
      </c>
      <c r="C18" s="23" t="s">
        <v>40</v>
      </c>
      <c r="D18" s="23" t="s">
        <v>24</v>
      </c>
      <c r="E18" s="24">
        <v>115</v>
      </c>
      <c r="F18" s="23" t="str">
        <f t="shared" si="0"/>
        <v>115@ネパール</v>
      </c>
      <c r="G18" s="25">
        <v>120000</v>
      </c>
      <c r="H18" s="26" t="s">
        <v>21</v>
      </c>
      <c r="I18" s="25">
        <v>210000</v>
      </c>
      <c r="K18" s="3"/>
      <c r="L18" s="3"/>
      <c r="M18" s="3"/>
    </row>
    <row r="19" spans="1:13" s="4" customFormat="1" x14ac:dyDescent="0.2">
      <c r="A19" s="16"/>
      <c r="B19" s="22">
        <v>116</v>
      </c>
      <c r="C19" s="23" t="s">
        <v>41</v>
      </c>
      <c r="D19" s="23" t="s">
        <v>24</v>
      </c>
      <c r="E19" s="24">
        <v>116</v>
      </c>
      <c r="F19" s="23" t="str">
        <f t="shared" si="0"/>
        <v>116@パキスタン</v>
      </c>
      <c r="G19" s="25">
        <v>120000</v>
      </c>
      <c r="H19" s="26" t="s">
        <v>21</v>
      </c>
      <c r="I19" s="25">
        <v>210000</v>
      </c>
      <c r="K19" s="3"/>
      <c r="L19" s="3"/>
      <c r="M19" s="3"/>
    </row>
    <row r="20" spans="1:13" s="4" customFormat="1" x14ac:dyDescent="0.2">
      <c r="A20" s="16"/>
      <c r="B20" s="22">
        <v>117</v>
      </c>
      <c r="C20" s="23" t="s">
        <v>42</v>
      </c>
      <c r="D20" s="23" t="s">
        <v>24</v>
      </c>
      <c r="E20" s="24">
        <v>117</v>
      </c>
      <c r="F20" s="23" t="str">
        <f t="shared" si="0"/>
        <v>117@フィリピン</v>
      </c>
      <c r="G20" s="25">
        <v>120000</v>
      </c>
      <c r="H20" s="26" t="s">
        <v>21</v>
      </c>
      <c r="I20" s="25">
        <v>210000</v>
      </c>
      <c r="K20" s="3"/>
      <c r="L20" s="3"/>
      <c r="M20" s="3"/>
    </row>
    <row r="21" spans="1:13" s="4" customFormat="1" x14ac:dyDescent="0.2">
      <c r="A21" s="16"/>
      <c r="B21" s="22">
        <v>191</v>
      </c>
      <c r="C21" s="23" t="s">
        <v>43</v>
      </c>
      <c r="D21" s="23" t="s">
        <v>44</v>
      </c>
      <c r="E21" s="24">
        <v>191</v>
      </c>
      <c r="F21" s="23" t="str">
        <f t="shared" si="0"/>
        <v>191@シンガポール</v>
      </c>
      <c r="G21" s="25">
        <v>160000</v>
      </c>
      <c r="H21" s="26" t="s">
        <v>21</v>
      </c>
      <c r="I21" s="25">
        <v>210000</v>
      </c>
      <c r="K21" s="3"/>
      <c r="L21" s="3"/>
      <c r="M21" s="3"/>
    </row>
    <row r="22" spans="1:13" s="4" customFormat="1" x14ac:dyDescent="0.2">
      <c r="A22" s="16"/>
      <c r="B22" s="22">
        <v>119</v>
      </c>
      <c r="C22" s="23" t="s">
        <v>45</v>
      </c>
      <c r="D22" s="23" t="s">
        <v>24</v>
      </c>
      <c r="E22" s="24">
        <v>119</v>
      </c>
      <c r="F22" s="23" t="str">
        <f t="shared" si="0"/>
        <v>119@スリランカ</v>
      </c>
      <c r="G22" s="25">
        <v>120000</v>
      </c>
      <c r="H22" s="26" t="s">
        <v>21</v>
      </c>
      <c r="I22" s="25">
        <v>210000</v>
      </c>
      <c r="K22" s="3"/>
      <c r="L22" s="3"/>
      <c r="M22" s="3"/>
    </row>
    <row r="23" spans="1:13" s="4" customFormat="1" x14ac:dyDescent="0.2">
      <c r="A23" s="16"/>
      <c r="B23" s="22">
        <v>120</v>
      </c>
      <c r="C23" s="23" t="s">
        <v>46</v>
      </c>
      <c r="D23" s="23" t="s">
        <v>24</v>
      </c>
      <c r="E23" s="24">
        <v>120</v>
      </c>
      <c r="F23" s="23" t="str">
        <f t="shared" si="0"/>
        <v>120@タイ</v>
      </c>
      <c r="G23" s="25">
        <v>120000</v>
      </c>
      <c r="H23" s="26" t="s">
        <v>21</v>
      </c>
      <c r="I23" s="25">
        <v>210000</v>
      </c>
      <c r="K23" s="3"/>
      <c r="L23" s="3"/>
      <c r="M23" s="3"/>
    </row>
    <row r="24" spans="1:13" s="4" customFormat="1" x14ac:dyDescent="0.2">
      <c r="A24" s="16"/>
      <c r="B24" s="22">
        <v>121</v>
      </c>
      <c r="C24" s="23" t="s">
        <v>47</v>
      </c>
      <c r="D24" s="23" t="s">
        <v>24</v>
      </c>
      <c r="E24" s="24">
        <v>121</v>
      </c>
      <c r="F24" s="23" t="str">
        <f t="shared" si="0"/>
        <v>121@ベトナム</v>
      </c>
      <c r="G24" s="25">
        <v>120000</v>
      </c>
      <c r="H24" s="26" t="s">
        <v>21</v>
      </c>
      <c r="I24" s="25">
        <v>210000</v>
      </c>
      <c r="K24" s="3"/>
      <c r="L24" s="3"/>
      <c r="M24" s="3"/>
    </row>
    <row r="25" spans="1:13" s="4" customFormat="1" x14ac:dyDescent="0.2">
      <c r="A25" s="16"/>
      <c r="B25" s="22">
        <v>123</v>
      </c>
      <c r="C25" s="23" t="s">
        <v>48</v>
      </c>
      <c r="D25" s="23" t="s">
        <v>24</v>
      </c>
      <c r="E25" s="24">
        <v>123</v>
      </c>
      <c r="F25" s="23" t="str">
        <f t="shared" si="0"/>
        <v>123@東ティモール</v>
      </c>
      <c r="G25" s="25">
        <v>120000</v>
      </c>
      <c r="H25" s="26" t="s">
        <v>21</v>
      </c>
      <c r="I25" s="25">
        <v>210000</v>
      </c>
      <c r="K25" s="3"/>
      <c r="L25" s="3"/>
      <c r="M25" s="3"/>
    </row>
    <row r="26" spans="1:13" s="4" customFormat="1" x14ac:dyDescent="0.2">
      <c r="A26" s="16"/>
      <c r="B26" s="27">
        <v>124</v>
      </c>
      <c r="C26" s="28" t="s">
        <v>49</v>
      </c>
      <c r="D26" s="29" t="s">
        <v>24</v>
      </c>
      <c r="E26" s="30">
        <v>124</v>
      </c>
      <c r="F26" s="29" t="str">
        <f t="shared" si="0"/>
        <v>124@モルディブ</v>
      </c>
      <c r="G26" s="31">
        <v>120000</v>
      </c>
      <c r="H26" s="32" t="s">
        <v>21</v>
      </c>
      <c r="I26" s="31">
        <v>210000</v>
      </c>
      <c r="K26" s="3"/>
      <c r="L26" s="3"/>
      <c r="M26" s="3"/>
    </row>
    <row r="27" spans="1:13" s="4" customFormat="1" x14ac:dyDescent="0.2">
      <c r="A27" s="33" t="s">
        <v>50</v>
      </c>
      <c r="B27" s="34">
        <v>201</v>
      </c>
      <c r="C27" s="35" t="s">
        <v>51</v>
      </c>
      <c r="D27" s="35" t="s">
        <v>50</v>
      </c>
      <c r="E27" s="36">
        <v>201</v>
      </c>
      <c r="F27" s="35" t="str">
        <f t="shared" si="0"/>
        <v>201@アルゼンチン</v>
      </c>
      <c r="G27" s="20">
        <v>120000</v>
      </c>
      <c r="H27" s="21" t="s">
        <v>25</v>
      </c>
      <c r="I27" s="20">
        <v>350000</v>
      </c>
      <c r="K27" s="3"/>
      <c r="L27" s="3"/>
      <c r="M27" s="3"/>
    </row>
    <row r="28" spans="1:13" s="4" customFormat="1" x14ac:dyDescent="0.2">
      <c r="A28" s="16"/>
      <c r="B28" s="22">
        <v>202</v>
      </c>
      <c r="C28" s="23" t="s">
        <v>52</v>
      </c>
      <c r="D28" s="23" t="s">
        <v>50</v>
      </c>
      <c r="E28" s="24">
        <v>202</v>
      </c>
      <c r="F28" s="23" t="str">
        <f t="shared" si="0"/>
        <v>202@ボリビア</v>
      </c>
      <c r="G28" s="25">
        <v>120000</v>
      </c>
      <c r="H28" s="26" t="s">
        <v>25</v>
      </c>
      <c r="I28" s="25">
        <v>350000</v>
      </c>
      <c r="K28" s="3"/>
      <c r="L28" s="3"/>
      <c r="M28" s="3"/>
    </row>
    <row r="29" spans="1:13" s="4" customFormat="1" x14ac:dyDescent="0.2">
      <c r="A29" s="16"/>
      <c r="B29" s="22">
        <v>203</v>
      </c>
      <c r="C29" s="23" t="s">
        <v>53</v>
      </c>
      <c r="D29" s="23" t="s">
        <v>50</v>
      </c>
      <c r="E29" s="24">
        <v>203</v>
      </c>
      <c r="F29" s="23" t="str">
        <f t="shared" si="0"/>
        <v>203@ブラジル</v>
      </c>
      <c r="G29" s="25">
        <v>120000</v>
      </c>
      <c r="H29" s="26" t="s">
        <v>25</v>
      </c>
      <c r="I29" s="25">
        <v>350000</v>
      </c>
      <c r="K29" s="3"/>
      <c r="L29" s="3"/>
      <c r="M29" s="3"/>
    </row>
    <row r="30" spans="1:13" s="4" customFormat="1" x14ac:dyDescent="0.2">
      <c r="A30" s="16"/>
      <c r="B30" s="22">
        <v>204</v>
      </c>
      <c r="C30" s="23" t="s">
        <v>54</v>
      </c>
      <c r="D30" s="23" t="s">
        <v>50</v>
      </c>
      <c r="E30" s="24">
        <v>204</v>
      </c>
      <c r="F30" s="23" t="str">
        <f t="shared" si="0"/>
        <v>204@チリ</v>
      </c>
      <c r="G30" s="25">
        <v>120000</v>
      </c>
      <c r="H30" s="26" t="s">
        <v>25</v>
      </c>
      <c r="I30" s="25">
        <v>350000</v>
      </c>
      <c r="K30" s="3"/>
      <c r="L30" s="3"/>
      <c r="M30" s="3"/>
    </row>
    <row r="31" spans="1:13" s="4" customFormat="1" x14ac:dyDescent="0.2">
      <c r="A31" s="16"/>
      <c r="B31" s="22">
        <v>205</v>
      </c>
      <c r="C31" s="23" t="s">
        <v>55</v>
      </c>
      <c r="D31" s="23" t="s">
        <v>50</v>
      </c>
      <c r="E31" s="24">
        <v>205</v>
      </c>
      <c r="F31" s="23" t="str">
        <f t="shared" si="0"/>
        <v>205@コロンビア</v>
      </c>
      <c r="G31" s="25">
        <v>120000</v>
      </c>
      <c r="H31" s="26" t="s">
        <v>25</v>
      </c>
      <c r="I31" s="25">
        <v>350000</v>
      </c>
      <c r="K31" s="3"/>
      <c r="L31" s="3"/>
      <c r="M31" s="3"/>
    </row>
    <row r="32" spans="1:13" s="4" customFormat="1" x14ac:dyDescent="0.2">
      <c r="A32" s="16"/>
      <c r="B32" s="22">
        <v>206</v>
      </c>
      <c r="C32" s="23" t="s">
        <v>56</v>
      </c>
      <c r="D32" s="23" t="s">
        <v>50</v>
      </c>
      <c r="E32" s="24">
        <v>206</v>
      </c>
      <c r="F32" s="23" t="str">
        <f t="shared" si="0"/>
        <v>206@コスタリカ</v>
      </c>
      <c r="G32" s="25">
        <v>120000</v>
      </c>
      <c r="H32" s="26" t="s">
        <v>25</v>
      </c>
      <c r="I32" s="25">
        <v>350000</v>
      </c>
      <c r="K32" s="3"/>
      <c r="L32" s="3"/>
      <c r="M32" s="3"/>
    </row>
    <row r="33" spans="1:13" s="4" customFormat="1" x14ac:dyDescent="0.2">
      <c r="A33" s="16"/>
      <c r="B33" s="22">
        <v>207</v>
      </c>
      <c r="C33" s="23" t="s">
        <v>57</v>
      </c>
      <c r="D33" s="23" t="s">
        <v>50</v>
      </c>
      <c r="E33" s="24">
        <v>207</v>
      </c>
      <c r="F33" s="23" t="str">
        <f t="shared" si="0"/>
        <v>207@キューバ</v>
      </c>
      <c r="G33" s="25">
        <v>120000</v>
      </c>
      <c r="H33" s="26" t="s">
        <v>25</v>
      </c>
      <c r="I33" s="25">
        <v>350000</v>
      </c>
      <c r="K33" s="3"/>
      <c r="L33" s="3"/>
      <c r="M33" s="3"/>
    </row>
    <row r="34" spans="1:13" s="4" customFormat="1" x14ac:dyDescent="0.2">
      <c r="A34" s="16"/>
      <c r="B34" s="22">
        <v>208</v>
      </c>
      <c r="C34" s="23" t="s">
        <v>58</v>
      </c>
      <c r="D34" s="23" t="s">
        <v>50</v>
      </c>
      <c r="E34" s="24">
        <v>208</v>
      </c>
      <c r="F34" s="23" t="str">
        <f t="shared" si="0"/>
        <v>208@ドミニカ共和国</v>
      </c>
      <c r="G34" s="25">
        <v>120000</v>
      </c>
      <c r="H34" s="26" t="s">
        <v>25</v>
      </c>
      <c r="I34" s="25">
        <v>350000</v>
      </c>
      <c r="K34" s="3"/>
      <c r="L34" s="3"/>
      <c r="M34" s="3"/>
    </row>
    <row r="35" spans="1:13" s="4" customFormat="1" x14ac:dyDescent="0.2">
      <c r="A35" s="16"/>
      <c r="B35" s="22">
        <v>209</v>
      </c>
      <c r="C35" s="23" t="s">
        <v>59</v>
      </c>
      <c r="D35" s="23" t="s">
        <v>50</v>
      </c>
      <c r="E35" s="24">
        <v>209</v>
      </c>
      <c r="F35" s="23" t="str">
        <f t="shared" si="0"/>
        <v>209@エクアドル</v>
      </c>
      <c r="G35" s="25">
        <v>120000</v>
      </c>
      <c r="H35" s="26" t="s">
        <v>25</v>
      </c>
      <c r="I35" s="25">
        <v>350000</v>
      </c>
      <c r="K35" s="3"/>
      <c r="L35" s="3"/>
      <c r="M35" s="3"/>
    </row>
    <row r="36" spans="1:13" s="4" customFormat="1" x14ac:dyDescent="0.2">
      <c r="A36" s="16"/>
      <c r="B36" s="22">
        <v>210</v>
      </c>
      <c r="C36" s="23" t="s">
        <v>60</v>
      </c>
      <c r="D36" s="23" t="s">
        <v>50</v>
      </c>
      <c r="E36" s="24">
        <v>210</v>
      </c>
      <c r="F36" s="23" t="str">
        <f t="shared" si="0"/>
        <v>210@エルサルバドル</v>
      </c>
      <c r="G36" s="25">
        <v>120000</v>
      </c>
      <c r="H36" s="26" t="s">
        <v>25</v>
      </c>
      <c r="I36" s="25">
        <v>350000</v>
      </c>
      <c r="K36" s="3"/>
      <c r="L36" s="3"/>
      <c r="M36" s="3"/>
    </row>
    <row r="37" spans="1:13" s="4" customFormat="1" x14ac:dyDescent="0.2">
      <c r="A37" s="16"/>
      <c r="B37" s="22">
        <v>211</v>
      </c>
      <c r="C37" s="23" t="s">
        <v>61</v>
      </c>
      <c r="D37" s="23" t="s">
        <v>50</v>
      </c>
      <c r="E37" s="24">
        <v>211</v>
      </c>
      <c r="F37" s="23" t="str">
        <f t="shared" si="0"/>
        <v>211@グアテマラ</v>
      </c>
      <c r="G37" s="25">
        <v>120000</v>
      </c>
      <c r="H37" s="26" t="s">
        <v>25</v>
      </c>
      <c r="I37" s="25">
        <v>350000</v>
      </c>
      <c r="K37" s="3"/>
      <c r="L37" s="3"/>
      <c r="M37" s="3"/>
    </row>
    <row r="38" spans="1:13" s="4" customFormat="1" x14ac:dyDescent="0.2">
      <c r="A38" s="16"/>
      <c r="B38" s="22">
        <v>212</v>
      </c>
      <c r="C38" s="23" t="s">
        <v>62</v>
      </c>
      <c r="D38" s="23" t="s">
        <v>50</v>
      </c>
      <c r="E38" s="24">
        <v>212</v>
      </c>
      <c r="F38" s="23" t="str">
        <f t="shared" si="0"/>
        <v>212@ホンジュラス</v>
      </c>
      <c r="G38" s="25">
        <v>120000</v>
      </c>
      <c r="H38" s="26" t="s">
        <v>25</v>
      </c>
      <c r="I38" s="25">
        <v>350000</v>
      </c>
      <c r="K38" s="3"/>
      <c r="L38" s="3"/>
      <c r="M38" s="3"/>
    </row>
    <row r="39" spans="1:13" s="4" customFormat="1" x14ac:dyDescent="0.2">
      <c r="A39" s="16"/>
      <c r="B39" s="22">
        <v>213</v>
      </c>
      <c r="C39" s="23" t="s">
        <v>63</v>
      </c>
      <c r="D39" s="23" t="s">
        <v>50</v>
      </c>
      <c r="E39" s="24">
        <v>213</v>
      </c>
      <c r="F39" s="23" t="str">
        <f t="shared" si="0"/>
        <v>213@ジャマイカ</v>
      </c>
      <c r="G39" s="25">
        <v>120000</v>
      </c>
      <c r="H39" s="26" t="s">
        <v>25</v>
      </c>
      <c r="I39" s="25">
        <v>350000</v>
      </c>
      <c r="K39" s="3"/>
      <c r="L39" s="3"/>
      <c r="M39" s="3"/>
    </row>
    <row r="40" spans="1:13" s="4" customFormat="1" x14ac:dyDescent="0.2">
      <c r="A40" s="16"/>
      <c r="B40" s="22">
        <v>214</v>
      </c>
      <c r="C40" s="23" t="s">
        <v>64</v>
      </c>
      <c r="D40" s="23" t="s">
        <v>50</v>
      </c>
      <c r="E40" s="24">
        <v>214</v>
      </c>
      <c r="F40" s="23" t="str">
        <f t="shared" si="0"/>
        <v>214@メキシコ</v>
      </c>
      <c r="G40" s="25">
        <v>120000</v>
      </c>
      <c r="H40" s="26" t="s">
        <v>25</v>
      </c>
      <c r="I40" s="25">
        <v>350000</v>
      </c>
      <c r="K40" s="3"/>
      <c r="L40" s="3"/>
      <c r="M40" s="3"/>
    </row>
    <row r="41" spans="1:13" s="4" customFormat="1" x14ac:dyDescent="0.2">
      <c r="A41" s="16"/>
      <c r="B41" s="22">
        <v>215</v>
      </c>
      <c r="C41" s="23" t="s">
        <v>65</v>
      </c>
      <c r="D41" s="23" t="s">
        <v>50</v>
      </c>
      <c r="E41" s="24">
        <v>215</v>
      </c>
      <c r="F41" s="23" t="str">
        <f t="shared" si="0"/>
        <v>215@ニカラグア</v>
      </c>
      <c r="G41" s="25">
        <v>120000</v>
      </c>
      <c r="H41" s="26" t="s">
        <v>25</v>
      </c>
      <c r="I41" s="25">
        <v>350000</v>
      </c>
      <c r="K41" s="3"/>
      <c r="L41" s="3"/>
      <c r="M41" s="3"/>
    </row>
    <row r="42" spans="1:13" s="4" customFormat="1" x14ac:dyDescent="0.2">
      <c r="A42" s="16"/>
      <c r="B42" s="22">
        <v>216</v>
      </c>
      <c r="C42" s="23" t="s">
        <v>66</v>
      </c>
      <c r="D42" s="23" t="s">
        <v>50</v>
      </c>
      <c r="E42" s="24">
        <v>216</v>
      </c>
      <c r="F42" s="23" t="str">
        <f t="shared" si="0"/>
        <v>216@パナマ</v>
      </c>
      <c r="G42" s="25">
        <v>120000</v>
      </c>
      <c r="H42" s="26" t="s">
        <v>25</v>
      </c>
      <c r="I42" s="25">
        <v>350000</v>
      </c>
      <c r="K42" s="3"/>
      <c r="L42" s="3"/>
      <c r="M42" s="3"/>
    </row>
    <row r="43" spans="1:13" s="4" customFormat="1" x14ac:dyDescent="0.2">
      <c r="A43" s="16"/>
      <c r="B43" s="22">
        <v>217</v>
      </c>
      <c r="C43" s="23" t="s">
        <v>67</v>
      </c>
      <c r="D43" s="23" t="s">
        <v>50</v>
      </c>
      <c r="E43" s="24">
        <v>217</v>
      </c>
      <c r="F43" s="23" t="str">
        <f t="shared" si="0"/>
        <v>217@パラグアイ</v>
      </c>
      <c r="G43" s="25">
        <v>120000</v>
      </c>
      <c r="H43" s="26" t="s">
        <v>25</v>
      </c>
      <c r="I43" s="25">
        <v>350000</v>
      </c>
      <c r="K43" s="3"/>
      <c r="L43" s="3"/>
      <c r="M43" s="3"/>
    </row>
    <row r="44" spans="1:13" s="4" customFormat="1" x14ac:dyDescent="0.2">
      <c r="A44" s="16"/>
      <c r="B44" s="22">
        <v>218</v>
      </c>
      <c r="C44" s="23" t="s">
        <v>68</v>
      </c>
      <c r="D44" s="23" t="s">
        <v>50</v>
      </c>
      <c r="E44" s="24">
        <v>218</v>
      </c>
      <c r="F44" s="23" t="str">
        <f t="shared" si="0"/>
        <v>218@ペルー</v>
      </c>
      <c r="G44" s="25">
        <v>120000</v>
      </c>
      <c r="H44" s="26" t="s">
        <v>25</v>
      </c>
      <c r="I44" s="25">
        <v>350000</v>
      </c>
      <c r="K44" s="3"/>
      <c r="L44" s="3"/>
      <c r="M44" s="3"/>
    </row>
    <row r="45" spans="1:13" s="4" customFormat="1" x14ac:dyDescent="0.2">
      <c r="A45" s="16"/>
      <c r="B45" s="22">
        <v>219</v>
      </c>
      <c r="C45" s="23" t="s">
        <v>69</v>
      </c>
      <c r="D45" s="23" t="s">
        <v>50</v>
      </c>
      <c r="E45" s="24">
        <v>219</v>
      </c>
      <c r="F45" s="23" t="str">
        <f t="shared" si="0"/>
        <v>219@トリニダード・トバゴ</v>
      </c>
      <c r="G45" s="25">
        <v>120000</v>
      </c>
      <c r="H45" s="26" t="s">
        <v>25</v>
      </c>
      <c r="I45" s="25">
        <v>350000</v>
      </c>
      <c r="K45" s="3"/>
      <c r="L45" s="3"/>
      <c r="M45" s="3"/>
    </row>
    <row r="46" spans="1:13" s="4" customFormat="1" x14ac:dyDescent="0.2">
      <c r="A46" s="16"/>
      <c r="B46" s="22">
        <v>220</v>
      </c>
      <c r="C46" s="23" t="s">
        <v>70</v>
      </c>
      <c r="D46" s="23" t="s">
        <v>50</v>
      </c>
      <c r="E46" s="24">
        <v>220</v>
      </c>
      <c r="F46" s="23" t="str">
        <f t="shared" si="0"/>
        <v>220@ウルグアイ</v>
      </c>
      <c r="G46" s="25">
        <v>120000</v>
      </c>
      <c r="H46" s="26" t="s">
        <v>25</v>
      </c>
      <c r="I46" s="25">
        <v>350000</v>
      </c>
      <c r="K46" s="3"/>
      <c r="L46" s="3"/>
      <c r="M46" s="3"/>
    </row>
    <row r="47" spans="1:13" s="4" customFormat="1" x14ac:dyDescent="0.2">
      <c r="A47" s="16"/>
      <c r="B47" s="27">
        <v>221</v>
      </c>
      <c r="C47" s="28" t="s">
        <v>71</v>
      </c>
      <c r="D47" s="23" t="s">
        <v>50</v>
      </c>
      <c r="E47" s="24">
        <v>221</v>
      </c>
      <c r="F47" s="23" t="str">
        <f t="shared" si="0"/>
        <v>221@ベネズエラ</v>
      </c>
      <c r="G47" s="25">
        <v>120000</v>
      </c>
      <c r="H47" s="26" t="s">
        <v>25</v>
      </c>
      <c r="I47" s="25">
        <v>350000</v>
      </c>
      <c r="K47" s="3"/>
      <c r="L47" s="3"/>
      <c r="M47" s="3"/>
    </row>
    <row r="48" spans="1:13" s="4" customFormat="1" x14ac:dyDescent="0.2">
      <c r="A48" s="37"/>
      <c r="B48" s="38">
        <v>222</v>
      </c>
      <c r="C48" s="29" t="s">
        <v>72</v>
      </c>
      <c r="D48" s="29" t="s">
        <v>50</v>
      </c>
      <c r="E48" s="30">
        <v>222</v>
      </c>
      <c r="F48" s="29" t="str">
        <f t="shared" si="0"/>
        <v>222@ハイチ</v>
      </c>
      <c r="G48" s="31">
        <v>120000</v>
      </c>
      <c r="H48" s="32" t="s">
        <v>25</v>
      </c>
      <c r="I48" s="31">
        <v>350000</v>
      </c>
      <c r="K48" s="3"/>
      <c r="L48" s="3"/>
      <c r="M48" s="3"/>
    </row>
    <row r="49" spans="1:13" s="4" customFormat="1" x14ac:dyDescent="0.2">
      <c r="A49" s="33" t="s">
        <v>73</v>
      </c>
      <c r="B49" s="34">
        <v>301</v>
      </c>
      <c r="C49" s="35" t="s">
        <v>74</v>
      </c>
      <c r="D49" s="35" t="s">
        <v>75</v>
      </c>
      <c r="E49" s="36">
        <v>301</v>
      </c>
      <c r="F49" s="35" t="str">
        <f t="shared" si="0"/>
        <v>301@バーレーン</v>
      </c>
      <c r="G49" s="20">
        <v>160000</v>
      </c>
      <c r="H49" s="21" t="s">
        <v>25</v>
      </c>
      <c r="I49" s="20">
        <v>350000</v>
      </c>
      <c r="K49" s="3"/>
      <c r="L49" s="3"/>
      <c r="M49" s="3"/>
    </row>
    <row r="50" spans="1:13" s="4" customFormat="1" x14ac:dyDescent="0.2">
      <c r="A50" s="16"/>
      <c r="B50" s="22">
        <v>303</v>
      </c>
      <c r="C50" s="23" t="s">
        <v>76</v>
      </c>
      <c r="D50" s="23" t="s">
        <v>75</v>
      </c>
      <c r="E50" s="24">
        <v>303</v>
      </c>
      <c r="F50" s="23" t="str">
        <f t="shared" si="0"/>
        <v>303@イラン</v>
      </c>
      <c r="G50" s="25">
        <v>160000</v>
      </c>
      <c r="H50" s="26" t="s">
        <v>25</v>
      </c>
      <c r="I50" s="25">
        <v>350000</v>
      </c>
      <c r="K50" s="3"/>
      <c r="L50" s="3"/>
      <c r="M50" s="3"/>
    </row>
    <row r="51" spans="1:13" s="4" customFormat="1" x14ac:dyDescent="0.2">
      <c r="A51" s="16"/>
      <c r="B51" s="22">
        <v>304</v>
      </c>
      <c r="C51" s="23" t="s">
        <v>77</v>
      </c>
      <c r="D51" s="23" t="s">
        <v>75</v>
      </c>
      <c r="E51" s="24">
        <v>304</v>
      </c>
      <c r="F51" s="23" t="str">
        <f t="shared" si="0"/>
        <v>304@イラク</v>
      </c>
      <c r="G51" s="25">
        <v>160000</v>
      </c>
      <c r="H51" s="26" t="s">
        <v>25</v>
      </c>
      <c r="I51" s="25">
        <v>350000</v>
      </c>
      <c r="K51" s="3"/>
      <c r="L51" s="3"/>
      <c r="M51" s="3"/>
    </row>
    <row r="52" spans="1:13" s="4" customFormat="1" x14ac:dyDescent="0.2">
      <c r="A52" s="16"/>
      <c r="B52" s="22">
        <v>305</v>
      </c>
      <c r="C52" s="23" t="s">
        <v>78</v>
      </c>
      <c r="D52" s="23" t="s">
        <v>75</v>
      </c>
      <c r="E52" s="24">
        <v>305</v>
      </c>
      <c r="F52" s="23" t="str">
        <f t="shared" si="0"/>
        <v>305@イスラエル</v>
      </c>
      <c r="G52" s="25">
        <v>160000</v>
      </c>
      <c r="H52" s="26" t="s">
        <v>25</v>
      </c>
      <c r="I52" s="25">
        <v>350000</v>
      </c>
      <c r="K52" s="3"/>
      <c r="L52" s="3"/>
      <c r="M52" s="3"/>
    </row>
    <row r="53" spans="1:13" s="4" customFormat="1" x14ac:dyDescent="0.2">
      <c r="A53" s="16"/>
      <c r="B53" s="22">
        <v>306</v>
      </c>
      <c r="C53" s="23" t="s">
        <v>79</v>
      </c>
      <c r="D53" s="23" t="s">
        <v>75</v>
      </c>
      <c r="E53" s="24">
        <v>306</v>
      </c>
      <c r="F53" s="23" t="str">
        <f t="shared" si="0"/>
        <v>306@ヨルダン</v>
      </c>
      <c r="G53" s="25">
        <v>160000</v>
      </c>
      <c r="H53" s="26" t="s">
        <v>25</v>
      </c>
      <c r="I53" s="25">
        <v>350000</v>
      </c>
      <c r="K53" s="3"/>
      <c r="L53" s="3"/>
      <c r="M53" s="3"/>
    </row>
    <row r="54" spans="1:13" s="4" customFormat="1" x14ac:dyDescent="0.2">
      <c r="A54" s="16"/>
      <c r="B54" s="22">
        <v>307</v>
      </c>
      <c r="C54" s="23" t="s">
        <v>80</v>
      </c>
      <c r="D54" s="23" t="s">
        <v>75</v>
      </c>
      <c r="E54" s="24">
        <v>307</v>
      </c>
      <c r="F54" s="23" t="str">
        <f t="shared" si="0"/>
        <v>307@クウェート</v>
      </c>
      <c r="G54" s="25">
        <v>160000</v>
      </c>
      <c r="H54" s="26" t="s">
        <v>25</v>
      </c>
      <c r="I54" s="25">
        <v>350000</v>
      </c>
      <c r="K54" s="3"/>
      <c r="L54" s="3"/>
      <c r="M54" s="3"/>
    </row>
    <row r="55" spans="1:13" s="4" customFormat="1" x14ac:dyDescent="0.2">
      <c r="A55" s="16"/>
      <c r="B55" s="22">
        <v>308</v>
      </c>
      <c r="C55" s="23" t="s">
        <v>81</v>
      </c>
      <c r="D55" s="23" t="s">
        <v>75</v>
      </c>
      <c r="E55" s="24">
        <v>308</v>
      </c>
      <c r="F55" s="23" t="str">
        <f t="shared" si="0"/>
        <v>308@レバノン</v>
      </c>
      <c r="G55" s="25">
        <v>160000</v>
      </c>
      <c r="H55" s="26" t="s">
        <v>25</v>
      </c>
      <c r="I55" s="25">
        <v>350000</v>
      </c>
      <c r="K55" s="3"/>
      <c r="L55" s="3"/>
      <c r="M55" s="3"/>
    </row>
    <row r="56" spans="1:13" s="4" customFormat="1" x14ac:dyDescent="0.2">
      <c r="A56" s="16"/>
      <c r="B56" s="22">
        <v>309</v>
      </c>
      <c r="C56" s="23" t="s">
        <v>82</v>
      </c>
      <c r="D56" s="23" t="s">
        <v>75</v>
      </c>
      <c r="E56" s="24">
        <v>309</v>
      </c>
      <c r="F56" s="23" t="str">
        <f t="shared" si="0"/>
        <v>309@オマーン</v>
      </c>
      <c r="G56" s="25">
        <v>160000</v>
      </c>
      <c r="H56" s="26" t="s">
        <v>25</v>
      </c>
      <c r="I56" s="25">
        <v>350000</v>
      </c>
      <c r="K56" s="3"/>
      <c r="L56" s="3"/>
      <c r="M56" s="3"/>
    </row>
    <row r="57" spans="1:13" s="4" customFormat="1" x14ac:dyDescent="0.2">
      <c r="A57" s="16"/>
      <c r="B57" s="22">
        <v>310</v>
      </c>
      <c r="C57" s="23" t="s">
        <v>83</v>
      </c>
      <c r="D57" s="23" t="s">
        <v>75</v>
      </c>
      <c r="E57" s="24">
        <v>310</v>
      </c>
      <c r="F57" s="23" t="str">
        <f t="shared" si="0"/>
        <v>310@カタール</v>
      </c>
      <c r="G57" s="25">
        <v>160000</v>
      </c>
      <c r="H57" s="26" t="s">
        <v>25</v>
      </c>
      <c r="I57" s="25">
        <v>350000</v>
      </c>
      <c r="K57" s="3"/>
      <c r="L57" s="3"/>
      <c r="M57" s="3"/>
    </row>
    <row r="58" spans="1:13" s="4" customFormat="1" x14ac:dyDescent="0.2">
      <c r="A58" s="16"/>
      <c r="B58" s="22">
        <v>311</v>
      </c>
      <c r="C58" s="23" t="s">
        <v>84</v>
      </c>
      <c r="D58" s="23" t="s">
        <v>75</v>
      </c>
      <c r="E58" s="24">
        <v>311</v>
      </c>
      <c r="F58" s="23" t="str">
        <f t="shared" si="0"/>
        <v>311@サウジアラビア</v>
      </c>
      <c r="G58" s="25">
        <v>160000</v>
      </c>
      <c r="H58" s="26" t="s">
        <v>25</v>
      </c>
      <c r="I58" s="25">
        <v>350000</v>
      </c>
      <c r="K58" s="3"/>
      <c r="L58" s="3"/>
      <c r="M58" s="3"/>
    </row>
    <row r="59" spans="1:13" s="4" customFormat="1" x14ac:dyDescent="0.2">
      <c r="A59" s="16"/>
      <c r="B59" s="22">
        <v>312</v>
      </c>
      <c r="C59" s="23" t="s">
        <v>85</v>
      </c>
      <c r="D59" s="23" t="s">
        <v>75</v>
      </c>
      <c r="E59" s="24">
        <v>312</v>
      </c>
      <c r="F59" s="23" t="str">
        <f t="shared" si="0"/>
        <v>312@シリア</v>
      </c>
      <c r="G59" s="25">
        <v>160000</v>
      </c>
      <c r="H59" s="26" t="s">
        <v>25</v>
      </c>
      <c r="I59" s="25">
        <v>350000</v>
      </c>
      <c r="K59" s="3"/>
      <c r="L59" s="3"/>
      <c r="M59" s="3"/>
    </row>
    <row r="60" spans="1:13" s="4" customFormat="1" x14ac:dyDescent="0.2">
      <c r="A60" s="16"/>
      <c r="B60" s="22">
        <v>313</v>
      </c>
      <c r="C60" s="23" t="s">
        <v>86</v>
      </c>
      <c r="D60" s="23" t="s">
        <v>75</v>
      </c>
      <c r="E60" s="24">
        <v>313</v>
      </c>
      <c r="F60" s="23" t="str">
        <f t="shared" si="0"/>
        <v>313@トルコ</v>
      </c>
      <c r="G60" s="25">
        <v>160000</v>
      </c>
      <c r="H60" s="26" t="s">
        <v>25</v>
      </c>
      <c r="I60" s="25">
        <v>350000</v>
      </c>
      <c r="K60" s="3"/>
      <c r="L60" s="3"/>
      <c r="M60" s="3"/>
    </row>
    <row r="61" spans="1:13" s="4" customFormat="1" x14ac:dyDescent="0.2">
      <c r="A61" s="16"/>
      <c r="B61" s="22">
        <v>314</v>
      </c>
      <c r="C61" s="23" t="s">
        <v>87</v>
      </c>
      <c r="D61" s="23" t="s">
        <v>75</v>
      </c>
      <c r="E61" s="24">
        <v>314</v>
      </c>
      <c r="F61" s="23" t="str">
        <f t="shared" si="0"/>
        <v>314@アラブ首長国連邦</v>
      </c>
      <c r="G61" s="25">
        <v>160000</v>
      </c>
      <c r="H61" s="26" t="s">
        <v>25</v>
      </c>
      <c r="I61" s="25">
        <v>350000</v>
      </c>
      <c r="K61" s="3"/>
      <c r="L61" s="3"/>
      <c r="M61" s="3"/>
    </row>
    <row r="62" spans="1:13" s="4" customFormat="1" x14ac:dyDescent="0.2">
      <c r="A62" s="16"/>
      <c r="B62" s="22">
        <v>315</v>
      </c>
      <c r="C62" s="23" t="s">
        <v>88</v>
      </c>
      <c r="D62" s="23" t="s">
        <v>75</v>
      </c>
      <c r="E62" s="24">
        <v>315</v>
      </c>
      <c r="F62" s="23" t="str">
        <f t="shared" si="0"/>
        <v>315@イエメン</v>
      </c>
      <c r="G62" s="25">
        <v>160000</v>
      </c>
      <c r="H62" s="26" t="s">
        <v>25</v>
      </c>
      <c r="I62" s="25">
        <v>350000</v>
      </c>
      <c r="K62" s="3"/>
      <c r="L62" s="3"/>
      <c r="M62" s="3"/>
    </row>
    <row r="63" spans="1:13" s="4" customFormat="1" x14ac:dyDescent="0.2">
      <c r="A63" s="16"/>
      <c r="B63" s="39">
        <v>316</v>
      </c>
      <c r="C63" s="40" t="s">
        <v>89</v>
      </c>
      <c r="D63" s="23" t="s">
        <v>75</v>
      </c>
      <c r="E63" s="24">
        <v>316</v>
      </c>
      <c r="F63" s="23" t="str">
        <f t="shared" si="0"/>
        <v>316@パレスチナ</v>
      </c>
      <c r="G63" s="25">
        <v>160000</v>
      </c>
      <c r="H63" s="26" t="s">
        <v>25</v>
      </c>
      <c r="I63" s="25">
        <v>350000</v>
      </c>
      <c r="K63" s="3"/>
      <c r="L63" s="3"/>
      <c r="M63" s="3"/>
    </row>
    <row r="64" spans="1:13" s="4" customFormat="1" x14ac:dyDescent="0.2">
      <c r="A64" s="37"/>
      <c r="B64" s="41">
        <v>317</v>
      </c>
      <c r="C64" s="42" t="s">
        <v>90</v>
      </c>
      <c r="D64" s="29" t="s">
        <v>75</v>
      </c>
      <c r="E64" s="30">
        <v>317</v>
      </c>
      <c r="F64" s="29" t="str">
        <f t="shared" si="0"/>
        <v>317@アフガニスタン</v>
      </c>
      <c r="G64" s="31">
        <v>160000</v>
      </c>
      <c r="H64" s="32" t="s">
        <v>25</v>
      </c>
      <c r="I64" s="31">
        <v>350000</v>
      </c>
      <c r="K64" s="3"/>
      <c r="L64" s="3"/>
      <c r="M64" s="3"/>
    </row>
    <row r="65" spans="1:13" s="4" customFormat="1" x14ac:dyDescent="0.2">
      <c r="A65" s="33" t="s">
        <v>91</v>
      </c>
      <c r="B65" s="34">
        <v>401</v>
      </c>
      <c r="C65" s="35" t="s">
        <v>92</v>
      </c>
      <c r="D65" s="35" t="s">
        <v>93</v>
      </c>
      <c r="E65" s="36">
        <v>401</v>
      </c>
      <c r="F65" s="35" t="str">
        <f t="shared" si="0"/>
        <v>401@アルジェリア</v>
      </c>
      <c r="G65" s="20">
        <v>120000</v>
      </c>
      <c r="H65" s="21" t="s">
        <v>25</v>
      </c>
      <c r="I65" s="20">
        <v>350000</v>
      </c>
      <c r="K65" s="3"/>
      <c r="L65" s="3"/>
      <c r="M65" s="3"/>
    </row>
    <row r="66" spans="1:13" s="4" customFormat="1" x14ac:dyDescent="0.2">
      <c r="A66" s="16"/>
      <c r="B66" s="22">
        <v>402</v>
      </c>
      <c r="C66" s="23" t="s">
        <v>94</v>
      </c>
      <c r="D66" s="23" t="s">
        <v>93</v>
      </c>
      <c r="E66" s="24">
        <v>402</v>
      </c>
      <c r="F66" s="23" t="str">
        <f t="shared" si="0"/>
        <v>402@カメルーン</v>
      </c>
      <c r="G66" s="25">
        <v>120000</v>
      </c>
      <c r="H66" s="26" t="s">
        <v>25</v>
      </c>
      <c r="I66" s="25">
        <v>350000</v>
      </c>
      <c r="K66" s="3"/>
      <c r="L66" s="3"/>
      <c r="M66" s="3"/>
    </row>
    <row r="67" spans="1:13" s="4" customFormat="1" x14ac:dyDescent="0.2">
      <c r="A67" s="16"/>
      <c r="B67" s="22">
        <v>403</v>
      </c>
      <c r="C67" s="23" t="s">
        <v>95</v>
      </c>
      <c r="D67" s="23" t="s">
        <v>93</v>
      </c>
      <c r="E67" s="24">
        <v>403</v>
      </c>
      <c r="F67" s="23" t="str">
        <f t="shared" si="0"/>
        <v>403@コンゴ共和国</v>
      </c>
      <c r="G67" s="25">
        <v>120000</v>
      </c>
      <c r="H67" s="26" t="s">
        <v>25</v>
      </c>
      <c r="I67" s="25">
        <v>350000</v>
      </c>
      <c r="K67" s="3"/>
      <c r="L67" s="3"/>
      <c r="M67" s="3"/>
    </row>
    <row r="68" spans="1:13" s="4" customFormat="1" x14ac:dyDescent="0.2">
      <c r="A68" s="16"/>
      <c r="B68" s="22">
        <v>404</v>
      </c>
      <c r="C68" s="23" t="s">
        <v>96</v>
      </c>
      <c r="D68" s="23" t="s">
        <v>93</v>
      </c>
      <c r="E68" s="24">
        <v>404</v>
      </c>
      <c r="F68" s="23" t="str">
        <f t="shared" si="0"/>
        <v>404@コートジボワール</v>
      </c>
      <c r="G68" s="25">
        <v>120000</v>
      </c>
      <c r="H68" s="26" t="s">
        <v>25</v>
      </c>
      <c r="I68" s="25">
        <v>350000</v>
      </c>
      <c r="K68" s="3"/>
      <c r="L68" s="3"/>
      <c r="M68" s="3"/>
    </row>
    <row r="69" spans="1:13" s="4" customFormat="1" x14ac:dyDescent="0.2">
      <c r="A69" s="16"/>
      <c r="B69" s="22">
        <v>405</v>
      </c>
      <c r="C69" s="23" t="s">
        <v>97</v>
      </c>
      <c r="D69" s="23" t="s">
        <v>93</v>
      </c>
      <c r="E69" s="24">
        <v>405</v>
      </c>
      <c r="F69" s="23" t="str">
        <f t="shared" ref="F69:F132" si="1">B69&amp;"@"&amp;C69</f>
        <v>405@エジプト</v>
      </c>
      <c r="G69" s="25">
        <v>120000</v>
      </c>
      <c r="H69" s="26" t="s">
        <v>25</v>
      </c>
      <c r="I69" s="25">
        <v>350000</v>
      </c>
      <c r="K69" s="3"/>
      <c r="L69" s="3"/>
      <c r="M69" s="3"/>
    </row>
    <row r="70" spans="1:13" s="4" customFormat="1" x14ac:dyDescent="0.2">
      <c r="A70" s="16"/>
      <c r="B70" s="22">
        <v>406</v>
      </c>
      <c r="C70" s="23" t="s">
        <v>98</v>
      </c>
      <c r="D70" s="23" t="s">
        <v>93</v>
      </c>
      <c r="E70" s="24">
        <v>406</v>
      </c>
      <c r="F70" s="23" t="str">
        <f t="shared" si="1"/>
        <v>406@エチオピア</v>
      </c>
      <c r="G70" s="25">
        <v>120000</v>
      </c>
      <c r="H70" s="26" t="s">
        <v>25</v>
      </c>
      <c r="I70" s="25">
        <v>350000</v>
      </c>
      <c r="K70" s="3"/>
      <c r="L70" s="3"/>
      <c r="M70" s="3"/>
    </row>
    <row r="71" spans="1:13" s="4" customFormat="1" x14ac:dyDescent="0.2">
      <c r="A71" s="16"/>
      <c r="B71" s="22">
        <v>407</v>
      </c>
      <c r="C71" s="23" t="s">
        <v>99</v>
      </c>
      <c r="D71" s="23" t="s">
        <v>93</v>
      </c>
      <c r="E71" s="24">
        <v>407</v>
      </c>
      <c r="F71" s="23" t="str">
        <f t="shared" si="1"/>
        <v>407@ガボン</v>
      </c>
      <c r="G71" s="25">
        <v>120000</v>
      </c>
      <c r="H71" s="26" t="s">
        <v>25</v>
      </c>
      <c r="I71" s="25">
        <v>350000</v>
      </c>
      <c r="K71" s="3"/>
      <c r="L71" s="3"/>
      <c r="M71" s="3"/>
    </row>
    <row r="72" spans="1:13" s="4" customFormat="1" x14ac:dyDescent="0.2">
      <c r="A72" s="16"/>
      <c r="B72" s="22">
        <v>408</v>
      </c>
      <c r="C72" s="23" t="s">
        <v>100</v>
      </c>
      <c r="D72" s="23" t="s">
        <v>93</v>
      </c>
      <c r="E72" s="24">
        <v>408</v>
      </c>
      <c r="F72" s="23" t="str">
        <f t="shared" si="1"/>
        <v>408@ガーナ</v>
      </c>
      <c r="G72" s="25">
        <v>120000</v>
      </c>
      <c r="H72" s="26" t="s">
        <v>25</v>
      </c>
      <c r="I72" s="25">
        <v>350000</v>
      </c>
      <c r="K72" s="3"/>
      <c r="L72" s="3"/>
      <c r="M72" s="3"/>
    </row>
    <row r="73" spans="1:13" s="4" customFormat="1" x14ac:dyDescent="0.2">
      <c r="A73" s="16"/>
      <c r="B73" s="22">
        <v>409</v>
      </c>
      <c r="C73" s="23" t="s">
        <v>101</v>
      </c>
      <c r="D73" s="23" t="s">
        <v>93</v>
      </c>
      <c r="E73" s="24">
        <v>409</v>
      </c>
      <c r="F73" s="23" t="str">
        <f t="shared" si="1"/>
        <v>409@ギニア</v>
      </c>
      <c r="G73" s="25">
        <v>120000</v>
      </c>
      <c r="H73" s="26" t="s">
        <v>25</v>
      </c>
      <c r="I73" s="25">
        <v>350000</v>
      </c>
      <c r="K73" s="3"/>
      <c r="L73" s="3"/>
      <c r="M73" s="3"/>
    </row>
    <row r="74" spans="1:13" s="4" customFormat="1" x14ac:dyDescent="0.2">
      <c r="A74" s="16"/>
      <c r="B74" s="22">
        <v>410</v>
      </c>
      <c r="C74" s="23" t="s">
        <v>102</v>
      </c>
      <c r="D74" s="23" t="s">
        <v>93</v>
      </c>
      <c r="E74" s="24">
        <v>410</v>
      </c>
      <c r="F74" s="23" t="str">
        <f t="shared" si="1"/>
        <v>410@ケニア</v>
      </c>
      <c r="G74" s="25">
        <v>120000</v>
      </c>
      <c r="H74" s="26" t="s">
        <v>25</v>
      </c>
      <c r="I74" s="25">
        <v>350000</v>
      </c>
      <c r="K74" s="3"/>
      <c r="L74" s="3"/>
      <c r="M74" s="3"/>
    </row>
    <row r="75" spans="1:13" s="4" customFormat="1" x14ac:dyDescent="0.2">
      <c r="A75" s="16"/>
      <c r="B75" s="22">
        <v>411</v>
      </c>
      <c r="C75" s="23" t="s">
        <v>103</v>
      </c>
      <c r="D75" s="23" t="s">
        <v>93</v>
      </c>
      <c r="E75" s="24">
        <v>411</v>
      </c>
      <c r="F75" s="23" t="str">
        <f t="shared" si="1"/>
        <v>411@リベリア</v>
      </c>
      <c r="G75" s="25">
        <v>120000</v>
      </c>
      <c r="H75" s="26" t="s">
        <v>25</v>
      </c>
      <c r="I75" s="25">
        <v>350000</v>
      </c>
      <c r="K75" s="3"/>
      <c r="L75" s="3"/>
      <c r="M75" s="3"/>
    </row>
    <row r="76" spans="1:13" s="4" customFormat="1" x14ac:dyDescent="0.2">
      <c r="A76" s="16"/>
      <c r="B76" s="22">
        <v>412</v>
      </c>
      <c r="C76" s="23" t="s">
        <v>104</v>
      </c>
      <c r="D76" s="23" t="s">
        <v>93</v>
      </c>
      <c r="E76" s="24">
        <v>412</v>
      </c>
      <c r="F76" s="23" t="str">
        <f t="shared" si="1"/>
        <v>412@リビア</v>
      </c>
      <c r="G76" s="25">
        <v>120000</v>
      </c>
      <c r="H76" s="26" t="s">
        <v>25</v>
      </c>
      <c r="I76" s="25">
        <v>350000</v>
      </c>
      <c r="K76" s="3"/>
      <c r="L76" s="3"/>
      <c r="M76" s="3"/>
    </row>
    <row r="77" spans="1:13" s="4" customFormat="1" x14ac:dyDescent="0.2">
      <c r="A77" s="16"/>
      <c r="B77" s="22">
        <v>413</v>
      </c>
      <c r="C77" s="23" t="s">
        <v>105</v>
      </c>
      <c r="D77" s="23" t="s">
        <v>93</v>
      </c>
      <c r="E77" s="24">
        <v>413</v>
      </c>
      <c r="F77" s="23" t="str">
        <f t="shared" si="1"/>
        <v>413@マダガスカル</v>
      </c>
      <c r="G77" s="25">
        <v>120000</v>
      </c>
      <c r="H77" s="26" t="s">
        <v>25</v>
      </c>
      <c r="I77" s="25">
        <v>350000</v>
      </c>
      <c r="K77" s="3"/>
      <c r="L77" s="3"/>
      <c r="M77" s="3"/>
    </row>
    <row r="78" spans="1:13" s="4" customFormat="1" x14ac:dyDescent="0.2">
      <c r="A78" s="16"/>
      <c r="B78" s="22">
        <v>414</v>
      </c>
      <c r="C78" s="23" t="s">
        <v>106</v>
      </c>
      <c r="D78" s="23" t="s">
        <v>93</v>
      </c>
      <c r="E78" s="24">
        <v>414</v>
      </c>
      <c r="F78" s="23" t="str">
        <f t="shared" si="1"/>
        <v>414@モーリタニア</v>
      </c>
      <c r="G78" s="25">
        <v>120000</v>
      </c>
      <c r="H78" s="26" t="s">
        <v>25</v>
      </c>
      <c r="I78" s="25">
        <v>350000</v>
      </c>
      <c r="K78" s="3"/>
      <c r="L78" s="3"/>
      <c r="M78" s="3"/>
    </row>
    <row r="79" spans="1:13" s="4" customFormat="1" x14ac:dyDescent="0.2">
      <c r="A79" s="16"/>
      <c r="B79" s="22">
        <v>415</v>
      </c>
      <c r="C79" s="23" t="s">
        <v>107</v>
      </c>
      <c r="D79" s="23" t="s">
        <v>93</v>
      </c>
      <c r="E79" s="24">
        <v>415</v>
      </c>
      <c r="F79" s="23" t="str">
        <f t="shared" si="1"/>
        <v>415@モロッコ</v>
      </c>
      <c r="G79" s="25">
        <v>120000</v>
      </c>
      <c r="H79" s="26" t="s">
        <v>25</v>
      </c>
      <c r="I79" s="25">
        <v>350000</v>
      </c>
      <c r="K79" s="3"/>
      <c r="L79" s="3"/>
      <c r="M79" s="3"/>
    </row>
    <row r="80" spans="1:13" s="4" customFormat="1" x14ac:dyDescent="0.2">
      <c r="A80" s="16"/>
      <c r="B80" s="22">
        <v>416</v>
      </c>
      <c r="C80" s="23" t="s">
        <v>108</v>
      </c>
      <c r="D80" s="23" t="s">
        <v>93</v>
      </c>
      <c r="E80" s="24">
        <v>416</v>
      </c>
      <c r="F80" s="23" t="str">
        <f t="shared" si="1"/>
        <v>416@ナイジェリア</v>
      </c>
      <c r="G80" s="25">
        <v>120000</v>
      </c>
      <c r="H80" s="26" t="s">
        <v>25</v>
      </c>
      <c r="I80" s="25">
        <v>350000</v>
      </c>
      <c r="K80" s="3"/>
      <c r="L80" s="3"/>
      <c r="M80" s="3"/>
    </row>
    <row r="81" spans="1:13" s="4" customFormat="1" x14ac:dyDescent="0.2">
      <c r="A81" s="16"/>
      <c r="B81" s="22">
        <v>417</v>
      </c>
      <c r="C81" s="23" t="s">
        <v>109</v>
      </c>
      <c r="D81" s="23" t="s">
        <v>93</v>
      </c>
      <c r="E81" s="24">
        <v>417</v>
      </c>
      <c r="F81" s="23" t="str">
        <f t="shared" si="1"/>
        <v>417@セネガル</v>
      </c>
      <c r="G81" s="25">
        <v>120000</v>
      </c>
      <c r="H81" s="26" t="s">
        <v>25</v>
      </c>
      <c r="I81" s="25">
        <v>350000</v>
      </c>
      <c r="K81" s="3"/>
      <c r="L81" s="3"/>
      <c r="M81" s="3"/>
    </row>
    <row r="82" spans="1:13" s="4" customFormat="1" x14ac:dyDescent="0.2">
      <c r="A82" s="16"/>
      <c r="B82" s="22">
        <v>418</v>
      </c>
      <c r="C82" s="23" t="s">
        <v>110</v>
      </c>
      <c r="D82" s="23" t="s">
        <v>93</v>
      </c>
      <c r="E82" s="24">
        <v>418</v>
      </c>
      <c r="F82" s="23" t="str">
        <f t="shared" si="1"/>
        <v>418@南アフリカ</v>
      </c>
      <c r="G82" s="25">
        <v>120000</v>
      </c>
      <c r="H82" s="26" t="s">
        <v>25</v>
      </c>
      <c r="I82" s="25">
        <v>350000</v>
      </c>
      <c r="K82" s="3"/>
      <c r="L82" s="3"/>
      <c r="M82" s="3"/>
    </row>
    <row r="83" spans="1:13" s="4" customFormat="1" x14ac:dyDescent="0.2">
      <c r="A83" s="16"/>
      <c r="B83" s="22">
        <v>419</v>
      </c>
      <c r="C83" s="23" t="s">
        <v>111</v>
      </c>
      <c r="D83" s="23" t="s">
        <v>93</v>
      </c>
      <c r="E83" s="24">
        <v>419</v>
      </c>
      <c r="F83" s="23" t="str">
        <f t="shared" si="1"/>
        <v>419@スーダン共和国</v>
      </c>
      <c r="G83" s="25">
        <v>120000</v>
      </c>
      <c r="H83" s="26" t="s">
        <v>25</v>
      </c>
      <c r="I83" s="25">
        <v>350000</v>
      </c>
      <c r="K83" s="3"/>
      <c r="L83" s="3"/>
      <c r="M83" s="3"/>
    </row>
    <row r="84" spans="1:13" s="4" customFormat="1" x14ac:dyDescent="0.2">
      <c r="A84" s="16"/>
      <c r="B84" s="22">
        <v>420</v>
      </c>
      <c r="C84" s="23" t="s">
        <v>112</v>
      </c>
      <c r="D84" s="23" t="s">
        <v>93</v>
      </c>
      <c r="E84" s="24">
        <v>420</v>
      </c>
      <c r="F84" s="23" t="str">
        <f t="shared" si="1"/>
        <v>420@タンザニア</v>
      </c>
      <c r="G84" s="25">
        <v>120000</v>
      </c>
      <c r="H84" s="26" t="s">
        <v>25</v>
      </c>
      <c r="I84" s="25">
        <v>350000</v>
      </c>
      <c r="K84" s="3"/>
      <c r="L84" s="3"/>
      <c r="M84" s="3"/>
    </row>
    <row r="85" spans="1:13" s="4" customFormat="1" x14ac:dyDescent="0.2">
      <c r="A85" s="16"/>
      <c r="B85" s="22">
        <v>421</v>
      </c>
      <c r="C85" s="23" t="s">
        <v>113</v>
      </c>
      <c r="D85" s="23" t="s">
        <v>93</v>
      </c>
      <c r="E85" s="24">
        <v>421</v>
      </c>
      <c r="F85" s="23" t="str">
        <f t="shared" si="1"/>
        <v>421@チュニジア</v>
      </c>
      <c r="G85" s="25">
        <v>120000</v>
      </c>
      <c r="H85" s="26" t="s">
        <v>25</v>
      </c>
      <c r="I85" s="25">
        <v>350000</v>
      </c>
      <c r="K85" s="3"/>
      <c r="L85" s="3"/>
      <c r="M85" s="3"/>
    </row>
    <row r="86" spans="1:13" s="4" customFormat="1" x14ac:dyDescent="0.2">
      <c r="A86" s="16"/>
      <c r="B86" s="22">
        <v>422</v>
      </c>
      <c r="C86" s="23" t="s">
        <v>114</v>
      </c>
      <c r="D86" s="23" t="s">
        <v>93</v>
      </c>
      <c r="E86" s="24">
        <v>422</v>
      </c>
      <c r="F86" s="23" t="str">
        <f t="shared" si="1"/>
        <v>422@コンゴ民主共和国</v>
      </c>
      <c r="G86" s="25">
        <v>120000</v>
      </c>
      <c r="H86" s="26" t="s">
        <v>25</v>
      </c>
      <c r="I86" s="25">
        <v>350000</v>
      </c>
      <c r="K86" s="3"/>
      <c r="L86" s="3"/>
      <c r="M86" s="3"/>
    </row>
    <row r="87" spans="1:13" s="4" customFormat="1" x14ac:dyDescent="0.2">
      <c r="A87" s="16"/>
      <c r="B87" s="22">
        <v>423</v>
      </c>
      <c r="C87" s="23" t="s">
        <v>115</v>
      </c>
      <c r="D87" s="23" t="s">
        <v>93</v>
      </c>
      <c r="E87" s="24">
        <v>423</v>
      </c>
      <c r="F87" s="23" t="str">
        <f t="shared" si="1"/>
        <v>423@ザンビア</v>
      </c>
      <c r="G87" s="25">
        <v>120000</v>
      </c>
      <c r="H87" s="26" t="s">
        <v>25</v>
      </c>
      <c r="I87" s="25">
        <v>350000</v>
      </c>
      <c r="K87" s="3"/>
      <c r="L87" s="3"/>
      <c r="M87" s="3"/>
    </row>
    <row r="88" spans="1:13" s="4" customFormat="1" x14ac:dyDescent="0.2">
      <c r="A88" s="16"/>
      <c r="B88" s="22">
        <v>424</v>
      </c>
      <c r="C88" s="23" t="s">
        <v>116</v>
      </c>
      <c r="D88" s="23" t="s">
        <v>93</v>
      </c>
      <c r="E88" s="24">
        <v>424</v>
      </c>
      <c r="F88" s="23" t="str">
        <f t="shared" si="1"/>
        <v>424@ジンバブエ</v>
      </c>
      <c r="G88" s="25">
        <v>120000</v>
      </c>
      <c r="H88" s="26" t="s">
        <v>25</v>
      </c>
      <c r="I88" s="25">
        <v>350000</v>
      </c>
      <c r="K88" s="3"/>
      <c r="L88" s="3"/>
      <c r="M88" s="3"/>
    </row>
    <row r="89" spans="1:13" s="4" customFormat="1" x14ac:dyDescent="0.2">
      <c r="A89" s="16"/>
      <c r="B89" s="22">
        <v>425</v>
      </c>
      <c r="C89" s="23" t="s">
        <v>117</v>
      </c>
      <c r="D89" s="23" t="s">
        <v>93</v>
      </c>
      <c r="E89" s="24">
        <v>425</v>
      </c>
      <c r="F89" s="23" t="str">
        <f t="shared" si="1"/>
        <v>425@チャド</v>
      </c>
      <c r="G89" s="25">
        <v>120000</v>
      </c>
      <c r="H89" s="26" t="s">
        <v>25</v>
      </c>
      <c r="I89" s="25">
        <v>350000</v>
      </c>
      <c r="K89" s="3"/>
      <c r="L89" s="3"/>
      <c r="M89" s="3"/>
    </row>
    <row r="90" spans="1:13" s="4" customFormat="1" x14ac:dyDescent="0.2">
      <c r="A90" s="16"/>
      <c r="B90" s="22">
        <v>426</v>
      </c>
      <c r="C90" s="23" t="s">
        <v>118</v>
      </c>
      <c r="D90" s="23" t="s">
        <v>93</v>
      </c>
      <c r="E90" s="24">
        <v>426</v>
      </c>
      <c r="F90" s="23" t="str">
        <f t="shared" si="1"/>
        <v>426@ウガンダ</v>
      </c>
      <c r="G90" s="25">
        <v>120000</v>
      </c>
      <c r="H90" s="26" t="s">
        <v>25</v>
      </c>
      <c r="I90" s="25">
        <v>350000</v>
      </c>
      <c r="K90" s="3"/>
      <c r="L90" s="3"/>
      <c r="M90" s="3"/>
    </row>
    <row r="91" spans="1:13" s="4" customFormat="1" x14ac:dyDescent="0.2">
      <c r="A91" s="16"/>
      <c r="B91" s="22">
        <v>427</v>
      </c>
      <c r="C91" s="23" t="s">
        <v>119</v>
      </c>
      <c r="D91" s="23" t="s">
        <v>93</v>
      </c>
      <c r="E91" s="24">
        <v>427</v>
      </c>
      <c r="F91" s="23" t="str">
        <f t="shared" si="1"/>
        <v>427@ボツワナ</v>
      </c>
      <c r="G91" s="25">
        <v>120000</v>
      </c>
      <c r="H91" s="26" t="s">
        <v>25</v>
      </c>
      <c r="I91" s="25">
        <v>350000</v>
      </c>
      <c r="K91" s="3"/>
      <c r="L91" s="3"/>
      <c r="M91" s="3"/>
    </row>
    <row r="92" spans="1:13" s="4" customFormat="1" x14ac:dyDescent="0.2">
      <c r="A92" s="16"/>
      <c r="B92" s="22">
        <v>428</v>
      </c>
      <c r="C92" s="23" t="s">
        <v>120</v>
      </c>
      <c r="D92" s="23" t="s">
        <v>93</v>
      </c>
      <c r="E92" s="24">
        <v>428</v>
      </c>
      <c r="F92" s="23" t="str">
        <f t="shared" si="1"/>
        <v>428@南スーダン共和国</v>
      </c>
      <c r="G92" s="25">
        <v>120000</v>
      </c>
      <c r="H92" s="26" t="s">
        <v>25</v>
      </c>
      <c r="I92" s="25">
        <v>350000</v>
      </c>
      <c r="K92" s="3"/>
      <c r="L92" s="3"/>
      <c r="M92" s="3"/>
    </row>
    <row r="93" spans="1:13" s="4" customFormat="1" x14ac:dyDescent="0.2">
      <c r="A93" s="16"/>
      <c r="B93" s="27">
        <v>429</v>
      </c>
      <c r="C93" s="28" t="s">
        <v>121</v>
      </c>
      <c r="D93" s="23" t="s">
        <v>93</v>
      </c>
      <c r="E93" s="24">
        <v>429</v>
      </c>
      <c r="F93" s="23" t="str">
        <f t="shared" si="1"/>
        <v>429@シエラレオネ</v>
      </c>
      <c r="G93" s="25">
        <v>120000</v>
      </c>
      <c r="H93" s="26" t="s">
        <v>25</v>
      </c>
      <c r="I93" s="25">
        <v>350000</v>
      </c>
      <c r="K93" s="3"/>
      <c r="L93" s="3"/>
      <c r="M93" s="3"/>
    </row>
    <row r="94" spans="1:13" s="4" customFormat="1" x14ac:dyDescent="0.2">
      <c r="A94" s="16"/>
      <c r="B94" s="43">
        <v>430</v>
      </c>
      <c r="C94" s="44" t="s">
        <v>122</v>
      </c>
      <c r="D94" s="23" t="s">
        <v>93</v>
      </c>
      <c r="E94" s="24">
        <v>430</v>
      </c>
      <c r="F94" s="23" t="str">
        <f t="shared" si="1"/>
        <v>430@モザンビーク</v>
      </c>
      <c r="G94" s="25">
        <v>120000</v>
      </c>
      <c r="H94" s="26" t="s">
        <v>25</v>
      </c>
      <c r="I94" s="25">
        <v>350000</v>
      </c>
      <c r="K94" s="3"/>
      <c r="L94" s="3"/>
      <c r="M94" s="3"/>
    </row>
    <row r="95" spans="1:13" s="4" customFormat="1" x14ac:dyDescent="0.2">
      <c r="A95" s="16"/>
      <c r="B95" s="45">
        <v>431</v>
      </c>
      <c r="C95" s="46" t="s">
        <v>123</v>
      </c>
      <c r="D95" s="23" t="s">
        <v>93</v>
      </c>
      <c r="E95" s="24">
        <v>431</v>
      </c>
      <c r="F95" s="23" t="str">
        <f t="shared" si="1"/>
        <v>431@ベナン共和国</v>
      </c>
      <c r="G95" s="25">
        <v>120000</v>
      </c>
      <c r="H95" s="26" t="s">
        <v>25</v>
      </c>
      <c r="I95" s="25">
        <v>350000</v>
      </c>
      <c r="K95" s="3"/>
      <c r="L95" s="3"/>
      <c r="M95" s="3"/>
    </row>
    <row r="96" spans="1:13" s="4" customFormat="1" x14ac:dyDescent="0.2">
      <c r="A96" s="16"/>
      <c r="B96" s="43">
        <v>432</v>
      </c>
      <c r="C96" s="44" t="s">
        <v>124</v>
      </c>
      <c r="D96" s="23" t="s">
        <v>93</v>
      </c>
      <c r="E96" s="24">
        <v>432</v>
      </c>
      <c r="F96" s="23" t="str">
        <f t="shared" si="1"/>
        <v>432@ガンビア</v>
      </c>
      <c r="G96" s="25">
        <v>120000</v>
      </c>
      <c r="H96" s="26" t="s">
        <v>25</v>
      </c>
      <c r="I96" s="25">
        <v>350000</v>
      </c>
      <c r="K96" s="3"/>
      <c r="L96" s="3"/>
      <c r="M96" s="3"/>
    </row>
    <row r="97" spans="1:13" s="4" customFormat="1" x14ac:dyDescent="0.2">
      <c r="A97" s="16"/>
      <c r="B97" s="45">
        <v>433</v>
      </c>
      <c r="C97" s="46" t="s">
        <v>125</v>
      </c>
      <c r="D97" s="23" t="s">
        <v>93</v>
      </c>
      <c r="E97" s="24">
        <v>433</v>
      </c>
      <c r="F97" s="23" t="str">
        <f t="shared" si="1"/>
        <v>433@ナミビア</v>
      </c>
      <c r="G97" s="25">
        <v>120000</v>
      </c>
      <c r="H97" s="26" t="s">
        <v>25</v>
      </c>
      <c r="I97" s="25">
        <v>350000</v>
      </c>
      <c r="K97" s="3"/>
      <c r="L97" s="3"/>
      <c r="M97" s="3"/>
    </row>
    <row r="98" spans="1:13" s="4" customFormat="1" x14ac:dyDescent="0.2">
      <c r="A98" s="16"/>
      <c r="B98" s="45">
        <v>434</v>
      </c>
      <c r="C98" s="46" t="s">
        <v>126</v>
      </c>
      <c r="D98" s="23" t="s">
        <v>93</v>
      </c>
      <c r="E98" s="24">
        <v>434</v>
      </c>
      <c r="F98" s="23" t="str">
        <f t="shared" si="1"/>
        <v>434@ニジェール</v>
      </c>
      <c r="G98" s="25">
        <v>120000</v>
      </c>
      <c r="H98" s="26" t="s">
        <v>25</v>
      </c>
      <c r="I98" s="25">
        <v>350000</v>
      </c>
      <c r="K98" s="3"/>
      <c r="L98" s="3"/>
      <c r="M98" s="3"/>
    </row>
    <row r="99" spans="1:13" s="4" customFormat="1" x14ac:dyDescent="0.2">
      <c r="A99" s="16"/>
      <c r="B99" s="43">
        <v>435</v>
      </c>
      <c r="C99" s="44" t="s">
        <v>127</v>
      </c>
      <c r="D99" s="23" t="s">
        <v>93</v>
      </c>
      <c r="E99" s="24">
        <v>435</v>
      </c>
      <c r="F99" s="23" t="str">
        <f t="shared" si="1"/>
        <v>435@マラウイ</v>
      </c>
      <c r="G99" s="25">
        <v>120000</v>
      </c>
      <c r="H99" s="26" t="s">
        <v>25</v>
      </c>
      <c r="I99" s="25">
        <v>350000</v>
      </c>
      <c r="K99" s="3"/>
      <c r="L99" s="3"/>
      <c r="M99" s="3"/>
    </row>
    <row r="100" spans="1:13" s="4" customFormat="1" x14ac:dyDescent="0.2">
      <c r="A100" s="16"/>
      <c r="B100" s="39">
        <v>436</v>
      </c>
      <c r="C100" s="40" t="s">
        <v>128</v>
      </c>
      <c r="D100" s="23" t="s">
        <v>93</v>
      </c>
      <c r="E100" s="24">
        <v>436</v>
      </c>
      <c r="F100" s="23" t="str">
        <f t="shared" si="1"/>
        <v>436@ジブチ</v>
      </c>
      <c r="G100" s="25">
        <v>120000</v>
      </c>
      <c r="H100" s="26" t="s">
        <v>25</v>
      </c>
      <c r="I100" s="25">
        <v>350000</v>
      </c>
      <c r="K100" s="3"/>
      <c r="L100" s="3"/>
      <c r="M100" s="3"/>
    </row>
    <row r="101" spans="1:13" s="4" customFormat="1" x14ac:dyDescent="0.2">
      <c r="A101" s="16"/>
      <c r="B101" s="45">
        <v>437</v>
      </c>
      <c r="C101" s="46" t="s">
        <v>129</v>
      </c>
      <c r="D101" s="23" t="s">
        <v>93</v>
      </c>
      <c r="E101" s="24">
        <v>437</v>
      </c>
      <c r="F101" s="23" t="str">
        <f t="shared" si="1"/>
        <v>437@ルワンダ</v>
      </c>
      <c r="G101" s="25">
        <v>120000</v>
      </c>
      <c r="H101" s="26" t="s">
        <v>25</v>
      </c>
      <c r="I101" s="25">
        <v>350000</v>
      </c>
      <c r="K101" s="3"/>
      <c r="L101" s="3"/>
      <c r="M101" s="3"/>
    </row>
    <row r="102" spans="1:13" s="4" customFormat="1" x14ac:dyDescent="0.2">
      <c r="A102" s="16"/>
      <c r="B102" s="45">
        <v>438</v>
      </c>
      <c r="C102" s="46" t="s">
        <v>130</v>
      </c>
      <c r="D102" s="23" t="s">
        <v>93</v>
      </c>
      <c r="E102" s="24">
        <v>438</v>
      </c>
      <c r="F102" s="23" t="str">
        <f t="shared" si="1"/>
        <v>438@ブルンジ</v>
      </c>
      <c r="G102" s="25">
        <v>120000</v>
      </c>
      <c r="H102" s="26" t="s">
        <v>25</v>
      </c>
      <c r="I102" s="25">
        <v>350000</v>
      </c>
      <c r="K102" s="3"/>
      <c r="L102" s="3"/>
      <c r="M102" s="3"/>
    </row>
    <row r="103" spans="1:13" s="4" customFormat="1" x14ac:dyDescent="0.2">
      <c r="A103" s="37"/>
      <c r="B103" s="41">
        <v>439</v>
      </c>
      <c r="C103" s="42" t="s">
        <v>131</v>
      </c>
      <c r="D103" s="29" t="s">
        <v>93</v>
      </c>
      <c r="E103" s="30">
        <v>439</v>
      </c>
      <c r="F103" s="29" t="str">
        <f t="shared" si="1"/>
        <v>439@レソト</v>
      </c>
      <c r="G103" s="31">
        <v>120000</v>
      </c>
      <c r="H103" s="32" t="s">
        <v>25</v>
      </c>
      <c r="I103" s="31">
        <v>350000</v>
      </c>
      <c r="K103" s="3"/>
      <c r="L103" s="3"/>
      <c r="M103" s="3"/>
    </row>
    <row r="104" spans="1:13" s="4" customFormat="1" x14ac:dyDescent="0.2">
      <c r="A104" s="33" t="s">
        <v>132</v>
      </c>
      <c r="B104" s="34">
        <v>501</v>
      </c>
      <c r="C104" s="35" t="s">
        <v>133</v>
      </c>
      <c r="D104" s="35" t="s">
        <v>134</v>
      </c>
      <c r="E104" s="36">
        <v>501</v>
      </c>
      <c r="F104" s="35" t="str">
        <f t="shared" si="1"/>
        <v>501@カナダ</v>
      </c>
      <c r="G104" s="20">
        <v>160000</v>
      </c>
      <c r="H104" s="21" t="s">
        <v>25</v>
      </c>
      <c r="I104" s="20">
        <v>350000</v>
      </c>
      <c r="K104" s="3"/>
      <c r="L104" s="3"/>
      <c r="M104" s="3"/>
    </row>
    <row r="105" spans="1:13" s="4" customFormat="1" ht="30.75" customHeight="1" x14ac:dyDescent="0.2">
      <c r="A105" s="16"/>
      <c r="B105" s="27">
        <v>502</v>
      </c>
      <c r="C105" s="28" t="s">
        <v>135</v>
      </c>
      <c r="D105" s="47" t="s">
        <v>134</v>
      </c>
      <c r="E105" s="48">
        <v>502</v>
      </c>
      <c r="F105" s="47" t="str">
        <f t="shared" si="1"/>
        <v>502@アメリカ合衆国</v>
      </c>
      <c r="G105" s="49">
        <v>160000</v>
      </c>
      <c r="H105" s="50" t="s">
        <v>25</v>
      </c>
      <c r="I105" s="49">
        <v>350000</v>
      </c>
      <c r="K105" s="3"/>
      <c r="L105" s="3"/>
      <c r="M105" s="3"/>
    </row>
    <row r="106" spans="1:13" s="4" customFormat="1" x14ac:dyDescent="0.2">
      <c r="A106" s="33" t="s">
        <v>136</v>
      </c>
      <c r="B106" s="34">
        <v>601</v>
      </c>
      <c r="C106" s="35" t="s">
        <v>137</v>
      </c>
      <c r="D106" s="35" t="s">
        <v>138</v>
      </c>
      <c r="E106" s="36">
        <v>601</v>
      </c>
      <c r="F106" s="35" t="str">
        <f t="shared" si="1"/>
        <v>601@オーストラリア</v>
      </c>
      <c r="G106" s="20">
        <v>120000</v>
      </c>
      <c r="H106" s="21" t="s">
        <v>25</v>
      </c>
      <c r="I106" s="20">
        <v>350000</v>
      </c>
      <c r="K106" s="3"/>
      <c r="L106" s="3"/>
      <c r="M106" s="3"/>
    </row>
    <row r="107" spans="1:13" s="4" customFormat="1" x14ac:dyDescent="0.2">
      <c r="A107" s="16"/>
      <c r="B107" s="22">
        <v>602</v>
      </c>
      <c r="C107" s="23" t="s">
        <v>139</v>
      </c>
      <c r="D107" s="23" t="s">
        <v>138</v>
      </c>
      <c r="E107" s="24">
        <v>602</v>
      </c>
      <c r="F107" s="23" t="str">
        <f t="shared" si="1"/>
        <v>602@ニュージーランド</v>
      </c>
      <c r="G107" s="25">
        <v>120000</v>
      </c>
      <c r="H107" s="26" t="s">
        <v>25</v>
      </c>
      <c r="I107" s="25">
        <v>350000</v>
      </c>
      <c r="K107" s="3"/>
      <c r="L107" s="3"/>
      <c r="M107" s="3"/>
    </row>
    <row r="108" spans="1:13" s="4" customFormat="1" x14ac:dyDescent="0.2">
      <c r="A108" s="16"/>
      <c r="B108" s="22">
        <v>603</v>
      </c>
      <c r="C108" s="23" t="s">
        <v>140</v>
      </c>
      <c r="D108" s="23" t="s">
        <v>138</v>
      </c>
      <c r="E108" s="24">
        <v>603</v>
      </c>
      <c r="F108" s="23" t="str">
        <f t="shared" si="1"/>
        <v>603@パプアニューギニア</v>
      </c>
      <c r="G108" s="25">
        <v>120000</v>
      </c>
      <c r="H108" s="26" t="s">
        <v>25</v>
      </c>
      <c r="I108" s="25">
        <v>350000</v>
      </c>
      <c r="K108" s="3"/>
      <c r="L108" s="3"/>
      <c r="M108" s="3"/>
    </row>
    <row r="109" spans="1:13" s="4" customFormat="1" x14ac:dyDescent="0.2">
      <c r="A109" s="16"/>
      <c r="B109" s="22">
        <v>604</v>
      </c>
      <c r="C109" s="23" t="s">
        <v>141</v>
      </c>
      <c r="D109" s="23" t="s">
        <v>138</v>
      </c>
      <c r="E109" s="24">
        <v>604</v>
      </c>
      <c r="F109" s="23" t="str">
        <f t="shared" si="1"/>
        <v>604@パラオ</v>
      </c>
      <c r="G109" s="25">
        <v>120000</v>
      </c>
      <c r="H109" s="26" t="s">
        <v>25</v>
      </c>
      <c r="I109" s="25">
        <v>350000</v>
      </c>
      <c r="K109" s="3"/>
      <c r="L109" s="3"/>
      <c r="M109" s="3"/>
    </row>
    <row r="110" spans="1:13" s="4" customFormat="1" x14ac:dyDescent="0.2">
      <c r="A110" s="16"/>
      <c r="B110" s="22">
        <v>605</v>
      </c>
      <c r="C110" s="23" t="s">
        <v>142</v>
      </c>
      <c r="D110" s="23" t="s">
        <v>138</v>
      </c>
      <c r="E110" s="24">
        <v>605</v>
      </c>
      <c r="F110" s="23" t="str">
        <f t="shared" si="1"/>
        <v>605@マーシャル諸島</v>
      </c>
      <c r="G110" s="25">
        <v>120000</v>
      </c>
      <c r="H110" s="26" t="s">
        <v>25</v>
      </c>
      <c r="I110" s="25">
        <v>350000</v>
      </c>
      <c r="K110" s="3"/>
      <c r="L110" s="3"/>
      <c r="M110" s="3"/>
    </row>
    <row r="111" spans="1:13" s="4" customFormat="1" x14ac:dyDescent="0.2">
      <c r="A111" s="16"/>
      <c r="B111" s="22">
        <v>606</v>
      </c>
      <c r="C111" s="23" t="s">
        <v>143</v>
      </c>
      <c r="D111" s="23" t="s">
        <v>138</v>
      </c>
      <c r="E111" s="24">
        <v>606</v>
      </c>
      <c r="F111" s="23" t="str">
        <f t="shared" si="1"/>
        <v>606@ミクロネシア</v>
      </c>
      <c r="G111" s="25">
        <v>120000</v>
      </c>
      <c r="H111" s="26" t="s">
        <v>25</v>
      </c>
      <c r="I111" s="25">
        <v>350000</v>
      </c>
      <c r="K111" s="3"/>
      <c r="L111" s="3"/>
      <c r="M111" s="3"/>
    </row>
    <row r="112" spans="1:13" s="4" customFormat="1" x14ac:dyDescent="0.2">
      <c r="A112" s="16"/>
      <c r="B112" s="22">
        <v>607</v>
      </c>
      <c r="C112" s="23" t="s">
        <v>144</v>
      </c>
      <c r="D112" s="23" t="s">
        <v>138</v>
      </c>
      <c r="E112" s="24">
        <v>607</v>
      </c>
      <c r="F112" s="23" t="str">
        <f t="shared" si="1"/>
        <v>607@フィジー諸島</v>
      </c>
      <c r="G112" s="25">
        <v>120000</v>
      </c>
      <c r="H112" s="26" t="s">
        <v>25</v>
      </c>
      <c r="I112" s="25">
        <v>350000</v>
      </c>
      <c r="K112" s="3"/>
      <c r="L112" s="3"/>
      <c r="M112" s="3"/>
    </row>
    <row r="113" spans="1:10" x14ac:dyDescent="0.2">
      <c r="A113" s="16"/>
      <c r="B113" s="22">
        <v>608</v>
      </c>
      <c r="C113" s="23" t="s">
        <v>145</v>
      </c>
      <c r="D113" s="23" t="s">
        <v>138</v>
      </c>
      <c r="E113" s="24">
        <v>608</v>
      </c>
      <c r="F113" s="23" t="str">
        <f t="shared" si="1"/>
        <v>608@キリバス</v>
      </c>
      <c r="G113" s="25">
        <v>120000</v>
      </c>
      <c r="H113" s="26" t="s">
        <v>25</v>
      </c>
      <c r="I113" s="25">
        <v>350000</v>
      </c>
    </row>
    <row r="114" spans="1:10" x14ac:dyDescent="0.2">
      <c r="A114" s="16"/>
      <c r="B114" s="22">
        <v>609</v>
      </c>
      <c r="C114" s="23" t="s">
        <v>146</v>
      </c>
      <c r="D114" s="23" t="s">
        <v>138</v>
      </c>
      <c r="E114" s="24">
        <v>609</v>
      </c>
      <c r="F114" s="23" t="str">
        <f t="shared" si="1"/>
        <v>609@ナウル</v>
      </c>
      <c r="G114" s="25">
        <v>120000</v>
      </c>
      <c r="H114" s="26" t="s">
        <v>25</v>
      </c>
      <c r="I114" s="25">
        <v>350000</v>
      </c>
    </row>
    <row r="115" spans="1:10" x14ac:dyDescent="0.2">
      <c r="A115" s="16"/>
      <c r="B115" s="22">
        <v>610</v>
      </c>
      <c r="C115" s="23" t="s">
        <v>147</v>
      </c>
      <c r="D115" s="23" t="s">
        <v>138</v>
      </c>
      <c r="E115" s="24">
        <v>610</v>
      </c>
      <c r="F115" s="23" t="str">
        <f t="shared" si="1"/>
        <v>610@ソロモン諸島</v>
      </c>
      <c r="G115" s="25">
        <v>120000</v>
      </c>
      <c r="H115" s="26" t="s">
        <v>25</v>
      </c>
      <c r="I115" s="25">
        <v>350000</v>
      </c>
    </row>
    <row r="116" spans="1:10" x14ac:dyDescent="0.2">
      <c r="A116" s="16"/>
      <c r="B116" s="22">
        <v>611</v>
      </c>
      <c r="C116" s="23" t="s">
        <v>148</v>
      </c>
      <c r="D116" s="23" t="s">
        <v>138</v>
      </c>
      <c r="E116" s="24">
        <v>611</v>
      </c>
      <c r="F116" s="23" t="str">
        <f t="shared" si="1"/>
        <v>611@トンガ</v>
      </c>
      <c r="G116" s="25">
        <v>120000</v>
      </c>
      <c r="H116" s="26" t="s">
        <v>25</v>
      </c>
      <c r="I116" s="25">
        <v>350000</v>
      </c>
    </row>
    <row r="117" spans="1:10" x14ac:dyDescent="0.2">
      <c r="A117" s="16"/>
      <c r="B117" s="22">
        <v>612</v>
      </c>
      <c r="C117" s="23" t="s">
        <v>149</v>
      </c>
      <c r="D117" s="23" t="s">
        <v>138</v>
      </c>
      <c r="E117" s="24">
        <v>612</v>
      </c>
      <c r="F117" s="23" t="str">
        <f t="shared" si="1"/>
        <v>612@ツバル</v>
      </c>
      <c r="G117" s="25">
        <v>120000</v>
      </c>
      <c r="H117" s="26" t="s">
        <v>25</v>
      </c>
      <c r="I117" s="25">
        <v>350000</v>
      </c>
    </row>
    <row r="118" spans="1:10" x14ac:dyDescent="0.2">
      <c r="A118" s="16"/>
      <c r="B118" s="22">
        <v>613</v>
      </c>
      <c r="C118" s="23" t="s">
        <v>150</v>
      </c>
      <c r="D118" s="23" t="s">
        <v>138</v>
      </c>
      <c r="E118" s="24">
        <v>613</v>
      </c>
      <c r="F118" s="23" t="str">
        <f t="shared" si="1"/>
        <v>613@バヌアツ</v>
      </c>
      <c r="G118" s="25">
        <v>120000</v>
      </c>
      <c r="H118" s="26" t="s">
        <v>25</v>
      </c>
      <c r="I118" s="25">
        <v>350000</v>
      </c>
    </row>
    <row r="119" spans="1:10" x14ac:dyDescent="0.2">
      <c r="A119" s="16"/>
      <c r="B119" s="22">
        <v>614</v>
      </c>
      <c r="C119" s="23" t="s">
        <v>151</v>
      </c>
      <c r="D119" s="23" t="s">
        <v>138</v>
      </c>
      <c r="E119" s="24">
        <v>614</v>
      </c>
      <c r="F119" s="23" t="str">
        <f t="shared" si="1"/>
        <v>614@サモア</v>
      </c>
      <c r="G119" s="25">
        <v>120000</v>
      </c>
      <c r="H119" s="26" t="s">
        <v>25</v>
      </c>
      <c r="I119" s="25">
        <v>350000</v>
      </c>
    </row>
    <row r="120" spans="1:10" x14ac:dyDescent="0.2">
      <c r="A120" s="16"/>
      <c r="B120" s="22">
        <v>615</v>
      </c>
      <c r="C120" s="23" t="s">
        <v>152</v>
      </c>
      <c r="D120" s="23" t="s">
        <v>138</v>
      </c>
      <c r="E120" s="24">
        <v>615</v>
      </c>
      <c r="F120" s="23" t="str">
        <f t="shared" si="1"/>
        <v>615@クック諸島</v>
      </c>
      <c r="G120" s="25">
        <v>120000</v>
      </c>
      <c r="H120" s="26" t="s">
        <v>25</v>
      </c>
      <c r="I120" s="25">
        <v>350000</v>
      </c>
    </row>
    <row r="121" spans="1:10" x14ac:dyDescent="0.2">
      <c r="A121" s="16"/>
      <c r="B121" s="22">
        <v>616</v>
      </c>
      <c r="C121" s="23" t="s">
        <v>153</v>
      </c>
      <c r="D121" s="23" t="s">
        <v>138</v>
      </c>
      <c r="E121" s="24">
        <v>616</v>
      </c>
      <c r="F121" s="23" t="str">
        <f t="shared" si="1"/>
        <v>616@ニウエ</v>
      </c>
      <c r="G121" s="25">
        <v>120000</v>
      </c>
      <c r="H121" s="26" t="s">
        <v>25</v>
      </c>
      <c r="I121" s="25">
        <v>350000</v>
      </c>
    </row>
    <row r="122" spans="1:10" x14ac:dyDescent="0.2">
      <c r="A122" s="16"/>
      <c r="B122" s="22">
        <v>617</v>
      </c>
      <c r="C122" s="23" t="s">
        <v>154</v>
      </c>
      <c r="D122" s="23" t="s">
        <v>138</v>
      </c>
      <c r="E122" s="24">
        <v>617</v>
      </c>
      <c r="F122" s="23" t="str">
        <f t="shared" si="1"/>
        <v>617@トケラウ諸島</v>
      </c>
      <c r="G122" s="25">
        <v>120000</v>
      </c>
      <c r="H122" s="26" t="s">
        <v>25</v>
      </c>
      <c r="I122" s="25">
        <v>350000</v>
      </c>
    </row>
    <row r="123" spans="1:10" x14ac:dyDescent="0.2">
      <c r="A123" s="37"/>
      <c r="B123" s="38">
        <v>618</v>
      </c>
      <c r="C123" s="29" t="s">
        <v>155</v>
      </c>
      <c r="D123" s="29" t="s">
        <v>138</v>
      </c>
      <c r="E123" s="30">
        <v>618</v>
      </c>
      <c r="F123" s="29" t="str">
        <f t="shared" si="1"/>
        <v>618@ニューカレドニア</v>
      </c>
      <c r="G123" s="31">
        <v>120000</v>
      </c>
      <c r="H123" s="32" t="s">
        <v>25</v>
      </c>
      <c r="I123" s="31">
        <v>350000</v>
      </c>
    </row>
    <row r="124" spans="1:10" x14ac:dyDescent="0.2">
      <c r="A124" s="33" t="s">
        <v>156</v>
      </c>
      <c r="B124" s="34">
        <v>701</v>
      </c>
      <c r="C124" s="35" t="s">
        <v>157</v>
      </c>
      <c r="D124" s="35" t="s">
        <v>158</v>
      </c>
      <c r="E124" s="36">
        <v>701</v>
      </c>
      <c r="F124" s="35" t="str">
        <f t="shared" si="1"/>
        <v>701@アルバニア</v>
      </c>
      <c r="G124" s="20">
        <v>120000</v>
      </c>
      <c r="H124" s="21" t="s">
        <v>25</v>
      </c>
      <c r="I124" s="20">
        <v>350000</v>
      </c>
      <c r="J124" s="4" t="s">
        <v>159</v>
      </c>
    </row>
    <row r="125" spans="1:10" x14ac:dyDescent="0.2">
      <c r="A125" s="16"/>
      <c r="B125" s="22">
        <v>702</v>
      </c>
      <c r="C125" s="23" t="s">
        <v>160</v>
      </c>
      <c r="D125" s="23" t="s">
        <v>158</v>
      </c>
      <c r="E125" s="24">
        <v>702</v>
      </c>
      <c r="F125" s="23" t="str">
        <f t="shared" si="1"/>
        <v>702@オーストリア</v>
      </c>
      <c r="G125" s="25">
        <v>160000</v>
      </c>
      <c r="H125" s="26" t="s">
        <v>25</v>
      </c>
      <c r="I125" s="25">
        <v>350000</v>
      </c>
    </row>
    <row r="126" spans="1:10" x14ac:dyDescent="0.2">
      <c r="A126" s="16"/>
      <c r="B126" s="22">
        <v>703</v>
      </c>
      <c r="C126" s="23" t="s">
        <v>161</v>
      </c>
      <c r="D126" s="23" t="s">
        <v>158</v>
      </c>
      <c r="E126" s="24">
        <v>703</v>
      </c>
      <c r="F126" s="23" t="str">
        <f t="shared" si="1"/>
        <v>703@エストニア</v>
      </c>
      <c r="G126" s="25">
        <v>120000</v>
      </c>
      <c r="H126" s="26" t="s">
        <v>25</v>
      </c>
      <c r="I126" s="25">
        <v>350000</v>
      </c>
      <c r="J126" s="4" t="s">
        <v>159</v>
      </c>
    </row>
    <row r="127" spans="1:10" x14ac:dyDescent="0.2">
      <c r="A127" s="16"/>
      <c r="B127" s="22">
        <v>704</v>
      </c>
      <c r="C127" s="23" t="s">
        <v>162</v>
      </c>
      <c r="D127" s="23" t="s">
        <v>158</v>
      </c>
      <c r="E127" s="24">
        <v>704</v>
      </c>
      <c r="F127" s="23" t="str">
        <f t="shared" si="1"/>
        <v>704@ラトビア</v>
      </c>
      <c r="G127" s="25">
        <v>120000</v>
      </c>
      <c r="H127" s="26" t="s">
        <v>25</v>
      </c>
      <c r="I127" s="25">
        <v>350000</v>
      </c>
      <c r="J127" s="4" t="s">
        <v>159</v>
      </c>
    </row>
    <row r="128" spans="1:10" x14ac:dyDescent="0.2">
      <c r="A128" s="16"/>
      <c r="B128" s="22">
        <v>705</v>
      </c>
      <c r="C128" s="23" t="s">
        <v>163</v>
      </c>
      <c r="D128" s="23" t="s">
        <v>158</v>
      </c>
      <c r="E128" s="24">
        <v>705</v>
      </c>
      <c r="F128" s="23" t="str">
        <f t="shared" si="1"/>
        <v>705@リトアニア</v>
      </c>
      <c r="G128" s="25">
        <v>120000</v>
      </c>
      <c r="H128" s="26" t="s">
        <v>25</v>
      </c>
      <c r="I128" s="25">
        <v>350000</v>
      </c>
      <c r="J128" s="4" t="s">
        <v>164</v>
      </c>
    </row>
    <row r="129" spans="1:10" x14ac:dyDescent="0.2">
      <c r="A129" s="16"/>
      <c r="B129" s="22">
        <v>706</v>
      </c>
      <c r="C129" s="23" t="s">
        <v>165</v>
      </c>
      <c r="D129" s="23" t="s">
        <v>158</v>
      </c>
      <c r="E129" s="24">
        <v>706</v>
      </c>
      <c r="F129" s="23" t="str">
        <f t="shared" si="1"/>
        <v>706@ベルギー</v>
      </c>
      <c r="G129" s="25">
        <v>160000</v>
      </c>
      <c r="H129" s="26" t="s">
        <v>25</v>
      </c>
      <c r="I129" s="25">
        <v>350000</v>
      </c>
    </row>
    <row r="130" spans="1:10" x14ac:dyDescent="0.2">
      <c r="A130" s="16"/>
      <c r="B130" s="22">
        <v>707</v>
      </c>
      <c r="C130" s="23" t="s">
        <v>166</v>
      </c>
      <c r="D130" s="23" t="s">
        <v>158</v>
      </c>
      <c r="E130" s="24">
        <v>707</v>
      </c>
      <c r="F130" s="23" t="str">
        <f t="shared" si="1"/>
        <v>707@ブルガリア</v>
      </c>
      <c r="G130" s="25">
        <v>120000</v>
      </c>
      <c r="H130" s="26" t="s">
        <v>25</v>
      </c>
      <c r="I130" s="25">
        <v>350000</v>
      </c>
      <c r="J130" s="4" t="s">
        <v>159</v>
      </c>
    </row>
    <row r="131" spans="1:10" x14ac:dyDescent="0.2">
      <c r="A131" s="16"/>
      <c r="B131" s="22">
        <v>708</v>
      </c>
      <c r="C131" s="23" t="s">
        <v>167</v>
      </c>
      <c r="D131" s="23" t="s">
        <v>158</v>
      </c>
      <c r="E131" s="24">
        <v>708</v>
      </c>
      <c r="F131" s="23" t="str">
        <f t="shared" si="1"/>
        <v>708@ベラルーシ</v>
      </c>
      <c r="G131" s="25">
        <v>120000</v>
      </c>
      <c r="H131" s="26" t="s">
        <v>25</v>
      </c>
      <c r="I131" s="25">
        <v>350000</v>
      </c>
      <c r="J131" s="4" t="s">
        <v>164</v>
      </c>
    </row>
    <row r="132" spans="1:10" x14ac:dyDescent="0.2">
      <c r="A132" s="16"/>
      <c r="B132" s="22">
        <v>709</v>
      </c>
      <c r="C132" s="23" t="s">
        <v>168</v>
      </c>
      <c r="D132" s="23" t="s">
        <v>158</v>
      </c>
      <c r="E132" s="24">
        <v>709</v>
      </c>
      <c r="F132" s="23" t="str">
        <f t="shared" si="1"/>
        <v>709@カザフスタン</v>
      </c>
      <c r="G132" s="25">
        <v>120000</v>
      </c>
      <c r="H132" s="26" t="s">
        <v>25</v>
      </c>
      <c r="I132" s="25">
        <v>350000</v>
      </c>
      <c r="J132" s="4" t="s">
        <v>159</v>
      </c>
    </row>
    <row r="133" spans="1:10" x14ac:dyDescent="0.2">
      <c r="A133" s="16"/>
      <c r="B133" s="22">
        <v>710</v>
      </c>
      <c r="C133" s="23" t="s">
        <v>169</v>
      </c>
      <c r="D133" s="23" t="s">
        <v>158</v>
      </c>
      <c r="E133" s="24">
        <v>710</v>
      </c>
      <c r="F133" s="23" t="str">
        <f t="shared" ref="F133:F173" si="2">B133&amp;"@"&amp;C133</f>
        <v>710@ウクライナ</v>
      </c>
      <c r="G133" s="25">
        <v>120000</v>
      </c>
      <c r="H133" s="26" t="s">
        <v>25</v>
      </c>
      <c r="I133" s="25">
        <v>350000</v>
      </c>
      <c r="J133" s="4" t="s">
        <v>159</v>
      </c>
    </row>
    <row r="134" spans="1:10" x14ac:dyDescent="0.2">
      <c r="A134" s="16"/>
      <c r="B134" s="22">
        <v>711</v>
      </c>
      <c r="C134" s="23" t="s">
        <v>170</v>
      </c>
      <c r="D134" s="23" t="s">
        <v>158</v>
      </c>
      <c r="E134" s="24">
        <v>711</v>
      </c>
      <c r="F134" s="23" t="str">
        <f t="shared" si="2"/>
        <v>711@ウズベキスタン</v>
      </c>
      <c r="G134" s="25">
        <v>120000</v>
      </c>
      <c r="H134" s="26" t="s">
        <v>25</v>
      </c>
      <c r="I134" s="25">
        <v>350000</v>
      </c>
      <c r="J134" s="4" t="s">
        <v>159</v>
      </c>
    </row>
    <row r="135" spans="1:10" x14ac:dyDescent="0.2">
      <c r="A135" s="16"/>
      <c r="B135" s="22">
        <v>712</v>
      </c>
      <c r="C135" s="23" t="s">
        <v>171</v>
      </c>
      <c r="D135" s="23" t="s">
        <v>158</v>
      </c>
      <c r="E135" s="24">
        <v>712</v>
      </c>
      <c r="F135" s="23" t="str">
        <f t="shared" si="2"/>
        <v>712@クロアチア</v>
      </c>
      <c r="G135" s="25">
        <v>120000</v>
      </c>
      <c r="H135" s="26" t="s">
        <v>25</v>
      </c>
      <c r="I135" s="25">
        <v>350000</v>
      </c>
      <c r="J135" s="4" t="s">
        <v>164</v>
      </c>
    </row>
    <row r="136" spans="1:10" x14ac:dyDescent="0.2">
      <c r="A136" s="16"/>
      <c r="B136" s="22">
        <v>713</v>
      </c>
      <c r="C136" s="23" t="s">
        <v>172</v>
      </c>
      <c r="D136" s="23" t="s">
        <v>158</v>
      </c>
      <c r="E136" s="24">
        <v>713</v>
      </c>
      <c r="F136" s="23" t="str">
        <f t="shared" si="2"/>
        <v>713@チェコ</v>
      </c>
      <c r="G136" s="25">
        <v>120000</v>
      </c>
      <c r="H136" s="26" t="s">
        <v>25</v>
      </c>
      <c r="I136" s="25">
        <v>350000</v>
      </c>
      <c r="J136" s="4" t="s">
        <v>164</v>
      </c>
    </row>
    <row r="137" spans="1:10" x14ac:dyDescent="0.2">
      <c r="A137" s="16"/>
      <c r="B137" s="22">
        <v>714</v>
      </c>
      <c r="C137" s="23" t="s">
        <v>173</v>
      </c>
      <c r="D137" s="23" t="s">
        <v>158</v>
      </c>
      <c r="E137" s="24">
        <v>714</v>
      </c>
      <c r="F137" s="23" t="str">
        <f t="shared" si="2"/>
        <v>714@デンマーク</v>
      </c>
      <c r="G137" s="25">
        <v>160000</v>
      </c>
      <c r="H137" s="26" t="s">
        <v>25</v>
      </c>
      <c r="I137" s="25">
        <v>350000</v>
      </c>
    </row>
    <row r="138" spans="1:10" x14ac:dyDescent="0.2">
      <c r="A138" s="16"/>
      <c r="B138" s="22">
        <v>715</v>
      </c>
      <c r="C138" s="23" t="s">
        <v>174</v>
      </c>
      <c r="D138" s="23" t="s">
        <v>158</v>
      </c>
      <c r="E138" s="24">
        <v>715</v>
      </c>
      <c r="F138" s="23" t="str">
        <f t="shared" si="2"/>
        <v>715@フィンランド</v>
      </c>
      <c r="G138" s="25">
        <v>160000</v>
      </c>
      <c r="H138" s="26" t="s">
        <v>25</v>
      </c>
      <c r="I138" s="25">
        <v>350000</v>
      </c>
    </row>
    <row r="139" spans="1:10" x14ac:dyDescent="0.2">
      <c r="A139" s="16"/>
      <c r="B139" s="22">
        <v>716</v>
      </c>
      <c r="C139" s="23" t="s">
        <v>175</v>
      </c>
      <c r="D139" s="23" t="s">
        <v>158</v>
      </c>
      <c r="E139" s="24">
        <v>716</v>
      </c>
      <c r="F139" s="23" t="str">
        <f t="shared" si="2"/>
        <v>716@フランス</v>
      </c>
      <c r="G139" s="25">
        <v>160000</v>
      </c>
      <c r="H139" s="26" t="s">
        <v>25</v>
      </c>
      <c r="I139" s="25">
        <v>350000</v>
      </c>
    </row>
    <row r="140" spans="1:10" x14ac:dyDescent="0.2">
      <c r="A140" s="16"/>
      <c r="B140" s="22">
        <v>717</v>
      </c>
      <c r="C140" s="23" t="s">
        <v>176</v>
      </c>
      <c r="D140" s="23" t="s">
        <v>158</v>
      </c>
      <c r="E140" s="24">
        <v>717</v>
      </c>
      <c r="F140" s="23" t="str">
        <f t="shared" si="2"/>
        <v>717@ドイツ</v>
      </c>
      <c r="G140" s="25">
        <v>160000</v>
      </c>
      <c r="H140" s="26" t="s">
        <v>25</v>
      </c>
      <c r="I140" s="25">
        <v>350000</v>
      </c>
    </row>
    <row r="141" spans="1:10" x14ac:dyDescent="0.2">
      <c r="A141" s="16"/>
      <c r="B141" s="22">
        <v>718</v>
      </c>
      <c r="C141" s="23" t="s">
        <v>177</v>
      </c>
      <c r="D141" s="23" t="s">
        <v>158</v>
      </c>
      <c r="E141" s="24">
        <v>718</v>
      </c>
      <c r="F141" s="23" t="str">
        <f t="shared" si="2"/>
        <v>718@ギリシャ</v>
      </c>
      <c r="G141" s="25">
        <v>160000</v>
      </c>
      <c r="H141" s="26" t="s">
        <v>25</v>
      </c>
      <c r="I141" s="25">
        <v>350000</v>
      </c>
    </row>
    <row r="142" spans="1:10" x14ac:dyDescent="0.2">
      <c r="A142" s="16"/>
      <c r="B142" s="22">
        <v>719</v>
      </c>
      <c r="C142" s="23" t="s">
        <v>178</v>
      </c>
      <c r="D142" s="23" t="s">
        <v>158</v>
      </c>
      <c r="E142" s="24">
        <v>719</v>
      </c>
      <c r="F142" s="23" t="str">
        <f t="shared" si="2"/>
        <v>719@ハンガリー</v>
      </c>
      <c r="G142" s="25">
        <v>120000</v>
      </c>
      <c r="H142" s="26" t="s">
        <v>25</v>
      </c>
      <c r="I142" s="25">
        <v>350000</v>
      </c>
      <c r="J142" s="4" t="s">
        <v>164</v>
      </c>
    </row>
    <row r="143" spans="1:10" x14ac:dyDescent="0.2">
      <c r="A143" s="16"/>
      <c r="B143" s="22">
        <v>720</v>
      </c>
      <c r="C143" s="23" t="s">
        <v>179</v>
      </c>
      <c r="D143" s="23" t="s">
        <v>158</v>
      </c>
      <c r="E143" s="24">
        <v>720</v>
      </c>
      <c r="F143" s="23" t="str">
        <f t="shared" si="2"/>
        <v>720@アイスランド</v>
      </c>
      <c r="G143" s="25">
        <v>160000</v>
      </c>
      <c r="H143" s="26" t="s">
        <v>25</v>
      </c>
      <c r="I143" s="25">
        <v>350000</v>
      </c>
    </row>
    <row r="144" spans="1:10" x14ac:dyDescent="0.2">
      <c r="A144" s="16"/>
      <c r="B144" s="22">
        <v>721</v>
      </c>
      <c r="C144" s="23" t="s">
        <v>180</v>
      </c>
      <c r="D144" s="23" t="s">
        <v>158</v>
      </c>
      <c r="E144" s="24">
        <v>721</v>
      </c>
      <c r="F144" s="23" t="str">
        <f t="shared" si="2"/>
        <v>721@アイルランド</v>
      </c>
      <c r="G144" s="25">
        <v>160000</v>
      </c>
      <c r="H144" s="26" t="s">
        <v>25</v>
      </c>
      <c r="I144" s="25">
        <v>350000</v>
      </c>
    </row>
    <row r="145" spans="1:10" x14ac:dyDescent="0.2">
      <c r="A145" s="16"/>
      <c r="B145" s="22">
        <v>722</v>
      </c>
      <c r="C145" s="23" t="s">
        <v>181</v>
      </c>
      <c r="D145" s="23" t="s">
        <v>158</v>
      </c>
      <c r="E145" s="24">
        <v>722</v>
      </c>
      <c r="F145" s="23" t="str">
        <f t="shared" si="2"/>
        <v>722@イタリア</v>
      </c>
      <c r="G145" s="25">
        <v>160000</v>
      </c>
      <c r="H145" s="26" t="s">
        <v>25</v>
      </c>
      <c r="I145" s="25">
        <v>350000</v>
      </c>
    </row>
    <row r="146" spans="1:10" x14ac:dyDescent="0.2">
      <c r="A146" s="16"/>
      <c r="B146" s="22">
        <v>723</v>
      </c>
      <c r="C146" s="44" t="s">
        <v>182</v>
      </c>
      <c r="D146" s="23" t="s">
        <v>158</v>
      </c>
      <c r="E146" s="24">
        <v>723</v>
      </c>
      <c r="F146" s="23" t="str">
        <f t="shared" si="2"/>
        <v>723@ルクセンブルク</v>
      </c>
      <c r="G146" s="25">
        <v>160000</v>
      </c>
      <c r="H146" s="26" t="s">
        <v>25</v>
      </c>
      <c r="I146" s="25">
        <v>350000</v>
      </c>
    </row>
    <row r="147" spans="1:10" x14ac:dyDescent="0.2">
      <c r="A147" s="16"/>
      <c r="B147" s="22">
        <v>724</v>
      </c>
      <c r="C147" s="23" t="s">
        <v>183</v>
      </c>
      <c r="D147" s="23" t="s">
        <v>158</v>
      </c>
      <c r="E147" s="24">
        <v>724</v>
      </c>
      <c r="F147" s="23" t="str">
        <f t="shared" si="2"/>
        <v>724@マルタ</v>
      </c>
      <c r="G147" s="25">
        <v>160000</v>
      </c>
      <c r="H147" s="26" t="s">
        <v>25</v>
      </c>
      <c r="I147" s="25">
        <v>350000</v>
      </c>
    </row>
    <row r="148" spans="1:10" x14ac:dyDescent="0.2">
      <c r="A148" s="16"/>
      <c r="B148" s="43">
        <v>725</v>
      </c>
      <c r="C148" s="44" t="s">
        <v>184</v>
      </c>
      <c r="D148" s="23" t="s">
        <v>158</v>
      </c>
      <c r="E148" s="24">
        <v>725</v>
      </c>
      <c r="F148" s="23" t="str">
        <f t="shared" si="2"/>
        <v>725@北マケドニア</v>
      </c>
      <c r="G148" s="25">
        <v>120000</v>
      </c>
      <c r="H148" s="26" t="s">
        <v>25</v>
      </c>
      <c r="I148" s="25">
        <v>350000</v>
      </c>
      <c r="J148" s="4" t="s">
        <v>159</v>
      </c>
    </row>
    <row r="149" spans="1:10" x14ac:dyDescent="0.2">
      <c r="A149" s="16"/>
      <c r="B149" s="22">
        <v>726</v>
      </c>
      <c r="C149" s="23" t="s">
        <v>185</v>
      </c>
      <c r="D149" s="23" t="s">
        <v>158</v>
      </c>
      <c r="E149" s="24">
        <v>726</v>
      </c>
      <c r="F149" s="23" t="str">
        <f t="shared" si="2"/>
        <v>726@オランダ</v>
      </c>
      <c r="G149" s="25">
        <v>160000</v>
      </c>
      <c r="H149" s="26" t="s">
        <v>25</v>
      </c>
      <c r="I149" s="25">
        <v>350000</v>
      </c>
    </row>
    <row r="150" spans="1:10" x14ac:dyDescent="0.2">
      <c r="A150" s="16"/>
      <c r="B150" s="22">
        <v>727</v>
      </c>
      <c r="C150" s="23" t="s">
        <v>186</v>
      </c>
      <c r="D150" s="23" t="s">
        <v>158</v>
      </c>
      <c r="E150" s="24">
        <v>727</v>
      </c>
      <c r="F150" s="23" t="str">
        <f t="shared" si="2"/>
        <v>727@ノルウェー</v>
      </c>
      <c r="G150" s="25">
        <v>160000</v>
      </c>
      <c r="H150" s="26" t="s">
        <v>25</v>
      </c>
      <c r="I150" s="25">
        <v>350000</v>
      </c>
    </row>
    <row r="151" spans="1:10" x14ac:dyDescent="0.2">
      <c r="A151" s="16"/>
      <c r="B151" s="22">
        <v>728</v>
      </c>
      <c r="C151" s="23" t="s">
        <v>187</v>
      </c>
      <c r="D151" s="23" t="s">
        <v>158</v>
      </c>
      <c r="E151" s="24">
        <v>728</v>
      </c>
      <c r="F151" s="23" t="str">
        <f t="shared" si="2"/>
        <v>728@ポーランド</v>
      </c>
      <c r="G151" s="25">
        <v>120000</v>
      </c>
      <c r="H151" s="26" t="s">
        <v>25</v>
      </c>
      <c r="I151" s="25">
        <v>350000</v>
      </c>
      <c r="J151" s="4" t="s">
        <v>164</v>
      </c>
    </row>
    <row r="152" spans="1:10" x14ac:dyDescent="0.2">
      <c r="A152" s="16"/>
      <c r="B152" s="22">
        <v>729</v>
      </c>
      <c r="C152" s="23" t="s">
        <v>188</v>
      </c>
      <c r="D152" s="23" t="s">
        <v>158</v>
      </c>
      <c r="E152" s="24">
        <v>729</v>
      </c>
      <c r="F152" s="23" t="str">
        <f t="shared" si="2"/>
        <v>729@ポルトガル</v>
      </c>
      <c r="G152" s="25">
        <v>160000</v>
      </c>
      <c r="H152" s="26" t="s">
        <v>25</v>
      </c>
      <c r="I152" s="25">
        <v>350000</v>
      </c>
    </row>
    <row r="153" spans="1:10" x14ac:dyDescent="0.2">
      <c r="A153" s="16"/>
      <c r="B153" s="22">
        <v>730</v>
      </c>
      <c r="C153" s="23" t="s">
        <v>189</v>
      </c>
      <c r="D153" s="23" t="s">
        <v>158</v>
      </c>
      <c r="E153" s="24">
        <v>730</v>
      </c>
      <c r="F153" s="23" t="str">
        <f t="shared" si="2"/>
        <v>730@ルーマニア</v>
      </c>
      <c r="G153" s="25">
        <v>120000</v>
      </c>
      <c r="H153" s="26" t="s">
        <v>25</v>
      </c>
      <c r="I153" s="25">
        <v>350000</v>
      </c>
      <c r="J153" s="4" t="s">
        <v>164</v>
      </c>
    </row>
    <row r="154" spans="1:10" x14ac:dyDescent="0.2">
      <c r="A154" s="16"/>
      <c r="B154" s="22">
        <v>731</v>
      </c>
      <c r="C154" s="23" t="s">
        <v>190</v>
      </c>
      <c r="D154" s="23" t="s">
        <v>158</v>
      </c>
      <c r="E154" s="24">
        <v>731</v>
      </c>
      <c r="F154" s="23" t="str">
        <f t="shared" si="2"/>
        <v>731@ロシア</v>
      </c>
      <c r="G154" s="25">
        <v>160000</v>
      </c>
      <c r="H154" s="26" t="s">
        <v>25</v>
      </c>
      <c r="I154" s="25">
        <v>350000</v>
      </c>
    </row>
    <row r="155" spans="1:10" x14ac:dyDescent="0.2">
      <c r="A155" s="16"/>
      <c r="B155" s="22">
        <v>732</v>
      </c>
      <c r="C155" s="23" t="s">
        <v>191</v>
      </c>
      <c r="D155" s="23" t="s">
        <v>158</v>
      </c>
      <c r="E155" s="24">
        <v>732</v>
      </c>
      <c r="F155" s="23" t="str">
        <f t="shared" si="2"/>
        <v>732@スロバキア</v>
      </c>
      <c r="G155" s="25">
        <v>120000</v>
      </c>
      <c r="H155" s="26" t="s">
        <v>25</v>
      </c>
      <c r="I155" s="25">
        <v>350000</v>
      </c>
      <c r="J155" s="4" t="s">
        <v>164</v>
      </c>
    </row>
    <row r="156" spans="1:10" x14ac:dyDescent="0.2">
      <c r="A156" s="16"/>
      <c r="B156" s="22">
        <v>733</v>
      </c>
      <c r="C156" s="23" t="s">
        <v>192</v>
      </c>
      <c r="D156" s="23" t="s">
        <v>158</v>
      </c>
      <c r="E156" s="24">
        <v>733</v>
      </c>
      <c r="F156" s="23" t="str">
        <f t="shared" si="2"/>
        <v>733@スロベニア</v>
      </c>
      <c r="G156" s="25">
        <v>120000</v>
      </c>
      <c r="H156" s="26" t="s">
        <v>25</v>
      </c>
      <c r="I156" s="25">
        <v>350000</v>
      </c>
      <c r="J156" s="4" t="s">
        <v>164</v>
      </c>
    </row>
    <row r="157" spans="1:10" x14ac:dyDescent="0.2">
      <c r="A157" s="16"/>
      <c r="B157" s="22">
        <v>734</v>
      </c>
      <c r="C157" s="23" t="s">
        <v>193</v>
      </c>
      <c r="D157" s="23" t="s">
        <v>158</v>
      </c>
      <c r="E157" s="24">
        <v>734</v>
      </c>
      <c r="F157" s="23" t="str">
        <f t="shared" si="2"/>
        <v>734@スペイン</v>
      </c>
      <c r="G157" s="25">
        <v>160000</v>
      </c>
      <c r="H157" s="26" t="s">
        <v>25</v>
      </c>
      <c r="I157" s="25">
        <v>350000</v>
      </c>
    </row>
    <row r="158" spans="1:10" x14ac:dyDescent="0.2">
      <c r="A158" s="16"/>
      <c r="B158" s="22">
        <v>735</v>
      </c>
      <c r="C158" s="23" t="s">
        <v>194</v>
      </c>
      <c r="D158" s="23" t="s">
        <v>158</v>
      </c>
      <c r="E158" s="24">
        <v>735</v>
      </c>
      <c r="F158" s="23" t="str">
        <f t="shared" si="2"/>
        <v>735@スウェーデン</v>
      </c>
      <c r="G158" s="25">
        <v>160000</v>
      </c>
      <c r="H158" s="26" t="s">
        <v>25</v>
      </c>
      <c r="I158" s="25">
        <v>350000</v>
      </c>
    </row>
    <row r="159" spans="1:10" x14ac:dyDescent="0.2">
      <c r="A159" s="16"/>
      <c r="B159" s="22">
        <v>736</v>
      </c>
      <c r="C159" s="23" t="s">
        <v>195</v>
      </c>
      <c r="D159" s="23" t="s">
        <v>158</v>
      </c>
      <c r="E159" s="24">
        <v>736</v>
      </c>
      <c r="F159" s="23" t="str">
        <f t="shared" si="2"/>
        <v>736@スイス</v>
      </c>
      <c r="G159" s="25">
        <v>160000</v>
      </c>
      <c r="H159" s="26" t="s">
        <v>25</v>
      </c>
      <c r="I159" s="25">
        <v>350000</v>
      </c>
    </row>
    <row r="160" spans="1:10" x14ac:dyDescent="0.2">
      <c r="A160" s="16"/>
      <c r="B160" s="22">
        <v>737</v>
      </c>
      <c r="C160" s="23" t="s">
        <v>196</v>
      </c>
      <c r="D160" s="23" t="s">
        <v>158</v>
      </c>
      <c r="E160" s="24">
        <v>737</v>
      </c>
      <c r="F160" s="23" t="str">
        <f t="shared" si="2"/>
        <v>737@英国</v>
      </c>
      <c r="G160" s="25">
        <v>160000</v>
      </c>
      <c r="H160" s="26" t="s">
        <v>25</v>
      </c>
      <c r="I160" s="25">
        <v>350000</v>
      </c>
    </row>
    <row r="161" spans="1:10" x14ac:dyDescent="0.2">
      <c r="A161" s="16"/>
      <c r="B161" s="22">
        <v>738</v>
      </c>
      <c r="C161" s="23" t="s">
        <v>197</v>
      </c>
      <c r="D161" s="23" t="s">
        <v>158</v>
      </c>
      <c r="E161" s="24">
        <v>738</v>
      </c>
      <c r="F161" s="23" t="str">
        <f t="shared" si="2"/>
        <v>738@セルビア</v>
      </c>
      <c r="G161" s="25">
        <v>120000</v>
      </c>
      <c r="H161" s="26" t="s">
        <v>25</v>
      </c>
      <c r="I161" s="25">
        <v>350000</v>
      </c>
      <c r="J161" s="4" t="s">
        <v>164</v>
      </c>
    </row>
    <row r="162" spans="1:10" ht="13.5" customHeight="1" x14ac:dyDescent="0.2">
      <c r="A162" s="16"/>
      <c r="B162" s="22">
        <v>739</v>
      </c>
      <c r="C162" s="23" t="s">
        <v>198</v>
      </c>
      <c r="D162" s="23" t="s">
        <v>158</v>
      </c>
      <c r="E162" s="24">
        <v>739</v>
      </c>
      <c r="F162" s="23" t="str">
        <f t="shared" si="2"/>
        <v>739@ボスニア・ヘルツェゴビナ</v>
      </c>
      <c r="G162" s="25">
        <v>120000</v>
      </c>
      <c r="H162" s="26" t="s">
        <v>25</v>
      </c>
      <c r="I162" s="25">
        <v>350000</v>
      </c>
      <c r="J162" s="4" t="s">
        <v>164</v>
      </c>
    </row>
    <row r="163" spans="1:10" x14ac:dyDescent="0.2">
      <c r="A163" s="16"/>
      <c r="B163" s="22">
        <v>740</v>
      </c>
      <c r="C163" s="23" t="s">
        <v>199</v>
      </c>
      <c r="D163" s="23" t="s">
        <v>158</v>
      </c>
      <c r="E163" s="24">
        <v>740</v>
      </c>
      <c r="F163" s="23" t="str">
        <f t="shared" si="2"/>
        <v>740@キルギス</v>
      </c>
      <c r="G163" s="25">
        <v>120000</v>
      </c>
      <c r="H163" s="26" t="s">
        <v>25</v>
      </c>
      <c r="I163" s="25">
        <v>350000</v>
      </c>
      <c r="J163" s="4" t="s">
        <v>159</v>
      </c>
    </row>
    <row r="164" spans="1:10" x14ac:dyDescent="0.2">
      <c r="A164" s="16"/>
      <c r="B164" s="22">
        <v>741</v>
      </c>
      <c r="C164" s="23" t="s">
        <v>200</v>
      </c>
      <c r="D164" s="23" t="s">
        <v>158</v>
      </c>
      <c r="E164" s="24">
        <v>741</v>
      </c>
      <c r="F164" s="23" t="str">
        <f t="shared" si="2"/>
        <v>741@タジキスタン</v>
      </c>
      <c r="G164" s="25">
        <v>120000</v>
      </c>
      <c r="H164" s="26" t="s">
        <v>25</v>
      </c>
      <c r="I164" s="25">
        <v>350000</v>
      </c>
      <c r="J164" s="4" t="s">
        <v>164</v>
      </c>
    </row>
    <row r="165" spans="1:10" x14ac:dyDescent="0.2">
      <c r="A165" s="16"/>
      <c r="B165" s="22">
        <v>742</v>
      </c>
      <c r="C165" s="23" t="s">
        <v>201</v>
      </c>
      <c r="D165" s="23" t="s">
        <v>158</v>
      </c>
      <c r="E165" s="24">
        <v>742</v>
      </c>
      <c r="F165" s="23" t="str">
        <f t="shared" si="2"/>
        <v>742@モンテネグロ</v>
      </c>
      <c r="G165" s="25">
        <v>120000</v>
      </c>
      <c r="H165" s="26" t="s">
        <v>25</v>
      </c>
      <c r="I165" s="25">
        <v>350000</v>
      </c>
      <c r="J165" s="4" t="s">
        <v>164</v>
      </c>
    </row>
    <row r="166" spans="1:10" x14ac:dyDescent="0.2">
      <c r="A166" s="16"/>
      <c r="B166" s="22">
        <v>743</v>
      </c>
      <c r="C166" s="23" t="s">
        <v>202</v>
      </c>
      <c r="D166" s="23" t="s">
        <v>158</v>
      </c>
      <c r="E166" s="24">
        <v>743</v>
      </c>
      <c r="F166" s="23" t="str">
        <f t="shared" si="2"/>
        <v>743@アゼルバイジャン</v>
      </c>
      <c r="G166" s="25">
        <v>120000</v>
      </c>
      <c r="H166" s="26" t="s">
        <v>25</v>
      </c>
      <c r="I166" s="25">
        <v>350000</v>
      </c>
      <c r="J166" s="4" t="s">
        <v>159</v>
      </c>
    </row>
    <row r="167" spans="1:10" x14ac:dyDescent="0.2">
      <c r="A167" s="16"/>
      <c r="B167" s="22">
        <v>744</v>
      </c>
      <c r="C167" s="23" t="s">
        <v>203</v>
      </c>
      <c r="D167" s="23" t="s">
        <v>158</v>
      </c>
      <c r="E167" s="24">
        <v>744</v>
      </c>
      <c r="F167" s="23" t="str">
        <f t="shared" si="2"/>
        <v>744@リヒテンシュタイン</v>
      </c>
      <c r="G167" s="25">
        <v>160000</v>
      </c>
      <c r="H167" s="26" t="s">
        <v>25</v>
      </c>
      <c r="I167" s="25">
        <v>350000</v>
      </c>
    </row>
    <row r="168" spans="1:10" x14ac:dyDescent="0.2">
      <c r="A168" s="16"/>
      <c r="B168" s="22">
        <v>745</v>
      </c>
      <c r="C168" s="44" t="s">
        <v>204</v>
      </c>
      <c r="D168" s="23" t="s">
        <v>158</v>
      </c>
      <c r="E168" s="24">
        <v>745</v>
      </c>
      <c r="F168" s="23" t="str">
        <f t="shared" si="2"/>
        <v>745@ジョージア</v>
      </c>
      <c r="G168" s="25">
        <v>120000</v>
      </c>
      <c r="H168" s="26" t="s">
        <v>25</v>
      </c>
      <c r="I168" s="25">
        <v>350000</v>
      </c>
      <c r="J168" s="4" t="s">
        <v>159</v>
      </c>
    </row>
    <row r="169" spans="1:10" x14ac:dyDescent="0.2">
      <c r="A169" s="16"/>
      <c r="B169" s="43">
        <v>746</v>
      </c>
      <c r="C169" s="44" t="s">
        <v>205</v>
      </c>
      <c r="D169" s="23" t="s">
        <v>158</v>
      </c>
      <c r="E169" s="24">
        <v>746</v>
      </c>
      <c r="F169" s="23" t="str">
        <f t="shared" si="2"/>
        <v>746@アルメニア</v>
      </c>
      <c r="G169" s="25">
        <v>120000</v>
      </c>
      <c r="H169" s="26" t="s">
        <v>25</v>
      </c>
      <c r="I169" s="25">
        <v>350000</v>
      </c>
      <c r="J169" s="4" t="s">
        <v>159</v>
      </c>
    </row>
    <row r="170" spans="1:10" x14ac:dyDescent="0.2">
      <c r="A170" s="16"/>
      <c r="B170" s="51">
        <v>747</v>
      </c>
      <c r="C170" s="44" t="s">
        <v>206</v>
      </c>
      <c r="D170" s="23" t="s">
        <v>158</v>
      </c>
      <c r="E170" s="24">
        <v>747</v>
      </c>
      <c r="F170" s="23" t="str">
        <f t="shared" si="2"/>
        <v>747@コソボ</v>
      </c>
      <c r="G170" s="25">
        <v>120000</v>
      </c>
      <c r="H170" s="26" t="s">
        <v>25</v>
      </c>
      <c r="I170" s="25">
        <v>350000</v>
      </c>
      <c r="J170" s="4" t="s">
        <v>164</v>
      </c>
    </row>
    <row r="171" spans="1:10" x14ac:dyDescent="0.2">
      <c r="A171" s="16"/>
      <c r="B171" s="51">
        <v>748</v>
      </c>
      <c r="C171" s="44" t="s">
        <v>207</v>
      </c>
      <c r="D171" s="23" t="s">
        <v>158</v>
      </c>
      <c r="E171" s="24">
        <v>748</v>
      </c>
      <c r="F171" s="23" t="str">
        <f t="shared" si="2"/>
        <v>748@トルクメニスタン</v>
      </c>
      <c r="G171" s="25">
        <v>120000</v>
      </c>
      <c r="H171" s="26" t="s">
        <v>25</v>
      </c>
      <c r="I171" s="25">
        <v>350000</v>
      </c>
      <c r="J171" s="4" t="s">
        <v>164</v>
      </c>
    </row>
    <row r="172" spans="1:10" x14ac:dyDescent="0.2">
      <c r="A172" s="16"/>
      <c r="B172" s="39">
        <v>749</v>
      </c>
      <c r="C172" s="46" t="s">
        <v>208</v>
      </c>
      <c r="D172" s="23" t="s">
        <v>158</v>
      </c>
      <c r="E172" s="24">
        <v>749</v>
      </c>
      <c r="F172" s="23" t="str">
        <f t="shared" si="2"/>
        <v>749@モルドバ</v>
      </c>
      <c r="G172" s="25">
        <v>120000</v>
      </c>
      <c r="H172" s="26" t="s">
        <v>25</v>
      </c>
      <c r="I172" s="25">
        <v>350000</v>
      </c>
      <c r="J172" s="4" t="s">
        <v>164</v>
      </c>
    </row>
    <row r="173" spans="1:10" x14ac:dyDescent="0.2">
      <c r="A173" s="37"/>
      <c r="B173" s="41">
        <v>750</v>
      </c>
      <c r="C173" s="42" t="s">
        <v>209</v>
      </c>
      <c r="D173" s="29" t="s">
        <v>158</v>
      </c>
      <c r="E173" s="30">
        <v>750</v>
      </c>
      <c r="F173" s="29" t="str">
        <f t="shared" si="2"/>
        <v>750@キプロス</v>
      </c>
      <c r="G173" s="31">
        <v>160000</v>
      </c>
      <c r="H173" s="32" t="s">
        <v>25</v>
      </c>
      <c r="I173" s="31">
        <v>350000</v>
      </c>
    </row>
    <row r="174" spans="1:10" ht="13.5" customHeight="1" x14ac:dyDescent="0.2">
      <c r="A174" s="37" t="s">
        <v>210</v>
      </c>
      <c r="B174" s="52" t="s">
        <v>211</v>
      </c>
      <c r="C174" s="47"/>
      <c r="E174" s="4" t="s">
        <v>212</v>
      </c>
    </row>
  </sheetData>
  <sheetProtection autoFilter="0"/>
  <autoFilter ref="A2:WVJ174" xr:uid="{00000000-0001-0000-0000-000000000000}"/>
  <phoneticPr fontId="3"/>
  <printOptions horizontalCentered="1"/>
  <pageMargins left="0.98425196850393704" right="0.98425196850393704" top="0.98425196850393704" bottom="0.39370078740157483" header="0.51181102362204722" footer="0.11811023622047245"/>
  <pageSetup paperSize="9" scale="73" fitToHeight="0" orientation="portrait" horizontalDpi="300" verticalDpi="300" copies="3" r:id="rId1"/>
  <headerFooter alignWithMargins="0">
    <oddHeader>&amp;C&amp;"ＭＳ Ｐゴシック,太字"&amp;12海外留学支援制度（協定派遣・協定受入）　国・地域コード表</oddHeader>
    <oddFooter>&amp;C&amp;P／&amp;N</oddFooter>
  </headerFooter>
  <rowBreaks count="2" manualBreakCount="2">
    <brk id="64" max="7" man="1"/>
    <brk id="123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E6BF-614A-4EDC-AF7B-63D4020106DE}">
  <sheetPr codeName="Sheet4"/>
  <dimension ref="C1:D367"/>
  <sheetViews>
    <sheetView topLeftCell="A334" zoomScaleNormal="100" workbookViewId="0">
      <selection activeCell="K351" sqref="K351"/>
    </sheetView>
  </sheetViews>
  <sheetFormatPr defaultColWidth="8.90625" defaultRowHeight="16.5" x14ac:dyDescent="0.2"/>
  <cols>
    <col min="1" max="16384" width="8.90625" style="54"/>
  </cols>
  <sheetData>
    <row r="1" spans="3:4" x14ac:dyDescent="0.2">
      <c r="C1" s="54" t="s">
        <v>228</v>
      </c>
      <c r="D1" s="54" t="s">
        <v>229</v>
      </c>
    </row>
    <row r="2" spans="3:4" x14ac:dyDescent="0.2">
      <c r="C2" s="54">
        <v>0</v>
      </c>
      <c r="D2" s="54">
        <v>0</v>
      </c>
    </row>
    <row r="3" spans="3:4" x14ac:dyDescent="0.2">
      <c r="C3" s="54">
        <v>1</v>
      </c>
      <c r="D3" s="54">
        <v>0</v>
      </c>
    </row>
    <row r="4" spans="3:4" x14ac:dyDescent="0.2">
      <c r="C4" s="54">
        <v>2</v>
      </c>
      <c r="D4" s="54">
        <v>0</v>
      </c>
    </row>
    <row r="5" spans="3:4" x14ac:dyDescent="0.2">
      <c r="C5" s="54">
        <v>3</v>
      </c>
      <c r="D5" s="54">
        <v>0</v>
      </c>
    </row>
    <row r="6" spans="3:4" x14ac:dyDescent="0.2">
      <c r="C6" s="54">
        <v>4</v>
      </c>
      <c r="D6" s="54">
        <v>0</v>
      </c>
    </row>
    <row r="7" spans="3:4" x14ac:dyDescent="0.2">
      <c r="C7" s="54">
        <v>5</v>
      </c>
      <c r="D7" s="54">
        <v>0</v>
      </c>
    </row>
    <row r="8" spans="3:4" x14ac:dyDescent="0.2">
      <c r="C8" s="54">
        <v>6</v>
      </c>
      <c r="D8" s="54">
        <v>0</v>
      </c>
    </row>
    <row r="9" spans="3:4" x14ac:dyDescent="0.2">
      <c r="C9" s="54">
        <v>7</v>
      </c>
      <c r="D9" s="54">
        <v>0</v>
      </c>
    </row>
    <row r="10" spans="3:4" x14ac:dyDescent="0.2">
      <c r="C10" s="54">
        <v>8</v>
      </c>
      <c r="D10" s="54">
        <v>0</v>
      </c>
    </row>
    <row r="11" spans="3:4" x14ac:dyDescent="0.2">
      <c r="C11" s="54">
        <v>9</v>
      </c>
      <c r="D11" s="54">
        <v>0</v>
      </c>
    </row>
    <row r="12" spans="3:4" x14ac:dyDescent="0.2">
      <c r="C12" s="54">
        <v>10</v>
      </c>
      <c r="D12" s="54">
        <v>0</v>
      </c>
    </row>
    <row r="13" spans="3:4" x14ac:dyDescent="0.2">
      <c r="C13" s="54">
        <v>11</v>
      </c>
      <c r="D13" s="54">
        <v>0</v>
      </c>
    </row>
    <row r="14" spans="3:4" x14ac:dyDescent="0.2">
      <c r="C14" s="54">
        <v>12</v>
      </c>
      <c r="D14" s="54">
        <v>0</v>
      </c>
    </row>
    <row r="15" spans="3:4" x14ac:dyDescent="0.2">
      <c r="C15" s="54">
        <v>13</v>
      </c>
      <c r="D15" s="54">
        <v>0</v>
      </c>
    </row>
    <row r="16" spans="3:4" x14ac:dyDescent="0.2">
      <c r="C16" s="54">
        <v>14</v>
      </c>
      <c r="D16" s="54">
        <v>1</v>
      </c>
    </row>
    <row r="17" spans="3:4" x14ac:dyDescent="0.2">
      <c r="C17" s="54">
        <v>15</v>
      </c>
      <c r="D17" s="54">
        <v>1</v>
      </c>
    </row>
    <row r="18" spans="3:4" x14ac:dyDescent="0.2">
      <c r="C18" s="54">
        <v>16</v>
      </c>
      <c r="D18" s="54">
        <v>1</v>
      </c>
    </row>
    <row r="19" spans="3:4" x14ac:dyDescent="0.2">
      <c r="C19" s="54">
        <v>17</v>
      </c>
      <c r="D19" s="54">
        <v>1</v>
      </c>
    </row>
    <row r="20" spans="3:4" x14ac:dyDescent="0.2">
      <c r="C20" s="54">
        <v>18</v>
      </c>
      <c r="D20" s="54">
        <v>1</v>
      </c>
    </row>
    <row r="21" spans="3:4" x14ac:dyDescent="0.2">
      <c r="C21" s="54">
        <v>19</v>
      </c>
      <c r="D21" s="54">
        <v>1</v>
      </c>
    </row>
    <row r="22" spans="3:4" x14ac:dyDescent="0.2">
      <c r="C22" s="54">
        <v>20</v>
      </c>
      <c r="D22" s="54">
        <v>1</v>
      </c>
    </row>
    <row r="23" spans="3:4" x14ac:dyDescent="0.2">
      <c r="C23" s="54">
        <v>21</v>
      </c>
      <c r="D23" s="54">
        <v>1</v>
      </c>
    </row>
    <row r="24" spans="3:4" x14ac:dyDescent="0.2">
      <c r="C24" s="54">
        <v>22</v>
      </c>
      <c r="D24" s="54">
        <v>1</v>
      </c>
    </row>
    <row r="25" spans="3:4" x14ac:dyDescent="0.2">
      <c r="C25" s="54">
        <v>23</v>
      </c>
      <c r="D25" s="54">
        <v>1</v>
      </c>
    </row>
    <row r="26" spans="3:4" x14ac:dyDescent="0.2">
      <c r="C26" s="54">
        <v>24</v>
      </c>
      <c r="D26" s="54">
        <v>1</v>
      </c>
    </row>
    <row r="27" spans="3:4" x14ac:dyDescent="0.2">
      <c r="C27" s="54">
        <v>25</v>
      </c>
      <c r="D27" s="54">
        <v>1</v>
      </c>
    </row>
    <row r="28" spans="3:4" x14ac:dyDescent="0.2">
      <c r="C28" s="54">
        <v>26</v>
      </c>
      <c r="D28" s="54">
        <v>1</v>
      </c>
    </row>
    <row r="29" spans="3:4" x14ac:dyDescent="0.2">
      <c r="C29" s="54">
        <v>27</v>
      </c>
      <c r="D29" s="54">
        <v>1</v>
      </c>
    </row>
    <row r="30" spans="3:4" x14ac:dyDescent="0.2">
      <c r="C30" s="54">
        <v>28</v>
      </c>
      <c r="D30" s="54">
        <v>1</v>
      </c>
    </row>
    <row r="31" spans="3:4" x14ac:dyDescent="0.2">
      <c r="C31" s="54">
        <v>29</v>
      </c>
      <c r="D31" s="54">
        <v>1</v>
      </c>
    </row>
    <row r="32" spans="3:4" x14ac:dyDescent="0.2">
      <c r="C32" s="54">
        <v>30</v>
      </c>
      <c r="D32" s="54">
        <v>1</v>
      </c>
    </row>
    <row r="33" spans="3:4" x14ac:dyDescent="0.2">
      <c r="C33" s="54">
        <v>31</v>
      </c>
      <c r="D33" s="54">
        <v>1</v>
      </c>
    </row>
    <row r="34" spans="3:4" x14ac:dyDescent="0.2">
      <c r="C34" s="54">
        <v>32</v>
      </c>
      <c r="D34" s="54">
        <v>2</v>
      </c>
    </row>
    <row r="35" spans="3:4" x14ac:dyDescent="0.2">
      <c r="C35" s="54">
        <v>33</v>
      </c>
      <c r="D35" s="54">
        <v>2</v>
      </c>
    </row>
    <row r="36" spans="3:4" x14ac:dyDescent="0.2">
      <c r="C36" s="54">
        <v>34</v>
      </c>
      <c r="D36" s="54">
        <v>2</v>
      </c>
    </row>
    <row r="37" spans="3:4" x14ac:dyDescent="0.2">
      <c r="C37" s="54">
        <v>35</v>
      </c>
      <c r="D37" s="54">
        <v>2</v>
      </c>
    </row>
    <row r="38" spans="3:4" x14ac:dyDescent="0.2">
      <c r="C38" s="54">
        <v>36</v>
      </c>
      <c r="D38" s="54">
        <v>2</v>
      </c>
    </row>
    <row r="39" spans="3:4" x14ac:dyDescent="0.2">
      <c r="C39" s="54">
        <v>37</v>
      </c>
      <c r="D39" s="54">
        <v>2</v>
      </c>
    </row>
    <row r="40" spans="3:4" x14ac:dyDescent="0.2">
      <c r="C40" s="54">
        <v>38</v>
      </c>
      <c r="D40" s="54">
        <v>2</v>
      </c>
    </row>
    <row r="41" spans="3:4" x14ac:dyDescent="0.2">
      <c r="C41" s="54">
        <v>39</v>
      </c>
      <c r="D41" s="54">
        <v>2</v>
      </c>
    </row>
    <row r="42" spans="3:4" x14ac:dyDescent="0.2">
      <c r="C42" s="54">
        <v>40</v>
      </c>
      <c r="D42" s="54">
        <v>2</v>
      </c>
    </row>
    <row r="43" spans="3:4" x14ac:dyDescent="0.2">
      <c r="C43" s="54">
        <v>41</v>
      </c>
      <c r="D43" s="54">
        <v>2</v>
      </c>
    </row>
    <row r="44" spans="3:4" x14ac:dyDescent="0.2">
      <c r="C44" s="54">
        <v>42</v>
      </c>
      <c r="D44" s="54">
        <v>2</v>
      </c>
    </row>
    <row r="45" spans="3:4" x14ac:dyDescent="0.2">
      <c r="C45" s="54">
        <v>43</v>
      </c>
      <c r="D45" s="54">
        <v>2</v>
      </c>
    </row>
    <row r="46" spans="3:4" x14ac:dyDescent="0.2">
      <c r="C46" s="54">
        <v>44</v>
      </c>
      <c r="D46" s="54">
        <v>2</v>
      </c>
    </row>
    <row r="47" spans="3:4" x14ac:dyDescent="0.2">
      <c r="C47" s="54">
        <v>45</v>
      </c>
      <c r="D47" s="54">
        <v>2</v>
      </c>
    </row>
    <row r="48" spans="3:4" x14ac:dyDescent="0.2">
      <c r="C48" s="54">
        <v>46</v>
      </c>
      <c r="D48" s="54">
        <v>2</v>
      </c>
    </row>
    <row r="49" spans="3:4" x14ac:dyDescent="0.2">
      <c r="C49" s="54">
        <v>47</v>
      </c>
      <c r="D49" s="54">
        <v>2</v>
      </c>
    </row>
    <row r="50" spans="3:4" x14ac:dyDescent="0.2">
      <c r="C50" s="54">
        <v>48</v>
      </c>
      <c r="D50" s="54">
        <v>2</v>
      </c>
    </row>
    <row r="51" spans="3:4" x14ac:dyDescent="0.2">
      <c r="C51" s="54">
        <v>49</v>
      </c>
      <c r="D51" s="54">
        <v>2</v>
      </c>
    </row>
    <row r="52" spans="3:4" x14ac:dyDescent="0.2">
      <c r="C52" s="54">
        <v>50</v>
      </c>
      <c r="D52" s="54">
        <v>2</v>
      </c>
    </row>
    <row r="53" spans="3:4" x14ac:dyDescent="0.2">
      <c r="C53" s="54">
        <v>51</v>
      </c>
      <c r="D53" s="54">
        <v>2</v>
      </c>
    </row>
    <row r="54" spans="3:4" x14ac:dyDescent="0.2">
      <c r="C54" s="54">
        <v>52</v>
      </c>
      <c r="D54" s="54">
        <v>2</v>
      </c>
    </row>
    <row r="55" spans="3:4" x14ac:dyDescent="0.2">
      <c r="C55" s="54">
        <v>53</v>
      </c>
      <c r="D55" s="54">
        <v>2</v>
      </c>
    </row>
    <row r="56" spans="3:4" x14ac:dyDescent="0.2">
      <c r="C56" s="54">
        <v>54</v>
      </c>
      <c r="D56" s="54">
        <v>2</v>
      </c>
    </row>
    <row r="57" spans="3:4" x14ac:dyDescent="0.2">
      <c r="C57" s="54">
        <v>55</v>
      </c>
      <c r="D57" s="54">
        <v>2</v>
      </c>
    </row>
    <row r="58" spans="3:4" x14ac:dyDescent="0.2">
      <c r="C58" s="54">
        <v>56</v>
      </c>
      <c r="D58" s="54">
        <v>2</v>
      </c>
    </row>
    <row r="59" spans="3:4" x14ac:dyDescent="0.2">
      <c r="C59" s="54">
        <v>57</v>
      </c>
      <c r="D59" s="54">
        <v>2</v>
      </c>
    </row>
    <row r="60" spans="3:4" x14ac:dyDescent="0.2">
      <c r="C60" s="54">
        <v>58</v>
      </c>
      <c r="D60" s="54">
        <v>2</v>
      </c>
    </row>
    <row r="61" spans="3:4" x14ac:dyDescent="0.2">
      <c r="C61" s="54">
        <v>59</v>
      </c>
      <c r="D61" s="54">
        <v>2</v>
      </c>
    </row>
    <row r="62" spans="3:4" x14ac:dyDescent="0.2">
      <c r="C62" s="54">
        <v>60</v>
      </c>
      <c r="D62" s="54">
        <v>2</v>
      </c>
    </row>
    <row r="63" spans="3:4" x14ac:dyDescent="0.2">
      <c r="C63" s="54">
        <v>61</v>
      </c>
      <c r="D63" s="54">
        <v>2</v>
      </c>
    </row>
    <row r="64" spans="3:4" x14ac:dyDescent="0.2">
      <c r="C64" s="54">
        <v>62</v>
      </c>
      <c r="D64" s="54">
        <v>2</v>
      </c>
    </row>
    <row r="65" spans="3:4" x14ac:dyDescent="0.2">
      <c r="C65" s="54">
        <v>63</v>
      </c>
      <c r="D65" s="54">
        <v>3</v>
      </c>
    </row>
    <row r="66" spans="3:4" x14ac:dyDescent="0.2">
      <c r="C66" s="54">
        <v>64</v>
      </c>
      <c r="D66" s="54">
        <v>3</v>
      </c>
    </row>
    <row r="67" spans="3:4" x14ac:dyDescent="0.2">
      <c r="C67" s="54">
        <v>65</v>
      </c>
      <c r="D67" s="54">
        <v>3</v>
      </c>
    </row>
    <row r="68" spans="3:4" x14ac:dyDescent="0.2">
      <c r="C68" s="54">
        <v>66</v>
      </c>
      <c r="D68" s="54">
        <v>3</v>
      </c>
    </row>
    <row r="69" spans="3:4" x14ac:dyDescent="0.2">
      <c r="C69" s="54">
        <v>67</v>
      </c>
      <c r="D69" s="54">
        <v>3</v>
      </c>
    </row>
    <row r="70" spans="3:4" x14ac:dyDescent="0.2">
      <c r="C70" s="54">
        <v>68</v>
      </c>
      <c r="D70" s="54">
        <v>3</v>
      </c>
    </row>
    <row r="71" spans="3:4" x14ac:dyDescent="0.2">
      <c r="C71" s="54">
        <v>69</v>
      </c>
      <c r="D71" s="54">
        <v>3</v>
      </c>
    </row>
    <row r="72" spans="3:4" x14ac:dyDescent="0.2">
      <c r="C72" s="54">
        <v>70</v>
      </c>
      <c r="D72" s="54">
        <v>3</v>
      </c>
    </row>
    <row r="73" spans="3:4" x14ac:dyDescent="0.2">
      <c r="C73" s="54">
        <v>71</v>
      </c>
      <c r="D73" s="54">
        <v>3</v>
      </c>
    </row>
    <row r="74" spans="3:4" x14ac:dyDescent="0.2">
      <c r="C74" s="54">
        <v>72</v>
      </c>
      <c r="D74" s="54">
        <v>3</v>
      </c>
    </row>
    <row r="75" spans="3:4" x14ac:dyDescent="0.2">
      <c r="C75" s="54">
        <v>73</v>
      </c>
      <c r="D75" s="54">
        <v>3</v>
      </c>
    </row>
    <row r="76" spans="3:4" x14ac:dyDescent="0.2">
      <c r="C76" s="54">
        <v>74</v>
      </c>
      <c r="D76" s="54">
        <v>3</v>
      </c>
    </row>
    <row r="77" spans="3:4" x14ac:dyDescent="0.2">
      <c r="C77" s="54">
        <v>75</v>
      </c>
      <c r="D77" s="54">
        <v>3</v>
      </c>
    </row>
    <row r="78" spans="3:4" x14ac:dyDescent="0.2">
      <c r="C78" s="54">
        <v>76</v>
      </c>
      <c r="D78" s="54">
        <v>3</v>
      </c>
    </row>
    <row r="79" spans="3:4" x14ac:dyDescent="0.2">
      <c r="C79" s="54">
        <v>77</v>
      </c>
      <c r="D79" s="54">
        <v>3</v>
      </c>
    </row>
    <row r="80" spans="3:4" x14ac:dyDescent="0.2">
      <c r="C80" s="54">
        <v>78</v>
      </c>
      <c r="D80" s="54">
        <v>3</v>
      </c>
    </row>
    <row r="81" spans="3:4" x14ac:dyDescent="0.2">
      <c r="C81" s="54">
        <v>79</v>
      </c>
      <c r="D81" s="54">
        <v>3</v>
      </c>
    </row>
    <row r="82" spans="3:4" x14ac:dyDescent="0.2">
      <c r="C82" s="54">
        <v>80</v>
      </c>
      <c r="D82" s="54">
        <v>3</v>
      </c>
    </row>
    <row r="83" spans="3:4" x14ac:dyDescent="0.2">
      <c r="C83" s="54">
        <v>81</v>
      </c>
      <c r="D83" s="54">
        <v>3</v>
      </c>
    </row>
    <row r="84" spans="3:4" x14ac:dyDescent="0.2">
      <c r="C84" s="54">
        <v>82</v>
      </c>
      <c r="D84" s="54">
        <v>3</v>
      </c>
    </row>
    <row r="85" spans="3:4" x14ac:dyDescent="0.2">
      <c r="C85" s="54">
        <v>83</v>
      </c>
      <c r="D85" s="54">
        <v>3</v>
      </c>
    </row>
    <row r="86" spans="3:4" x14ac:dyDescent="0.2">
      <c r="C86" s="54">
        <v>84</v>
      </c>
      <c r="D86" s="54">
        <v>3</v>
      </c>
    </row>
    <row r="87" spans="3:4" x14ac:dyDescent="0.2">
      <c r="C87" s="54">
        <v>85</v>
      </c>
      <c r="D87" s="54">
        <v>3</v>
      </c>
    </row>
    <row r="88" spans="3:4" x14ac:dyDescent="0.2">
      <c r="C88" s="54">
        <v>86</v>
      </c>
      <c r="D88" s="54">
        <v>3</v>
      </c>
    </row>
    <row r="89" spans="3:4" x14ac:dyDescent="0.2">
      <c r="C89" s="54">
        <v>87</v>
      </c>
      <c r="D89" s="54">
        <v>3</v>
      </c>
    </row>
    <row r="90" spans="3:4" x14ac:dyDescent="0.2">
      <c r="C90" s="54">
        <v>88</v>
      </c>
      <c r="D90" s="54">
        <v>3</v>
      </c>
    </row>
    <row r="91" spans="3:4" x14ac:dyDescent="0.2">
      <c r="C91" s="54">
        <v>89</v>
      </c>
      <c r="D91" s="54">
        <v>3</v>
      </c>
    </row>
    <row r="92" spans="3:4" x14ac:dyDescent="0.2">
      <c r="C92" s="54">
        <v>90</v>
      </c>
      <c r="D92" s="54">
        <v>3</v>
      </c>
    </row>
    <row r="93" spans="3:4" x14ac:dyDescent="0.2">
      <c r="C93" s="54">
        <v>91</v>
      </c>
      <c r="D93" s="54">
        <v>3</v>
      </c>
    </row>
    <row r="94" spans="3:4" x14ac:dyDescent="0.2">
      <c r="C94" s="54">
        <v>92</v>
      </c>
      <c r="D94" s="54">
        <v>3</v>
      </c>
    </row>
    <row r="95" spans="3:4" x14ac:dyDescent="0.2">
      <c r="C95" s="54">
        <v>93</v>
      </c>
      <c r="D95" s="54">
        <v>3</v>
      </c>
    </row>
    <row r="96" spans="3:4" x14ac:dyDescent="0.2">
      <c r="C96" s="54">
        <v>94</v>
      </c>
      <c r="D96" s="54">
        <v>4</v>
      </c>
    </row>
    <row r="97" spans="3:4" x14ac:dyDescent="0.2">
      <c r="C97" s="54">
        <v>95</v>
      </c>
      <c r="D97" s="54">
        <v>4</v>
      </c>
    </row>
    <row r="98" spans="3:4" x14ac:dyDescent="0.2">
      <c r="C98" s="54">
        <v>96</v>
      </c>
      <c r="D98" s="54">
        <v>4</v>
      </c>
    </row>
    <row r="99" spans="3:4" x14ac:dyDescent="0.2">
      <c r="C99" s="54">
        <v>97</v>
      </c>
      <c r="D99" s="54">
        <v>4</v>
      </c>
    </row>
    <row r="100" spans="3:4" x14ac:dyDescent="0.2">
      <c r="C100" s="54">
        <v>98</v>
      </c>
      <c r="D100" s="54">
        <v>4</v>
      </c>
    </row>
    <row r="101" spans="3:4" x14ac:dyDescent="0.2">
      <c r="C101" s="54">
        <v>99</v>
      </c>
      <c r="D101" s="54">
        <v>4</v>
      </c>
    </row>
    <row r="102" spans="3:4" x14ac:dyDescent="0.2">
      <c r="C102" s="54">
        <v>100</v>
      </c>
      <c r="D102" s="54">
        <v>4</v>
      </c>
    </row>
    <row r="103" spans="3:4" x14ac:dyDescent="0.2">
      <c r="C103" s="54">
        <v>101</v>
      </c>
      <c r="D103" s="54">
        <v>4</v>
      </c>
    </row>
    <row r="104" spans="3:4" x14ac:dyDescent="0.2">
      <c r="C104" s="54">
        <v>102</v>
      </c>
      <c r="D104" s="54">
        <v>4</v>
      </c>
    </row>
    <row r="105" spans="3:4" x14ac:dyDescent="0.2">
      <c r="C105" s="54">
        <v>103</v>
      </c>
      <c r="D105" s="54">
        <v>4</v>
      </c>
    </row>
    <row r="106" spans="3:4" x14ac:dyDescent="0.2">
      <c r="C106" s="54">
        <v>104</v>
      </c>
      <c r="D106" s="54">
        <v>4</v>
      </c>
    </row>
    <row r="107" spans="3:4" x14ac:dyDescent="0.2">
      <c r="C107" s="54">
        <v>105</v>
      </c>
      <c r="D107" s="54">
        <v>4</v>
      </c>
    </row>
    <row r="108" spans="3:4" x14ac:dyDescent="0.2">
      <c r="C108" s="54">
        <v>106</v>
      </c>
      <c r="D108" s="54">
        <v>4</v>
      </c>
    </row>
    <row r="109" spans="3:4" x14ac:dyDescent="0.2">
      <c r="C109" s="54">
        <v>107</v>
      </c>
      <c r="D109" s="54">
        <v>4</v>
      </c>
    </row>
    <row r="110" spans="3:4" x14ac:dyDescent="0.2">
      <c r="C110" s="54">
        <v>108</v>
      </c>
      <c r="D110" s="54">
        <v>4</v>
      </c>
    </row>
    <row r="111" spans="3:4" x14ac:dyDescent="0.2">
      <c r="C111" s="54">
        <v>109</v>
      </c>
      <c r="D111" s="54">
        <v>4</v>
      </c>
    </row>
    <row r="112" spans="3:4" x14ac:dyDescent="0.2">
      <c r="C112" s="54">
        <v>110</v>
      </c>
      <c r="D112" s="54">
        <v>4</v>
      </c>
    </row>
    <row r="113" spans="3:4" x14ac:dyDescent="0.2">
      <c r="C113" s="54">
        <v>111</v>
      </c>
      <c r="D113" s="54">
        <v>4</v>
      </c>
    </row>
    <row r="114" spans="3:4" x14ac:dyDescent="0.2">
      <c r="C114" s="54">
        <v>112</v>
      </c>
      <c r="D114" s="54">
        <v>4</v>
      </c>
    </row>
    <row r="115" spans="3:4" x14ac:dyDescent="0.2">
      <c r="C115" s="54">
        <v>113</v>
      </c>
      <c r="D115" s="54">
        <v>4</v>
      </c>
    </row>
    <row r="116" spans="3:4" x14ac:dyDescent="0.2">
      <c r="C116" s="54">
        <v>114</v>
      </c>
      <c r="D116" s="54">
        <v>4</v>
      </c>
    </row>
    <row r="117" spans="3:4" x14ac:dyDescent="0.2">
      <c r="C117" s="54">
        <v>115</v>
      </c>
      <c r="D117" s="54">
        <v>4</v>
      </c>
    </row>
    <row r="118" spans="3:4" x14ac:dyDescent="0.2">
      <c r="C118" s="54">
        <v>116</v>
      </c>
      <c r="D118" s="54">
        <v>4</v>
      </c>
    </row>
    <row r="119" spans="3:4" x14ac:dyDescent="0.2">
      <c r="C119" s="54">
        <v>117</v>
      </c>
      <c r="D119" s="54">
        <v>4</v>
      </c>
    </row>
    <row r="120" spans="3:4" x14ac:dyDescent="0.2">
      <c r="C120" s="54">
        <v>118</v>
      </c>
      <c r="D120" s="54">
        <v>4</v>
      </c>
    </row>
    <row r="121" spans="3:4" x14ac:dyDescent="0.2">
      <c r="C121" s="54">
        <v>119</v>
      </c>
      <c r="D121" s="54">
        <v>4</v>
      </c>
    </row>
    <row r="122" spans="3:4" x14ac:dyDescent="0.2">
      <c r="C122" s="54">
        <v>120</v>
      </c>
      <c r="D122" s="54">
        <v>4</v>
      </c>
    </row>
    <row r="123" spans="3:4" x14ac:dyDescent="0.2">
      <c r="C123" s="54">
        <v>121</v>
      </c>
      <c r="D123" s="54">
        <v>4</v>
      </c>
    </row>
    <row r="124" spans="3:4" x14ac:dyDescent="0.2">
      <c r="C124" s="54">
        <v>122</v>
      </c>
      <c r="D124" s="54">
        <v>4</v>
      </c>
    </row>
    <row r="125" spans="3:4" x14ac:dyDescent="0.2">
      <c r="C125" s="54">
        <v>123</v>
      </c>
      <c r="D125" s="54">
        <v>4</v>
      </c>
    </row>
    <row r="126" spans="3:4" x14ac:dyDescent="0.2">
      <c r="C126" s="54">
        <v>124</v>
      </c>
      <c r="D126" s="54">
        <v>4</v>
      </c>
    </row>
    <row r="127" spans="3:4" x14ac:dyDescent="0.2">
      <c r="C127" s="54">
        <v>125</v>
      </c>
      <c r="D127" s="54">
        <v>5</v>
      </c>
    </row>
    <row r="128" spans="3:4" x14ac:dyDescent="0.2">
      <c r="C128" s="54">
        <v>126</v>
      </c>
      <c r="D128" s="54">
        <v>5</v>
      </c>
    </row>
    <row r="129" spans="3:4" x14ac:dyDescent="0.2">
      <c r="C129" s="54">
        <v>127</v>
      </c>
      <c r="D129" s="54">
        <v>5</v>
      </c>
    </row>
    <row r="130" spans="3:4" x14ac:dyDescent="0.2">
      <c r="C130" s="54">
        <v>128</v>
      </c>
      <c r="D130" s="54">
        <v>5</v>
      </c>
    </row>
    <row r="131" spans="3:4" x14ac:dyDescent="0.2">
      <c r="C131" s="54">
        <v>129</v>
      </c>
      <c r="D131" s="54">
        <v>5</v>
      </c>
    </row>
    <row r="132" spans="3:4" x14ac:dyDescent="0.2">
      <c r="C132" s="54">
        <v>130</v>
      </c>
      <c r="D132" s="54">
        <v>5</v>
      </c>
    </row>
    <row r="133" spans="3:4" x14ac:dyDescent="0.2">
      <c r="C133" s="54">
        <v>131</v>
      </c>
      <c r="D133" s="54">
        <v>5</v>
      </c>
    </row>
    <row r="134" spans="3:4" x14ac:dyDescent="0.2">
      <c r="C134" s="54">
        <v>132</v>
      </c>
      <c r="D134" s="54">
        <v>5</v>
      </c>
    </row>
    <row r="135" spans="3:4" x14ac:dyDescent="0.2">
      <c r="C135" s="54">
        <v>133</v>
      </c>
      <c r="D135" s="54">
        <v>5</v>
      </c>
    </row>
    <row r="136" spans="3:4" x14ac:dyDescent="0.2">
      <c r="C136" s="54">
        <v>134</v>
      </c>
      <c r="D136" s="54">
        <v>5</v>
      </c>
    </row>
    <row r="137" spans="3:4" x14ac:dyDescent="0.2">
      <c r="C137" s="54">
        <v>135</v>
      </c>
      <c r="D137" s="54">
        <v>5</v>
      </c>
    </row>
    <row r="138" spans="3:4" x14ac:dyDescent="0.2">
      <c r="C138" s="54">
        <v>136</v>
      </c>
      <c r="D138" s="54">
        <v>5</v>
      </c>
    </row>
    <row r="139" spans="3:4" x14ac:dyDescent="0.2">
      <c r="C139" s="54">
        <v>137</v>
      </c>
      <c r="D139" s="54">
        <v>5</v>
      </c>
    </row>
    <row r="140" spans="3:4" x14ac:dyDescent="0.2">
      <c r="C140" s="54">
        <v>138</v>
      </c>
      <c r="D140" s="54">
        <v>5</v>
      </c>
    </row>
    <row r="141" spans="3:4" x14ac:dyDescent="0.2">
      <c r="C141" s="54">
        <v>139</v>
      </c>
      <c r="D141" s="54">
        <v>5</v>
      </c>
    </row>
    <row r="142" spans="3:4" x14ac:dyDescent="0.2">
      <c r="C142" s="54">
        <v>140</v>
      </c>
      <c r="D142" s="54">
        <v>5</v>
      </c>
    </row>
    <row r="143" spans="3:4" x14ac:dyDescent="0.2">
      <c r="C143" s="54">
        <v>141</v>
      </c>
      <c r="D143" s="54">
        <v>5</v>
      </c>
    </row>
    <row r="144" spans="3:4" x14ac:dyDescent="0.2">
      <c r="C144" s="54">
        <v>142</v>
      </c>
      <c r="D144" s="54">
        <v>5</v>
      </c>
    </row>
    <row r="145" spans="3:4" x14ac:dyDescent="0.2">
      <c r="C145" s="54">
        <v>143</v>
      </c>
      <c r="D145" s="54">
        <v>5</v>
      </c>
    </row>
    <row r="146" spans="3:4" x14ac:dyDescent="0.2">
      <c r="C146" s="54">
        <v>144</v>
      </c>
      <c r="D146" s="54">
        <v>5</v>
      </c>
    </row>
    <row r="147" spans="3:4" x14ac:dyDescent="0.2">
      <c r="C147" s="54">
        <v>145</v>
      </c>
      <c r="D147" s="54">
        <v>5</v>
      </c>
    </row>
    <row r="148" spans="3:4" x14ac:dyDescent="0.2">
      <c r="C148" s="54">
        <v>146</v>
      </c>
      <c r="D148" s="54">
        <v>5</v>
      </c>
    </row>
    <row r="149" spans="3:4" x14ac:dyDescent="0.2">
      <c r="C149" s="54">
        <v>147</v>
      </c>
      <c r="D149" s="54">
        <v>5</v>
      </c>
    </row>
    <row r="150" spans="3:4" x14ac:dyDescent="0.2">
      <c r="C150" s="54">
        <v>148</v>
      </c>
      <c r="D150" s="54">
        <v>5</v>
      </c>
    </row>
    <row r="151" spans="3:4" x14ac:dyDescent="0.2">
      <c r="C151" s="54">
        <v>149</v>
      </c>
      <c r="D151" s="54">
        <v>5</v>
      </c>
    </row>
    <row r="152" spans="3:4" x14ac:dyDescent="0.2">
      <c r="C152" s="54">
        <v>150</v>
      </c>
      <c r="D152" s="54">
        <v>5</v>
      </c>
    </row>
    <row r="153" spans="3:4" x14ac:dyDescent="0.2">
      <c r="C153" s="54">
        <v>151</v>
      </c>
      <c r="D153" s="54">
        <v>5</v>
      </c>
    </row>
    <row r="154" spans="3:4" x14ac:dyDescent="0.2">
      <c r="C154" s="54">
        <v>152</v>
      </c>
      <c r="D154" s="54">
        <v>5</v>
      </c>
    </row>
    <row r="155" spans="3:4" x14ac:dyDescent="0.2">
      <c r="C155" s="54">
        <v>153</v>
      </c>
      <c r="D155" s="54">
        <v>5</v>
      </c>
    </row>
    <row r="156" spans="3:4" x14ac:dyDescent="0.2">
      <c r="C156" s="54">
        <v>154</v>
      </c>
      <c r="D156" s="54">
        <v>5</v>
      </c>
    </row>
    <row r="157" spans="3:4" x14ac:dyDescent="0.2">
      <c r="C157" s="54">
        <v>155</v>
      </c>
      <c r="D157" s="54">
        <v>5</v>
      </c>
    </row>
    <row r="158" spans="3:4" x14ac:dyDescent="0.2">
      <c r="C158" s="54">
        <v>156</v>
      </c>
      <c r="D158" s="54">
        <v>6</v>
      </c>
    </row>
    <row r="159" spans="3:4" x14ac:dyDescent="0.2">
      <c r="C159" s="54">
        <v>157</v>
      </c>
      <c r="D159" s="54">
        <v>6</v>
      </c>
    </row>
    <row r="160" spans="3:4" x14ac:dyDescent="0.2">
      <c r="C160" s="54">
        <v>158</v>
      </c>
      <c r="D160" s="54">
        <v>6</v>
      </c>
    </row>
    <row r="161" spans="3:4" x14ac:dyDescent="0.2">
      <c r="C161" s="54">
        <v>159</v>
      </c>
      <c r="D161" s="54">
        <v>6</v>
      </c>
    </row>
    <row r="162" spans="3:4" x14ac:dyDescent="0.2">
      <c r="C162" s="54">
        <v>160</v>
      </c>
      <c r="D162" s="54">
        <v>6</v>
      </c>
    </row>
    <row r="163" spans="3:4" x14ac:dyDescent="0.2">
      <c r="C163" s="54">
        <v>161</v>
      </c>
      <c r="D163" s="54">
        <v>6</v>
      </c>
    </row>
    <row r="164" spans="3:4" x14ac:dyDescent="0.2">
      <c r="C164" s="54">
        <v>162</v>
      </c>
      <c r="D164" s="54">
        <v>6</v>
      </c>
    </row>
    <row r="165" spans="3:4" x14ac:dyDescent="0.2">
      <c r="C165" s="54">
        <v>163</v>
      </c>
      <c r="D165" s="54">
        <v>6</v>
      </c>
    </row>
    <row r="166" spans="3:4" x14ac:dyDescent="0.2">
      <c r="C166" s="54">
        <v>164</v>
      </c>
      <c r="D166" s="54">
        <v>6</v>
      </c>
    </row>
    <row r="167" spans="3:4" x14ac:dyDescent="0.2">
      <c r="C167" s="54">
        <v>165</v>
      </c>
      <c r="D167" s="54">
        <v>6</v>
      </c>
    </row>
    <row r="168" spans="3:4" x14ac:dyDescent="0.2">
      <c r="C168" s="54">
        <v>166</v>
      </c>
      <c r="D168" s="54">
        <v>6</v>
      </c>
    </row>
    <row r="169" spans="3:4" x14ac:dyDescent="0.2">
      <c r="C169" s="54">
        <v>167</v>
      </c>
      <c r="D169" s="54">
        <v>6</v>
      </c>
    </row>
    <row r="170" spans="3:4" x14ac:dyDescent="0.2">
      <c r="C170" s="54">
        <v>168</v>
      </c>
      <c r="D170" s="54">
        <v>6</v>
      </c>
    </row>
    <row r="171" spans="3:4" x14ac:dyDescent="0.2">
      <c r="C171" s="54">
        <v>169</v>
      </c>
      <c r="D171" s="54">
        <v>6</v>
      </c>
    </row>
    <row r="172" spans="3:4" x14ac:dyDescent="0.2">
      <c r="C172" s="54">
        <v>170</v>
      </c>
      <c r="D172" s="54">
        <v>6</v>
      </c>
    </row>
    <row r="173" spans="3:4" x14ac:dyDescent="0.2">
      <c r="C173" s="54">
        <v>171</v>
      </c>
      <c r="D173" s="54">
        <v>6</v>
      </c>
    </row>
    <row r="174" spans="3:4" x14ac:dyDescent="0.2">
      <c r="C174" s="54">
        <v>172</v>
      </c>
      <c r="D174" s="54">
        <v>6</v>
      </c>
    </row>
    <row r="175" spans="3:4" x14ac:dyDescent="0.2">
      <c r="C175" s="54">
        <v>173</v>
      </c>
      <c r="D175" s="54">
        <v>6</v>
      </c>
    </row>
    <row r="176" spans="3:4" x14ac:dyDescent="0.2">
      <c r="C176" s="54">
        <v>174</v>
      </c>
      <c r="D176" s="54">
        <v>6</v>
      </c>
    </row>
    <row r="177" spans="3:4" x14ac:dyDescent="0.2">
      <c r="C177" s="54">
        <v>175</v>
      </c>
      <c r="D177" s="54">
        <v>6</v>
      </c>
    </row>
    <row r="178" spans="3:4" x14ac:dyDescent="0.2">
      <c r="C178" s="54">
        <v>176</v>
      </c>
      <c r="D178" s="54">
        <v>6</v>
      </c>
    </row>
    <row r="179" spans="3:4" x14ac:dyDescent="0.2">
      <c r="C179" s="54">
        <v>177</v>
      </c>
      <c r="D179" s="54">
        <v>6</v>
      </c>
    </row>
    <row r="180" spans="3:4" x14ac:dyDescent="0.2">
      <c r="C180" s="54">
        <v>178</v>
      </c>
      <c r="D180" s="54">
        <v>6</v>
      </c>
    </row>
    <row r="181" spans="3:4" x14ac:dyDescent="0.2">
      <c r="C181" s="54">
        <v>179</v>
      </c>
      <c r="D181" s="54">
        <v>6</v>
      </c>
    </row>
    <row r="182" spans="3:4" x14ac:dyDescent="0.2">
      <c r="C182" s="54">
        <v>180</v>
      </c>
      <c r="D182" s="54">
        <v>6</v>
      </c>
    </row>
    <row r="183" spans="3:4" x14ac:dyDescent="0.2">
      <c r="C183" s="54">
        <v>181</v>
      </c>
      <c r="D183" s="54">
        <v>6</v>
      </c>
    </row>
    <row r="184" spans="3:4" x14ac:dyDescent="0.2">
      <c r="C184" s="54">
        <v>182</v>
      </c>
      <c r="D184" s="54">
        <v>6</v>
      </c>
    </row>
    <row r="185" spans="3:4" x14ac:dyDescent="0.2">
      <c r="C185" s="54">
        <v>183</v>
      </c>
      <c r="D185" s="54">
        <v>6</v>
      </c>
    </row>
    <row r="186" spans="3:4" x14ac:dyDescent="0.2">
      <c r="C186" s="54">
        <v>184</v>
      </c>
      <c r="D186" s="54">
        <v>6</v>
      </c>
    </row>
    <row r="187" spans="3:4" x14ac:dyDescent="0.2">
      <c r="C187" s="54">
        <v>185</v>
      </c>
      <c r="D187" s="54">
        <v>6</v>
      </c>
    </row>
    <row r="188" spans="3:4" x14ac:dyDescent="0.2">
      <c r="C188" s="54">
        <v>186</v>
      </c>
      <c r="D188" s="54">
        <v>6</v>
      </c>
    </row>
    <row r="189" spans="3:4" x14ac:dyDescent="0.2">
      <c r="C189" s="54">
        <v>187</v>
      </c>
      <c r="D189" s="54">
        <v>7</v>
      </c>
    </row>
    <row r="190" spans="3:4" x14ac:dyDescent="0.2">
      <c r="C190" s="54">
        <v>188</v>
      </c>
      <c r="D190" s="54">
        <v>7</v>
      </c>
    </row>
    <row r="191" spans="3:4" x14ac:dyDescent="0.2">
      <c r="C191" s="54">
        <v>189</v>
      </c>
      <c r="D191" s="54">
        <v>7</v>
      </c>
    </row>
    <row r="192" spans="3:4" x14ac:dyDescent="0.2">
      <c r="C192" s="54">
        <v>190</v>
      </c>
      <c r="D192" s="54">
        <v>7</v>
      </c>
    </row>
    <row r="193" spans="3:4" x14ac:dyDescent="0.2">
      <c r="C193" s="54">
        <v>191</v>
      </c>
      <c r="D193" s="54">
        <v>7</v>
      </c>
    </row>
    <row r="194" spans="3:4" x14ac:dyDescent="0.2">
      <c r="C194" s="54">
        <v>192</v>
      </c>
      <c r="D194" s="54">
        <v>7</v>
      </c>
    </row>
    <row r="195" spans="3:4" x14ac:dyDescent="0.2">
      <c r="C195" s="54">
        <v>193</v>
      </c>
      <c r="D195" s="54">
        <v>7</v>
      </c>
    </row>
    <row r="196" spans="3:4" x14ac:dyDescent="0.2">
      <c r="C196" s="54">
        <v>194</v>
      </c>
      <c r="D196" s="54">
        <v>7</v>
      </c>
    </row>
    <row r="197" spans="3:4" x14ac:dyDescent="0.2">
      <c r="C197" s="54">
        <v>195</v>
      </c>
      <c r="D197" s="54">
        <v>7</v>
      </c>
    </row>
    <row r="198" spans="3:4" x14ac:dyDescent="0.2">
      <c r="C198" s="54">
        <v>196</v>
      </c>
      <c r="D198" s="54">
        <v>7</v>
      </c>
    </row>
    <row r="199" spans="3:4" x14ac:dyDescent="0.2">
      <c r="C199" s="54">
        <v>197</v>
      </c>
      <c r="D199" s="54">
        <v>7</v>
      </c>
    </row>
    <row r="200" spans="3:4" x14ac:dyDescent="0.2">
      <c r="C200" s="54">
        <v>198</v>
      </c>
      <c r="D200" s="54">
        <v>7</v>
      </c>
    </row>
    <row r="201" spans="3:4" x14ac:dyDescent="0.2">
      <c r="C201" s="54">
        <v>199</v>
      </c>
      <c r="D201" s="54">
        <v>7</v>
      </c>
    </row>
    <row r="202" spans="3:4" x14ac:dyDescent="0.2">
      <c r="C202" s="54">
        <v>200</v>
      </c>
      <c r="D202" s="54">
        <v>7</v>
      </c>
    </row>
    <row r="203" spans="3:4" x14ac:dyDescent="0.2">
      <c r="C203" s="54">
        <v>201</v>
      </c>
      <c r="D203" s="54">
        <v>7</v>
      </c>
    </row>
    <row r="204" spans="3:4" x14ac:dyDescent="0.2">
      <c r="C204" s="54">
        <v>202</v>
      </c>
      <c r="D204" s="54">
        <v>7</v>
      </c>
    </row>
    <row r="205" spans="3:4" x14ac:dyDescent="0.2">
      <c r="C205" s="54">
        <v>203</v>
      </c>
      <c r="D205" s="54">
        <v>7</v>
      </c>
    </row>
    <row r="206" spans="3:4" x14ac:dyDescent="0.2">
      <c r="C206" s="54">
        <v>204</v>
      </c>
      <c r="D206" s="54">
        <v>7</v>
      </c>
    </row>
    <row r="207" spans="3:4" x14ac:dyDescent="0.2">
      <c r="C207" s="54">
        <v>205</v>
      </c>
      <c r="D207" s="54">
        <v>7</v>
      </c>
    </row>
    <row r="208" spans="3:4" x14ac:dyDescent="0.2">
      <c r="C208" s="54">
        <v>206</v>
      </c>
      <c r="D208" s="54">
        <v>7</v>
      </c>
    </row>
    <row r="209" spans="3:4" x14ac:dyDescent="0.2">
      <c r="C209" s="54">
        <v>207</v>
      </c>
      <c r="D209" s="54">
        <v>7</v>
      </c>
    </row>
    <row r="210" spans="3:4" x14ac:dyDescent="0.2">
      <c r="C210" s="54">
        <v>208</v>
      </c>
      <c r="D210" s="54">
        <v>7</v>
      </c>
    </row>
    <row r="211" spans="3:4" x14ac:dyDescent="0.2">
      <c r="C211" s="54">
        <v>209</v>
      </c>
      <c r="D211" s="54">
        <v>7</v>
      </c>
    </row>
    <row r="212" spans="3:4" x14ac:dyDescent="0.2">
      <c r="C212" s="54">
        <v>210</v>
      </c>
      <c r="D212" s="54">
        <v>7</v>
      </c>
    </row>
    <row r="213" spans="3:4" x14ac:dyDescent="0.2">
      <c r="C213" s="54">
        <v>211</v>
      </c>
      <c r="D213" s="54">
        <v>7</v>
      </c>
    </row>
    <row r="214" spans="3:4" x14ac:dyDescent="0.2">
      <c r="C214" s="54">
        <v>212</v>
      </c>
      <c r="D214" s="54">
        <v>7</v>
      </c>
    </row>
    <row r="215" spans="3:4" x14ac:dyDescent="0.2">
      <c r="C215" s="54">
        <v>213</v>
      </c>
      <c r="D215" s="54">
        <v>7</v>
      </c>
    </row>
    <row r="216" spans="3:4" x14ac:dyDescent="0.2">
      <c r="C216" s="54">
        <v>214</v>
      </c>
      <c r="D216" s="54">
        <v>7</v>
      </c>
    </row>
    <row r="217" spans="3:4" x14ac:dyDescent="0.2">
      <c r="C217" s="54">
        <v>215</v>
      </c>
      <c r="D217" s="54">
        <v>7</v>
      </c>
    </row>
    <row r="218" spans="3:4" x14ac:dyDescent="0.2">
      <c r="C218" s="54">
        <v>216</v>
      </c>
      <c r="D218" s="54">
        <v>7</v>
      </c>
    </row>
    <row r="219" spans="3:4" x14ac:dyDescent="0.2">
      <c r="C219" s="54">
        <v>217</v>
      </c>
      <c r="D219" s="54">
        <v>7</v>
      </c>
    </row>
    <row r="220" spans="3:4" x14ac:dyDescent="0.2">
      <c r="C220" s="54">
        <v>218</v>
      </c>
      <c r="D220" s="54">
        <v>8</v>
      </c>
    </row>
    <row r="221" spans="3:4" x14ac:dyDescent="0.2">
      <c r="C221" s="54">
        <v>219</v>
      </c>
      <c r="D221" s="54">
        <v>8</v>
      </c>
    </row>
    <row r="222" spans="3:4" x14ac:dyDescent="0.2">
      <c r="C222" s="54">
        <v>220</v>
      </c>
      <c r="D222" s="54">
        <v>8</v>
      </c>
    </row>
    <row r="223" spans="3:4" x14ac:dyDescent="0.2">
      <c r="C223" s="54">
        <v>221</v>
      </c>
      <c r="D223" s="54">
        <v>8</v>
      </c>
    </row>
    <row r="224" spans="3:4" x14ac:dyDescent="0.2">
      <c r="C224" s="54">
        <v>222</v>
      </c>
      <c r="D224" s="54">
        <v>8</v>
      </c>
    </row>
    <row r="225" spans="3:4" x14ac:dyDescent="0.2">
      <c r="C225" s="54">
        <v>223</v>
      </c>
      <c r="D225" s="54">
        <v>8</v>
      </c>
    </row>
    <row r="226" spans="3:4" x14ac:dyDescent="0.2">
      <c r="C226" s="54">
        <v>224</v>
      </c>
      <c r="D226" s="54">
        <v>8</v>
      </c>
    </row>
    <row r="227" spans="3:4" x14ac:dyDescent="0.2">
      <c r="C227" s="54">
        <v>225</v>
      </c>
      <c r="D227" s="54">
        <v>8</v>
      </c>
    </row>
    <row r="228" spans="3:4" x14ac:dyDescent="0.2">
      <c r="C228" s="54">
        <v>226</v>
      </c>
      <c r="D228" s="54">
        <v>8</v>
      </c>
    </row>
    <row r="229" spans="3:4" x14ac:dyDescent="0.2">
      <c r="C229" s="54">
        <v>227</v>
      </c>
      <c r="D229" s="54">
        <v>8</v>
      </c>
    </row>
    <row r="230" spans="3:4" x14ac:dyDescent="0.2">
      <c r="C230" s="54">
        <v>228</v>
      </c>
      <c r="D230" s="54">
        <v>8</v>
      </c>
    </row>
    <row r="231" spans="3:4" x14ac:dyDescent="0.2">
      <c r="C231" s="54">
        <v>229</v>
      </c>
      <c r="D231" s="54">
        <v>8</v>
      </c>
    </row>
    <row r="232" spans="3:4" x14ac:dyDescent="0.2">
      <c r="C232" s="54">
        <v>230</v>
      </c>
      <c r="D232" s="54">
        <v>8</v>
      </c>
    </row>
    <row r="233" spans="3:4" x14ac:dyDescent="0.2">
      <c r="C233" s="54">
        <v>231</v>
      </c>
      <c r="D233" s="54">
        <v>8</v>
      </c>
    </row>
    <row r="234" spans="3:4" x14ac:dyDescent="0.2">
      <c r="C234" s="54">
        <v>232</v>
      </c>
      <c r="D234" s="54">
        <v>8</v>
      </c>
    </row>
    <row r="235" spans="3:4" x14ac:dyDescent="0.2">
      <c r="C235" s="54">
        <v>233</v>
      </c>
      <c r="D235" s="54">
        <v>8</v>
      </c>
    </row>
    <row r="236" spans="3:4" x14ac:dyDescent="0.2">
      <c r="C236" s="54">
        <v>234</v>
      </c>
      <c r="D236" s="54">
        <v>8</v>
      </c>
    </row>
    <row r="237" spans="3:4" x14ac:dyDescent="0.2">
      <c r="C237" s="54">
        <v>235</v>
      </c>
      <c r="D237" s="54">
        <v>8</v>
      </c>
    </row>
    <row r="238" spans="3:4" x14ac:dyDescent="0.2">
      <c r="C238" s="54">
        <v>236</v>
      </c>
      <c r="D238" s="54">
        <v>8</v>
      </c>
    </row>
    <row r="239" spans="3:4" x14ac:dyDescent="0.2">
      <c r="C239" s="54">
        <v>237</v>
      </c>
      <c r="D239" s="54">
        <v>8</v>
      </c>
    </row>
    <row r="240" spans="3:4" x14ac:dyDescent="0.2">
      <c r="C240" s="54">
        <v>238</v>
      </c>
      <c r="D240" s="54">
        <v>8</v>
      </c>
    </row>
    <row r="241" spans="3:4" x14ac:dyDescent="0.2">
      <c r="C241" s="54">
        <v>239</v>
      </c>
      <c r="D241" s="54">
        <v>8</v>
      </c>
    </row>
    <row r="242" spans="3:4" x14ac:dyDescent="0.2">
      <c r="C242" s="54">
        <v>240</v>
      </c>
      <c r="D242" s="54">
        <v>8</v>
      </c>
    </row>
    <row r="243" spans="3:4" x14ac:dyDescent="0.2">
      <c r="C243" s="54">
        <v>241</v>
      </c>
      <c r="D243" s="54">
        <v>8</v>
      </c>
    </row>
    <row r="244" spans="3:4" x14ac:dyDescent="0.2">
      <c r="C244" s="54">
        <v>242</v>
      </c>
      <c r="D244" s="54">
        <v>8</v>
      </c>
    </row>
    <row r="245" spans="3:4" x14ac:dyDescent="0.2">
      <c r="C245" s="54">
        <v>243</v>
      </c>
      <c r="D245" s="54">
        <v>8</v>
      </c>
    </row>
    <row r="246" spans="3:4" x14ac:dyDescent="0.2">
      <c r="C246" s="54">
        <v>244</v>
      </c>
      <c r="D246" s="54">
        <v>8</v>
      </c>
    </row>
    <row r="247" spans="3:4" x14ac:dyDescent="0.2">
      <c r="C247" s="54">
        <v>245</v>
      </c>
      <c r="D247" s="54">
        <v>8</v>
      </c>
    </row>
    <row r="248" spans="3:4" x14ac:dyDescent="0.2">
      <c r="C248" s="54">
        <v>246</v>
      </c>
      <c r="D248" s="54">
        <v>8</v>
      </c>
    </row>
    <row r="249" spans="3:4" x14ac:dyDescent="0.2">
      <c r="C249" s="54">
        <v>247</v>
      </c>
      <c r="D249" s="54">
        <v>8</v>
      </c>
    </row>
    <row r="250" spans="3:4" x14ac:dyDescent="0.2">
      <c r="C250" s="54">
        <v>248</v>
      </c>
      <c r="D250" s="54">
        <v>8</v>
      </c>
    </row>
    <row r="251" spans="3:4" x14ac:dyDescent="0.2">
      <c r="C251" s="54">
        <v>249</v>
      </c>
      <c r="D251" s="54">
        <v>9</v>
      </c>
    </row>
    <row r="252" spans="3:4" x14ac:dyDescent="0.2">
      <c r="C252" s="54">
        <v>250</v>
      </c>
      <c r="D252" s="54">
        <v>9</v>
      </c>
    </row>
    <row r="253" spans="3:4" x14ac:dyDescent="0.2">
      <c r="C253" s="54">
        <v>251</v>
      </c>
      <c r="D253" s="54">
        <v>9</v>
      </c>
    </row>
    <row r="254" spans="3:4" x14ac:dyDescent="0.2">
      <c r="C254" s="54">
        <v>252</v>
      </c>
      <c r="D254" s="54">
        <v>9</v>
      </c>
    </row>
    <row r="255" spans="3:4" x14ac:dyDescent="0.2">
      <c r="C255" s="54">
        <v>253</v>
      </c>
      <c r="D255" s="54">
        <v>9</v>
      </c>
    </row>
    <row r="256" spans="3:4" x14ac:dyDescent="0.2">
      <c r="C256" s="54">
        <v>254</v>
      </c>
      <c r="D256" s="54">
        <v>9</v>
      </c>
    </row>
    <row r="257" spans="3:4" x14ac:dyDescent="0.2">
      <c r="C257" s="54">
        <v>255</v>
      </c>
      <c r="D257" s="54">
        <v>9</v>
      </c>
    </row>
    <row r="258" spans="3:4" x14ac:dyDescent="0.2">
      <c r="C258" s="54">
        <v>256</v>
      </c>
      <c r="D258" s="54">
        <v>9</v>
      </c>
    </row>
    <row r="259" spans="3:4" x14ac:dyDescent="0.2">
      <c r="C259" s="54">
        <v>257</v>
      </c>
      <c r="D259" s="54">
        <v>9</v>
      </c>
    </row>
    <row r="260" spans="3:4" x14ac:dyDescent="0.2">
      <c r="C260" s="54">
        <v>258</v>
      </c>
      <c r="D260" s="54">
        <v>9</v>
      </c>
    </row>
    <row r="261" spans="3:4" x14ac:dyDescent="0.2">
      <c r="C261" s="54">
        <v>259</v>
      </c>
      <c r="D261" s="54">
        <v>9</v>
      </c>
    </row>
    <row r="262" spans="3:4" x14ac:dyDescent="0.2">
      <c r="C262" s="54">
        <v>260</v>
      </c>
      <c r="D262" s="54">
        <v>9</v>
      </c>
    </row>
    <row r="263" spans="3:4" x14ac:dyDescent="0.2">
      <c r="C263" s="54">
        <v>261</v>
      </c>
      <c r="D263" s="54">
        <v>9</v>
      </c>
    </row>
    <row r="264" spans="3:4" x14ac:dyDescent="0.2">
      <c r="C264" s="54">
        <v>262</v>
      </c>
      <c r="D264" s="54">
        <v>9</v>
      </c>
    </row>
    <row r="265" spans="3:4" x14ac:dyDescent="0.2">
      <c r="C265" s="54">
        <v>263</v>
      </c>
      <c r="D265" s="54">
        <v>9</v>
      </c>
    </row>
    <row r="266" spans="3:4" x14ac:dyDescent="0.2">
      <c r="C266" s="54">
        <v>264</v>
      </c>
      <c r="D266" s="54">
        <v>9</v>
      </c>
    </row>
    <row r="267" spans="3:4" x14ac:dyDescent="0.2">
      <c r="C267" s="54">
        <v>265</v>
      </c>
      <c r="D267" s="54">
        <v>9</v>
      </c>
    </row>
    <row r="268" spans="3:4" x14ac:dyDescent="0.2">
      <c r="C268" s="54">
        <v>266</v>
      </c>
      <c r="D268" s="54">
        <v>9</v>
      </c>
    </row>
    <row r="269" spans="3:4" x14ac:dyDescent="0.2">
      <c r="C269" s="54">
        <v>267</v>
      </c>
      <c r="D269" s="54">
        <v>9</v>
      </c>
    </row>
    <row r="270" spans="3:4" x14ac:dyDescent="0.2">
      <c r="C270" s="54">
        <v>268</v>
      </c>
      <c r="D270" s="54">
        <v>9</v>
      </c>
    </row>
    <row r="271" spans="3:4" x14ac:dyDescent="0.2">
      <c r="C271" s="54">
        <v>269</v>
      </c>
      <c r="D271" s="54">
        <v>9</v>
      </c>
    </row>
    <row r="272" spans="3:4" x14ac:dyDescent="0.2">
      <c r="C272" s="54">
        <v>270</v>
      </c>
      <c r="D272" s="54">
        <v>9</v>
      </c>
    </row>
    <row r="273" spans="3:4" x14ac:dyDescent="0.2">
      <c r="C273" s="54">
        <v>271</v>
      </c>
      <c r="D273" s="54">
        <v>9</v>
      </c>
    </row>
    <row r="274" spans="3:4" x14ac:dyDescent="0.2">
      <c r="C274" s="54">
        <v>272</v>
      </c>
      <c r="D274" s="54">
        <v>9</v>
      </c>
    </row>
    <row r="275" spans="3:4" x14ac:dyDescent="0.2">
      <c r="C275" s="54">
        <v>273</v>
      </c>
      <c r="D275" s="54">
        <v>9</v>
      </c>
    </row>
    <row r="276" spans="3:4" x14ac:dyDescent="0.2">
      <c r="C276" s="54">
        <v>274</v>
      </c>
      <c r="D276" s="54">
        <v>9</v>
      </c>
    </row>
    <row r="277" spans="3:4" x14ac:dyDescent="0.2">
      <c r="C277" s="54">
        <v>275</v>
      </c>
      <c r="D277" s="54">
        <v>9</v>
      </c>
    </row>
    <row r="278" spans="3:4" x14ac:dyDescent="0.2">
      <c r="C278" s="54">
        <v>276</v>
      </c>
      <c r="D278" s="54">
        <v>9</v>
      </c>
    </row>
    <row r="279" spans="3:4" x14ac:dyDescent="0.2">
      <c r="C279" s="54">
        <v>277</v>
      </c>
      <c r="D279" s="54">
        <v>9</v>
      </c>
    </row>
    <row r="280" spans="3:4" x14ac:dyDescent="0.2">
      <c r="C280" s="54">
        <v>278</v>
      </c>
      <c r="D280" s="54">
        <v>9</v>
      </c>
    </row>
    <row r="281" spans="3:4" x14ac:dyDescent="0.2">
      <c r="C281" s="54">
        <v>279</v>
      </c>
      <c r="D281" s="54">
        <v>9</v>
      </c>
    </row>
    <row r="282" spans="3:4" x14ac:dyDescent="0.2">
      <c r="C282" s="54">
        <v>280</v>
      </c>
      <c r="D282" s="54">
        <v>10</v>
      </c>
    </row>
    <row r="283" spans="3:4" x14ac:dyDescent="0.2">
      <c r="C283" s="54">
        <v>281</v>
      </c>
      <c r="D283" s="54">
        <v>10</v>
      </c>
    </row>
    <row r="284" spans="3:4" x14ac:dyDescent="0.2">
      <c r="C284" s="54">
        <v>282</v>
      </c>
      <c r="D284" s="54">
        <v>10</v>
      </c>
    </row>
    <row r="285" spans="3:4" x14ac:dyDescent="0.2">
      <c r="C285" s="54">
        <v>283</v>
      </c>
      <c r="D285" s="54">
        <v>10</v>
      </c>
    </row>
    <row r="286" spans="3:4" x14ac:dyDescent="0.2">
      <c r="C286" s="54">
        <v>284</v>
      </c>
      <c r="D286" s="54">
        <v>10</v>
      </c>
    </row>
    <row r="287" spans="3:4" x14ac:dyDescent="0.2">
      <c r="C287" s="54">
        <v>285</v>
      </c>
      <c r="D287" s="54">
        <v>10</v>
      </c>
    </row>
    <row r="288" spans="3:4" x14ac:dyDescent="0.2">
      <c r="C288" s="54">
        <v>286</v>
      </c>
      <c r="D288" s="54">
        <v>10</v>
      </c>
    </row>
    <row r="289" spans="3:4" x14ac:dyDescent="0.2">
      <c r="C289" s="54">
        <v>287</v>
      </c>
      <c r="D289" s="54">
        <v>10</v>
      </c>
    </row>
    <row r="290" spans="3:4" x14ac:dyDescent="0.2">
      <c r="C290" s="54">
        <v>288</v>
      </c>
      <c r="D290" s="54">
        <v>10</v>
      </c>
    </row>
    <row r="291" spans="3:4" x14ac:dyDescent="0.2">
      <c r="C291" s="54">
        <v>289</v>
      </c>
      <c r="D291" s="54">
        <v>10</v>
      </c>
    </row>
    <row r="292" spans="3:4" x14ac:dyDescent="0.2">
      <c r="C292" s="54">
        <v>290</v>
      </c>
      <c r="D292" s="54">
        <v>10</v>
      </c>
    </row>
    <row r="293" spans="3:4" x14ac:dyDescent="0.2">
      <c r="C293" s="54">
        <v>291</v>
      </c>
      <c r="D293" s="54">
        <v>10</v>
      </c>
    </row>
    <row r="294" spans="3:4" x14ac:dyDescent="0.2">
      <c r="C294" s="54">
        <v>292</v>
      </c>
      <c r="D294" s="54">
        <v>10</v>
      </c>
    </row>
    <row r="295" spans="3:4" x14ac:dyDescent="0.2">
      <c r="C295" s="54">
        <v>293</v>
      </c>
      <c r="D295" s="54">
        <v>10</v>
      </c>
    </row>
    <row r="296" spans="3:4" x14ac:dyDescent="0.2">
      <c r="C296" s="54">
        <v>294</v>
      </c>
      <c r="D296" s="54">
        <v>10</v>
      </c>
    </row>
    <row r="297" spans="3:4" x14ac:dyDescent="0.2">
      <c r="C297" s="54">
        <v>295</v>
      </c>
      <c r="D297" s="54">
        <v>10</v>
      </c>
    </row>
    <row r="298" spans="3:4" x14ac:dyDescent="0.2">
      <c r="C298" s="54">
        <v>296</v>
      </c>
      <c r="D298" s="54">
        <v>10</v>
      </c>
    </row>
    <row r="299" spans="3:4" x14ac:dyDescent="0.2">
      <c r="C299" s="54">
        <v>297</v>
      </c>
      <c r="D299" s="54">
        <v>10</v>
      </c>
    </row>
    <row r="300" spans="3:4" x14ac:dyDescent="0.2">
      <c r="C300" s="54">
        <v>298</v>
      </c>
      <c r="D300" s="54">
        <v>10</v>
      </c>
    </row>
    <row r="301" spans="3:4" x14ac:dyDescent="0.2">
      <c r="C301" s="54">
        <v>299</v>
      </c>
      <c r="D301" s="54">
        <v>10</v>
      </c>
    </row>
    <row r="302" spans="3:4" x14ac:dyDescent="0.2">
      <c r="C302" s="54">
        <v>300</v>
      </c>
      <c r="D302" s="54">
        <v>10</v>
      </c>
    </row>
    <row r="303" spans="3:4" x14ac:dyDescent="0.2">
      <c r="C303" s="54">
        <v>301</v>
      </c>
      <c r="D303" s="54">
        <v>10</v>
      </c>
    </row>
    <row r="304" spans="3:4" x14ac:dyDescent="0.2">
      <c r="C304" s="54">
        <v>302</v>
      </c>
      <c r="D304" s="54">
        <v>10</v>
      </c>
    </row>
    <row r="305" spans="3:4" x14ac:dyDescent="0.2">
      <c r="C305" s="54">
        <v>303</v>
      </c>
      <c r="D305" s="54">
        <v>10</v>
      </c>
    </row>
    <row r="306" spans="3:4" x14ac:dyDescent="0.2">
      <c r="C306" s="54">
        <v>304</v>
      </c>
      <c r="D306" s="54">
        <v>10</v>
      </c>
    </row>
    <row r="307" spans="3:4" x14ac:dyDescent="0.2">
      <c r="C307" s="54">
        <v>305</v>
      </c>
      <c r="D307" s="54">
        <v>10</v>
      </c>
    </row>
    <row r="308" spans="3:4" x14ac:dyDescent="0.2">
      <c r="C308" s="54">
        <v>306</v>
      </c>
      <c r="D308" s="54">
        <v>10</v>
      </c>
    </row>
    <row r="309" spans="3:4" x14ac:dyDescent="0.2">
      <c r="C309" s="54">
        <v>307</v>
      </c>
      <c r="D309" s="54">
        <v>10</v>
      </c>
    </row>
    <row r="310" spans="3:4" x14ac:dyDescent="0.2">
      <c r="C310" s="54">
        <v>308</v>
      </c>
      <c r="D310" s="54">
        <v>10</v>
      </c>
    </row>
    <row r="311" spans="3:4" x14ac:dyDescent="0.2">
      <c r="C311" s="54">
        <v>309</v>
      </c>
      <c r="D311" s="54">
        <v>10</v>
      </c>
    </row>
    <row r="312" spans="3:4" x14ac:dyDescent="0.2">
      <c r="C312" s="54">
        <v>310</v>
      </c>
      <c r="D312" s="54">
        <v>10</v>
      </c>
    </row>
    <row r="313" spans="3:4" x14ac:dyDescent="0.2">
      <c r="C313" s="54">
        <v>311</v>
      </c>
      <c r="D313" s="54">
        <v>11</v>
      </c>
    </row>
    <row r="314" spans="3:4" x14ac:dyDescent="0.2">
      <c r="C314" s="54">
        <v>312</v>
      </c>
      <c r="D314" s="54">
        <v>11</v>
      </c>
    </row>
    <row r="315" spans="3:4" x14ac:dyDescent="0.2">
      <c r="C315" s="54">
        <v>313</v>
      </c>
      <c r="D315" s="54">
        <v>11</v>
      </c>
    </row>
    <row r="316" spans="3:4" x14ac:dyDescent="0.2">
      <c r="C316" s="54">
        <v>314</v>
      </c>
      <c r="D316" s="54">
        <v>11</v>
      </c>
    </row>
    <row r="317" spans="3:4" x14ac:dyDescent="0.2">
      <c r="C317" s="54">
        <v>315</v>
      </c>
      <c r="D317" s="54">
        <v>11</v>
      </c>
    </row>
    <row r="318" spans="3:4" x14ac:dyDescent="0.2">
      <c r="C318" s="54">
        <v>316</v>
      </c>
      <c r="D318" s="54">
        <v>11</v>
      </c>
    </row>
    <row r="319" spans="3:4" x14ac:dyDescent="0.2">
      <c r="C319" s="54">
        <v>317</v>
      </c>
      <c r="D319" s="54">
        <v>11</v>
      </c>
    </row>
    <row r="320" spans="3:4" x14ac:dyDescent="0.2">
      <c r="C320" s="54">
        <v>318</v>
      </c>
      <c r="D320" s="54">
        <v>11</v>
      </c>
    </row>
    <row r="321" spans="3:4" x14ac:dyDescent="0.2">
      <c r="C321" s="54">
        <v>319</v>
      </c>
      <c r="D321" s="54">
        <v>11</v>
      </c>
    </row>
    <row r="322" spans="3:4" x14ac:dyDescent="0.2">
      <c r="C322" s="54">
        <v>320</v>
      </c>
      <c r="D322" s="54">
        <v>11</v>
      </c>
    </row>
    <row r="323" spans="3:4" x14ac:dyDescent="0.2">
      <c r="C323" s="54">
        <v>321</v>
      </c>
      <c r="D323" s="54">
        <v>11</v>
      </c>
    </row>
    <row r="324" spans="3:4" x14ac:dyDescent="0.2">
      <c r="C324" s="54">
        <v>322</v>
      </c>
      <c r="D324" s="54">
        <v>11</v>
      </c>
    </row>
    <row r="325" spans="3:4" x14ac:dyDescent="0.2">
      <c r="C325" s="54">
        <v>323</v>
      </c>
      <c r="D325" s="54">
        <v>11</v>
      </c>
    </row>
    <row r="326" spans="3:4" x14ac:dyDescent="0.2">
      <c r="C326" s="54">
        <v>324</v>
      </c>
      <c r="D326" s="54">
        <v>11</v>
      </c>
    </row>
    <row r="327" spans="3:4" x14ac:dyDescent="0.2">
      <c r="C327" s="54">
        <v>325</v>
      </c>
      <c r="D327" s="54">
        <v>11</v>
      </c>
    </row>
    <row r="328" spans="3:4" x14ac:dyDescent="0.2">
      <c r="C328" s="54">
        <v>326</v>
      </c>
      <c r="D328" s="54">
        <v>11</v>
      </c>
    </row>
    <row r="329" spans="3:4" x14ac:dyDescent="0.2">
      <c r="C329" s="54">
        <v>327</v>
      </c>
      <c r="D329" s="54">
        <v>11</v>
      </c>
    </row>
    <row r="330" spans="3:4" x14ac:dyDescent="0.2">
      <c r="C330" s="54">
        <v>328</v>
      </c>
      <c r="D330" s="54">
        <v>11</v>
      </c>
    </row>
    <row r="331" spans="3:4" x14ac:dyDescent="0.2">
      <c r="C331" s="54">
        <v>329</v>
      </c>
      <c r="D331" s="54">
        <v>11</v>
      </c>
    </row>
    <row r="332" spans="3:4" x14ac:dyDescent="0.2">
      <c r="C332" s="54">
        <v>330</v>
      </c>
      <c r="D332" s="54">
        <v>11</v>
      </c>
    </row>
    <row r="333" spans="3:4" x14ac:dyDescent="0.2">
      <c r="C333" s="54">
        <v>331</v>
      </c>
      <c r="D333" s="54">
        <v>11</v>
      </c>
    </row>
    <row r="334" spans="3:4" x14ac:dyDescent="0.2">
      <c r="C334" s="54">
        <v>332</v>
      </c>
      <c r="D334" s="54">
        <v>11</v>
      </c>
    </row>
    <row r="335" spans="3:4" x14ac:dyDescent="0.2">
      <c r="C335" s="54">
        <v>333</v>
      </c>
      <c r="D335" s="54">
        <v>11</v>
      </c>
    </row>
    <row r="336" spans="3:4" x14ac:dyDescent="0.2">
      <c r="C336" s="54">
        <v>334</v>
      </c>
      <c r="D336" s="54">
        <v>11</v>
      </c>
    </row>
    <row r="337" spans="3:4" x14ac:dyDescent="0.2">
      <c r="C337" s="54">
        <v>335</v>
      </c>
      <c r="D337" s="54">
        <v>11</v>
      </c>
    </row>
    <row r="338" spans="3:4" x14ac:dyDescent="0.2">
      <c r="C338" s="54">
        <v>336</v>
      </c>
      <c r="D338" s="54">
        <v>11</v>
      </c>
    </row>
    <row r="339" spans="3:4" x14ac:dyDescent="0.2">
      <c r="C339" s="54">
        <v>337</v>
      </c>
      <c r="D339" s="54">
        <v>11</v>
      </c>
    </row>
    <row r="340" spans="3:4" x14ac:dyDescent="0.2">
      <c r="C340" s="54">
        <v>338</v>
      </c>
      <c r="D340" s="54">
        <v>11</v>
      </c>
    </row>
    <row r="341" spans="3:4" x14ac:dyDescent="0.2">
      <c r="C341" s="54">
        <v>339</v>
      </c>
      <c r="D341" s="54">
        <v>11</v>
      </c>
    </row>
    <row r="342" spans="3:4" x14ac:dyDescent="0.2">
      <c r="C342" s="54">
        <v>340</v>
      </c>
      <c r="D342" s="54">
        <v>11</v>
      </c>
    </row>
    <row r="343" spans="3:4" x14ac:dyDescent="0.2">
      <c r="C343" s="54">
        <v>341</v>
      </c>
      <c r="D343" s="54">
        <v>11</v>
      </c>
    </row>
    <row r="344" spans="3:4" x14ac:dyDescent="0.2">
      <c r="C344" s="54">
        <v>342</v>
      </c>
      <c r="D344" s="54">
        <v>12</v>
      </c>
    </row>
    <row r="345" spans="3:4" x14ac:dyDescent="0.2">
      <c r="C345" s="54">
        <v>343</v>
      </c>
      <c r="D345" s="54">
        <v>12</v>
      </c>
    </row>
    <row r="346" spans="3:4" x14ac:dyDescent="0.2">
      <c r="C346" s="54">
        <v>344</v>
      </c>
      <c r="D346" s="54">
        <v>12</v>
      </c>
    </row>
    <row r="347" spans="3:4" x14ac:dyDescent="0.2">
      <c r="C347" s="54">
        <v>345</v>
      </c>
      <c r="D347" s="54">
        <v>12</v>
      </c>
    </row>
    <row r="348" spans="3:4" x14ac:dyDescent="0.2">
      <c r="C348" s="54">
        <v>346</v>
      </c>
      <c r="D348" s="54">
        <v>12</v>
      </c>
    </row>
    <row r="349" spans="3:4" x14ac:dyDescent="0.2">
      <c r="C349" s="54">
        <v>347</v>
      </c>
      <c r="D349" s="54">
        <v>12</v>
      </c>
    </row>
    <row r="350" spans="3:4" x14ac:dyDescent="0.2">
      <c r="C350" s="54">
        <v>348</v>
      </c>
      <c r="D350" s="54">
        <v>12</v>
      </c>
    </row>
    <row r="351" spans="3:4" x14ac:dyDescent="0.2">
      <c r="C351" s="54">
        <v>349</v>
      </c>
      <c r="D351" s="54">
        <v>12</v>
      </c>
    </row>
    <row r="352" spans="3:4" x14ac:dyDescent="0.2">
      <c r="C352" s="54">
        <v>350</v>
      </c>
      <c r="D352" s="54">
        <v>12</v>
      </c>
    </row>
    <row r="353" spans="3:4" x14ac:dyDescent="0.2">
      <c r="C353" s="54">
        <v>351</v>
      </c>
      <c r="D353" s="54">
        <v>12</v>
      </c>
    </row>
    <row r="354" spans="3:4" x14ac:dyDescent="0.2">
      <c r="C354" s="54">
        <v>352</v>
      </c>
      <c r="D354" s="54">
        <v>12</v>
      </c>
    </row>
    <row r="355" spans="3:4" x14ac:dyDescent="0.2">
      <c r="C355" s="54">
        <v>353</v>
      </c>
      <c r="D355" s="54">
        <v>12</v>
      </c>
    </row>
    <row r="356" spans="3:4" x14ac:dyDescent="0.2">
      <c r="C356" s="54">
        <v>354</v>
      </c>
      <c r="D356" s="54">
        <v>12</v>
      </c>
    </row>
    <row r="357" spans="3:4" x14ac:dyDescent="0.2">
      <c r="C357" s="54">
        <v>355</v>
      </c>
      <c r="D357" s="54">
        <v>12</v>
      </c>
    </row>
    <row r="358" spans="3:4" x14ac:dyDescent="0.2">
      <c r="C358" s="54">
        <v>356</v>
      </c>
      <c r="D358" s="54">
        <v>12</v>
      </c>
    </row>
    <row r="359" spans="3:4" x14ac:dyDescent="0.2">
      <c r="C359" s="54">
        <v>357</v>
      </c>
      <c r="D359" s="54">
        <v>12</v>
      </c>
    </row>
    <row r="360" spans="3:4" x14ac:dyDescent="0.2">
      <c r="C360" s="54">
        <v>358</v>
      </c>
      <c r="D360" s="54">
        <v>12</v>
      </c>
    </row>
    <row r="361" spans="3:4" x14ac:dyDescent="0.2">
      <c r="C361" s="54">
        <v>359</v>
      </c>
      <c r="D361" s="54">
        <v>12</v>
      </c>
    </row>
    <row r="362" spans="3:4" x14ac:dyDescent="0.2">
      <c r="C362" s="54">
        <v>360</v>
      </c>
      <c r="D362" s="54">
        <v>12</v>
      </c>
    </row>
    <row r="363" spans="3:4" x14ac:dyDescent="0.2">
      <c r="C363" s="54">
        <v>361</v>
      </c>
      <c r="D363" s="54">
        <v>12</v>
      </c>
    </row>
    <row r="364" spans="3:4" x14ac:dyDescent="0.2">
      <c r="C364" s="54">
        <v>362</v>
      </c>
      <c r="D364" s="54">
        <v>12</v>
      </c>
    </row>
    <row r="365" spans="3:4" x14ac:dyDescent="0.2">
      <c r="C365" s="54">
        <v>363</v>
      </c>
      <c r="D365" s="54">
        <v>12</v>
      </c>
    </row>
    <row r="366" spans="3:4" x14ac:dyDescent="0.2">
      <c r="C366" s="54">
        <v>364</v>
      </c>
      <c r="D366" s="54">
        <v>12</v>
      </c>
    </row>
    <row r="367" spans="3:4" x14ac:dyDescent="0.2">
      <c r="C367" s="54">
        <v>365</v>
      </c>
      <c r="D367" s="54">
        <v>12</v>
      </c>
    </row>
  </sheetData>
  <autoFilter ref="C1:D1" xr:uid="{7CB4E6BF-614A-4EDC-AF7B-63D4020106DE}"/>
  <phoneticPr fontId="3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【様式Ｂ】（留学後）奨学金計算書</vt:lpstr>
      <vt:lpstr>【記入例】</vt:lpstr>
      <vt:lpstr>非表示)国・地域コード </vt:lpstr>
      <vt:lpstr>非表示)支給対象月数</vt:lpstr>
      <vt:lpstr>【記入例】!Print_Area</vt:lpstr>
      <vt:lpstr>'【様式Ｂ】（留学後）奨学金計算書'!Print_Area</vt:lpstr>
      <vt:lpstr>'非表示)国・地域コード '!Print_Area</vt:lpstr>
      <vt:lpstr>'非表示)国・地域コード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2024-06-10T08:41:58Z</dcterms:created>
  <dcterms:modified xsi:type="dcterms:W3CDTF">2026-07-29T08:27:28Z</dcterms:modified>
</cp:coreProperties>
</file>