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300A60000選挙管理委員会事務局_長期保存\21 選挙人名簿登録事務\R08年度　選挙人名簿登録\06_6月定時\02 とりまとめ・資料提供\02 立案\"/>
    </mc:Choice>
  </mc:AlternateContent>
  <xr:revisionPtr revIDLastSave="0" documentId="13_ncr:1_{EF475A37-0346-4D07-8717-FACD7D09FF6B}" xr6:coauthVersionLast="47" xr6:coauthVersionMax="47" xr10:uidLastSave="{00000000-0000-0000-0000-000000000000}"/>
  <bookViews>
    <workbookView xWindow="-120" yWindow="-16320" windowWidth="29040" windowHeight="15720" tabRatio="741" xr2:uid="{00000000-000D-0000-FFFF-FFFF00000000}"/>
  </bookViews>
  <sheets>
    <sheet name="選挙人" sheetId="1" r:id="rId1"/>
  </sheets>
  <definedNames>
    <definedName name="_Z" localSheetId="0">選挙人!#REF!</definedName>
    <definedName name="_Z">#REF!</definedName>
    <definedName name="_xlnm.Print_Area" localSheetId="0">選挙人!$A$1:$M$49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G41" i="1"/>
  <c r="F41" i="1"/>
  <c r="E41" i="1"/>
  <c r="F46" i="1" l="1"/>
  <c r="I46" i="1"/>
  <c r="E46" i="1"/>
  <c r="H46" i="1"/>
  <c r="G45" i="1"/>
  <c r="F45" i="1"/>
  <c r="I45" i="1"/>
  <c r="E45" i="1"/>
  <c r="J43" i="1"/>
  <c r="F43" i="1"/>
  <c r="H43" i="1"/>
  <c r="G42" i="1"/>
  <c r="F42" i="1"/>
  <c r="E42" i="1"/>
  <c r="H42" i="1"/>
  <c r="J41" i="1"/>
  <c r="H41" i="1"/>
  <c r="G29" i="1"/>
  <c r="F29" i="1"/>
  <c r="E29" i="1"/>
  <c r="G35" i="1"/>
  <c r="F35" i="1"/>
  <c r="E35" i="1"/>
  <c r="G23" i="1"/>
  <c r="F23" i="1"/>
  <c r="E23" i="1"/>
  <c r="G18" i="1"/>
  <c r="F18" i="1"/>
  <c r="E18" i="1"/>
  <c r="G46" i="1" l="1"/>
  <c r="E43" i="1"/>
  <c r="G43" i="1" s="1"/>
  <c r="L46" i="1"/>
  <c r="K46" i="1"/>
  <c r="L45" i="1"/>
  <c r="K45" i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4" i="1"/>
  <c r="L34" i="1"/>
  <c r="K34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L10" i="1"/>
  <c r="K10" i="1"/>
  <c r="M9" i="1"/>
  <c r="L9" i="1"/>
  <c r="K9" i="1"/>
  <c r="M8" i="1"/>
  <c r="L8" i="1"/>
  <c r="K8" i="1"/>
  <c r="J46" i="1"/>
  <c r="M46" i="1" s="1"/>
  <c r="J45" i="1"/>
  <c r="M45" i="1" s="1"/>
  <c r="J42" i="1"/>
  <c r="I42" i="1"/>
  <c r="I41" i="1"/>
  <c r="I43" i="1" s="1"/>
  <c r="L42" i="1" l="1"/>
  <c r="K42" i="1"/>
  <c r="L41" i="1"/>
  <c r="K41" i="1"/>
  <c r="M42" i="1" l="1"/>
  <c r="L43" i="1"/>
  <c r="K43" i="1"/>
  <c r="M41" i="1"/>
  <c r="M43" i="1" l="1"/>
</calcChain>
</file>

<file path=xl/sharedStrings.xml><?xml version="1.0" encoding="utf-8"?>
<sst xmlns="http://schemas.openxmlformats.org/spreadsheetml/2006/main" count="80" uniqueCount="58">
  <si>
    <t>市町村名</t>
  </si>
  <si>
    <t>徳島市</t>
  </si>
  <si>
    <t>佐那河内村</t>
  </si>
  <si>
    <t>松茂町</t>
  </si>
  <si>
    <t>鳴門市</t>
  </si>
  <si>
    <t>北島町</t>
  </si>
  <si>
    <t>藍住町</t>
  </si>
  <si>
    <t>板野町</t>
  </si>
  <si>
    <t>上板町</t>
  </si>
  <si>
    <t>小松島市</t>
  </si>
  <si>
    <t>阿南市</t>
  </si>
  <si>
    <t>勝浦町</t>
  </si>
  <si>
    <t>上勝町</t>
  </si>
  <si>
    <t>石井町</t>
  </si>
  <si>
    <t>神山町</t>
  </si>
  <si>
    <t>牟岐町</t>
  </si>
  <si>
    <t>(単位:人)</t>
  </si>
  <si>
    <t>区分</t>
  </si>
  <si>
    <t>男(A)</t>
  </si>
  <si>
    <t>女(B)</t>
  </si>
  <si>
    <t>計(C)</t>
  </si>
  <si>
    <t>男(A-D)</t>
  </si>
  <si>
    <t>女(B-E)</t>
  </si>
  <si>
    <t>計(C-F)</t>
  </si>
  <si>
    <t>吉野川市</t>
    <rPh sb="0" eb="2">
      <t>ヨシノ</t>
    </rPh>
    <rPh sb="2" eb="3">
      <t>カワ</t>
    </rPh>
    <rPh sb="3" eb="4">
      <t>シ</t>
    </rPh>
    <phoneticPr fontId="2"/>
  </si>
  <si>
    <t>美馬市</t>
    <rPh sb="0" eb="2">
      <t>ミマ</t>
    </rPh>
    <rPh sb="2" eb="3">
      <t>シ</t>
    </rPh>
    <phoneticPr fontId="2"/>
  </si>
  <si>
    <t>つるぎ町</t>
    <rPh sb="3" eb="4">
      <t>マチ</t>
    </rPh>
    <phoneticPr fontId="2"/>
  </si>
  <si>
    <t>那賀町</t>
    <rPh sb="0" eb="2">
      <t>ナカ</t>
    </rPh>
    <phoneticPr fontId="2"/>
  </si>
  <si>
    <t>阿波市</t>
    <rPh sb="0" eb="2">
      <t>アワ</t>
    </rPh>
    <rPh sb="2" eb="3">
      <t>シ</t>
    </rPh>
    <phoneticPr fontId="2"/>
  </si>
  <si>
    <t>三好市</t>
    <rPh sb="0" eb="2">
      <t>ミヨシ</t>
    </rPh>
    <rPh sb="2" eb="3">
      <t>シ</t>
    </rPh>
    <phoneticPr fontId="2"/>
  </si>
  <si>
    <t>東みよし町</t>
    <rPh sb="0" eb="1">
      <t>ヒガシ</t>
    </rPh>
    <phoneticPr fontId="2"/>
  </si>
  <si>
    <t>海陽町</t>
    <rPh sb="0" eb="2">
      <t>カイヨウ</t>
    </rPh>
    <phoneticPr fontId="2"/>
  </si>
  <si>
    <t>美波町</t>
    <rPh sb="0" eb="2">
      <t>ミナミ</t>
    </rPh>
    <rPh sb="2" eb="3">
      <t>マチ</t>
    </rPh>
    <phoneticPr fontId="2"/>
  </si>
  <si>
    <t>那賀郡</t>
    <phoneticPr fontId="2"/>
  </si>
  <si>
    <t>海部郡</t>
    <phoneticPr fontId="2"/>
  </si>
  <si>
    <t>板野郡</t>
    <phoneticPr fontId="2"/>
  </si>
  <si>
    <t>美馬郡</t>
    <phoneticPr fontId="2"/>
  </si>
  <si>
    <t>三好郡</t>
    <phoneticPr fontId="2"/>
  </si>
  <si>
    <t>市　　計</t>
    <phoneticPr fontId="2"/>
  </si>
  <si>
    <t>町 村 計</t>
    <phoneticPr fontId="2"/>
  </si>
  <si>
    <t>県    計</t>
    <phoneticPr fontId="2"/>
  </si>
  <si>
    <t>第 １ 区</t>
    <phoneticPr fontId="2"/>
  </si>
  <si>
    <t>第 ２ 区</t>
    <phoneticPr fontId="2"/>
  </si>
  <si>
    <t>勝浦郡</t>
    <phoneticPr fontId="2"/>
  </si>
  <si>
    <t>名東郡</t>
    <phoneticPr fontId="2"/>
  </si>
  <si>
    <t>名西郡</t>
    <phoneticPr fontId="2"/>
  </si>
  <si>
    <t>①</t>
    <phoneticPr fontId="2"/>
  </si>
  <si>
    <t>②</t>
    <phoneticPr fontId="2"/>
  </si>
  <si>
    <t>（前回定時登録との比較）</t>
  </si>
  <si>
    <t>差　引　増　減</t>
    <phoneticPr fontId="1"/>
  </si>
  <si>
    <t>男(D)</t>
    <phoneticPr fontId="1"/>
  </si>
  <si>
    <t>女(E)</t>
    <phoneticPr fontId="1"/>
  </si>
  <si>
    <t>計(F)</t>
    <phoneticPr fontId="1"/>
  </si>
  <si>
    <t>備考  (1)市町村名の冒頭の数字は、衆議院小選挙区選出議員選挙（徳島県）の選挙区を表す。</t>
  </si>
  <si>
    <t>　　　  (2)上記の選挙人名簿登録者数には、在外選挙人に係る数を含まない。</t>
    <rPh sb="8" eb="10">
      <t>ジョウキ</t>
    </rPh>
    <rPh sb="11" eb="14">
      <t>センキョニン</t>
    </rPh>
    <rPh sb="14" eb="16">
      <t>メイボ</t>
    </rPh>
    <rPh sb="16" eb="18">
      <t>トウロク</t>
    </rPh>
    <rPh sb="18" eb="19">
      <t>シャ</t>
    </rPh>
    <rPh sb="19" eb="20">
      <t>スウ</t>
    </rPh>
    <rPh sb="23" eb="25">
      <t>ザイガイ</t>
    </rPh>
    <rPh sb="25" eb="28">
      <t>センキョニン</t>
    </rPh>
    <rPh sb="29" eb="30">
      <t>カカ</t>
    </rPh>
    <rPh sb="31" eb="32">
      <t>カズ</t>
    </rPh>
    <rPh sb="33" eb="34">
      <t>フク</t>
    </rPh>
    <phoneticPr fontId="1"/>
  </si>
  <si>
    <t>定時登録（令和８年６月１日現在）に係る選挙人名簿登録者数</t>
    <rPh sb="5" eb="7">
      <t>レイワ</t>
    </rPh>
    <phoneticPr fontId="1"/>
  </si>
  <si>
    <t>令和８年６月１日現在</t>
    <rPh sb="0" eb="2">
      <t>レイワ</t>
    </rPh>
    <phoneticPr fontId="2"/>
  </si>
  <si>
    <t>令和８年３月２日現在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</si>
</sst>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6">
    <font>
      <sz val="10"/>
      <name val="ＪＳ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.95"/>
      <name val="ＭＳ ゴシック"/>
      <family val="3"/>
      <charset val="128"/>
    </font>
    <font>
      <sz val="13.95"/>
      <name val="ＭＳ Ｐゴシック"/>
      <family val="3"/>
      <charset val="128"/>
    </font>
    <font>
      <sz val="11.95"/>
      <name val="ＭＳ Ｐゴシック"/>
      <family val="3"/>
      <charset val="128"/>
    </font>
    <font>
      <sz val="14"/>
      <name val="ＭＳ Ｐゴシック"/>
      <family val="3"/>
      <charset val="128"/>
    </font>
    <font>
      <sz val="9.9499999999999993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ＪＳ明朝"/>
      <family val="1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ＪＳ明朝"/>
      <family val="1"/>
      <charset val="128"/>
    </font>
    <font>
      <sz val="13.95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2" fillId="0" borderId="0"/>
    <xf numFmtId="0" fontId="3" fillId="0" borderId="0"/>
  </cellStyleXfs>
  <cellXfs count="140">
    <xf numFmtId="0" fontId="0" fillId="0" borderId="0" xfId="0" applyAlignment="1">
      <alignment vertical="center"/>
    </xf>
    <xf numFmtId="3" fontId="4" fillId="0" borderId="0" xfId="3" applyNumberFormat="1" applyFont="1" applyAlignment="1">
      <alignment horizontal="center" vertical="center"/>
    </xf>
    <xf numFmtId="3" fontId="4" fillId="0" borderId="0" xfId="3" applyNumberFormat="1" applyFont="1" applyAlignment="1">
      <alignment vertical="center"/>
    </xf>
    <xf numFmtId="0" fontId="5" fillId="0" borderId="0" xfId="3" applyFont="1" applyAlignment="1">
      <alignment vertical="center"/>
    </xf>
    <xf numFmtId="3" fontId="4" fillId="0" borderId="0" xfId="3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3" fontId="2" fillId="0" borderId="1" xfId="3" applyNumberFormat="1" applyFont="1" applyBorder="1" applyAlignment="1">
      <alignment horizontal="right" vertical="center"/>
    </xf>
    <xf numFmtId="3" fontId="5" fillId="0" borderId="3" xfId="3" applyNumberFormat="1" applyFont="1" applyBorder="1" applyAlignment="1">
      <alignment vertical="center"/>
    </xf>
    <xf numFmtId="3" fontId="7" fillId="0" borderId="3" xfId="3" applyNumberFormat="1" applyFont="1" applyBorder="1" applyAlignment="1">
      <alignment vertical="center"/>
    </xf>
    <xf numFmtId="3" fontId="6" fillId="0" borderId="0" xfId="3" applyNumberFormat="1" applyFont="1" applyAlignment="1">
      <alignment horizontal="center" vertical="center"/>
    </xf>
    <xf numFmtId="3" fontId="6" fillId="0" borderId="4" xfId="3" applyNumberFormat="1" applyFont="1" applyBorder="1" applyAlignment="1">
      <alignment horizontal="center" vertical="center"/>
    </xf>
    <xf numFmtId="3" fontId="6" fillId="0" borderId="5" xfId="3" applyNumberFormat="1" applyFont="1" applyBorder="1" applyAlignment="1">
      <alignment horizontal="center" vertical="center"/>
    </xf>
    <xf numFmtId="3" fontId="10" fillId="0" borderId="6" xfId="3" applyNumberFormat="1" applyFont="1" applyBorder="1" applyAlignment="1">
      <alignment horizontal="distributed" vertical="center"/>
    </xf>
    <xf numFmtId="3" fontId="8" fillId="0" borderId="0" xfId="3" applyNumberFormat="1" applyFont="1" applyAlignment="1">
      <alignment vertical="center"/>
    </xf>
    <xf numFmtId="0" fontId="8" fillId="0" borderId="0" xfId="3" applyFont="1" applyAlignment="1">
      <alignment vertical="center"/>
    </xf>
    <xf numFmtId="3" fontId="6" fillId="0" borderId="8" xfId="3" applyNumberFormat="1" applyFont="1" applyBorder="1" applyAlignment="1">
      <alignment horizontal="center" vertical="center"/>
    </xf>
    <xf numFmtId="3" fontId="10" fillId="0" borderId="8" xfId="3" applyNumberFormat="1" applyFont="1" applyBorder="1" applyAlignment="1">
      <alignment horizontal="distributed" vertical="center"/>
    </xf>
    <xf numFmtId="3" fontId="10" fillId="0" borderId="9" xfId="3" applyNumberFormat="1" applyFont="1" applyBorder="1" applyAlignment="1">
      <alignment horizontal="distributed" vertical="center"/>
    </xf>
    <xf numFmtId="0" fontId="10" fillId="0" borderId="10" xfId="0" applyFont="1" applyBorder="1" applyAlignment="1">
      <alignment horizontal="distributed" vertical="center"/>
    </xf>
    <xf numFmtId="3" fontId="6" fillId="0" borderId="11" xfId="3" applyNumberFormat="1" applyFont="1" applyBorder="1" applyAlignment="1">
      <alignment horizontal="center" vertical="center"/>
    </xf>
    <xf numFmtId="3" fontId="6" fillId="0" borderId="12" xfId="3" applyNumberFormat="1" applyFont="1" applyBorder="1" applyAlignment="1">
      <alignment horizontal="center" vertical="center"/>
    </xf>
    <xf numFmtId="3" fontId="10" fillId="0" borderId="13" xfId="3" applyNumberFormat="1" applyFont="1" applyBorder="1" applyAlignment="1">
      <alignment horizontal="distributed" vertical="center"/>
    </xf>
    <xf numFmtId="3" fontId="6" fillId="0" borderId="14" xfId="3" applyNumberFormat="1" applyFont="1" applyBorder="1" applyAlignment="1">
      <alignment horizontal="center" vertical="center"/>
    </xf>
    <xf numFmtId="3" fontId="6" fillId="0" borderId="15" xfId="3" applyNumberFormat="1" applyFont="1" applyBorder="1" applyAlignment="1">
      <alignment horizontal="center" vertical="center"/>
    </xf>
    <xf numFmtId="3" fontId="10" fillId="0" borderId="16" xfId="3" applyNumberFormat="1" applyFont="1" applyBorder="1" applyAlignment="1">
      <alignment horizontal="distributed" vertical="center"/>
    </xf>
    <xf numFmtId="3" fontId="6" fillId="0" borderId="17" xfId="3" applyNumberFormat="1" applyFont="1" applyBorder="1" applyAlignment="1">
      <alignment horizontal="center" vertical="center"/>
    </xf>
    <xf numFmtId="3" fontId="11" fillId="0" borderId="8" xfId="3" applyNumberFormat="1" applyFont="1" applyBorder="1" applyAlignment="1">
      <alignment horizontal="center" vertical="center"/>
    </xf>
    <xf numFmtId="3" fontId="10" fillId="0" borderId="18" xfId="3" applyNumberFormat="1" applyFont="1" applyBorder="1" applyAlignment="1">
      <alignment horizontal="distributed" vertical="center"/>
    </xf>
    <xf numFmtId="3" fontId="6" fillId="0" borderId="19" xfId="3" applyNumberFormat="1" applyFont="1" applyBorder="1" applyAlignment="1">
      <alignment horizontal="center" vertical="center"/>
    </xf>
    <xf numFmtId="3" fontId="6" fillId="0" borderId="20" xfId="3" applyNumberFormat="1" applyFont="1" applyBorder="1" applyAlignment="1">
      <alignment horizontal="center" vertical="center"/>
    </xf>
    <xf numFmtId="3" fontId="10" fillId="0" borderId="21" xfId="3" applyNumberFormat="1" applyFont="1" applyBorder="1" applyAlignment="1">
      <alignment horizontal="distributed" vertical="center"/>
    </xf>
    <xf numFmtId="3" fontId="6" fillId="0" borderId="22" xfId="3" applyNumberFormat="1" applyFont="1" applyBorder="1" applyAlignment="1">
      <alignment horizontal="center" vertical="center"/>
    </xf>
    <xf numFmtId="3" fontId="6" fillId="0" borderId="23" xfId="3" applyNumberFormat="1" applyFont="1" applyBorder="1" applyAlignment="1">
      <alignment horizontal="center" vertical="center"/>
    </xf>
    <xf numFmtId="3" fontId="6" fillId="0" borderId="9" xfId="3" applyNumberFormat="1" applyFont="1" applyBorder="1" applyAlignment="1">
      <alignment horizontal="center" vertical="center"/>
    </xf>
    <xf numFmtId="3" fontId="6" fillId="0" borderId="21" xfId="3" applyNumberFormat="1" applyFont="1" applyBorder="1" applyAlignment="1">
      <alignment horizontal="center" vertical="center"/>
    </xf>
    <xf numFmtId="3" fontId="6" fillId="0" borderId="16" xfId="3" applyNumberFormat="1" applyFont="1" applyBorder="1" applyAlignment="1">
      <alignment horizontal="center" vertical="center"/>
    </xf>
    <xf numFmtId="3" fontId="10" fillId="0" borderId="17" xfId="3" applyNumberFormat="1" applyFont="1" applyBorder="1" applyAlignment="1">
      <alignment vertical="center"/>
    </xf>
    <xf numFmtId="3" fontId="8" fillId="0" borderId="7" xfId="3" applyNumberFormat="1" applyFont="1" applyBorder="1" applyAlignment="1">
      <alignment vertical="center"/>
    </xf>
    <xf numFmtId="3" fontId="8" fillId="0" borderId="0" xfId="3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3" fontId="14" fillId="0" borderId="0" xfId="3" applyNumberFormat="1" applyFont="1" applyAlignment="1">
      <alignment vertical="center"/>
    </xf>
    <xf numFmtId="3" fontId="15" fillId="0" borderId="7" xfId="3" applyNumberFormat="1" applyFont="1" applyBorder="1" applyAlignment="1">
      <alignment vertical="center"/>
    </xf>
    <xf numFmtId="3" fontId="15" fillId="0" borderId="0" xfId="3" applyNumberFormat="1" applyFont="1" applyAlignment="1">
      <alignment vertical="center"/>
    </xf>
    <xf numFmtId="3" fontId="8" fillId="0" borderId="1" xfId="3" applyNumberFormat="1" applyFont="1" applyBorder="1" applyAlignment="1">
      <alignment horizontal="center" vertical="center"/>
    </xf>
    <xf numFmtId="3" fontId="8" fillId="0" borderId="24" xfId="3" applyNumberFormat="1" applyFont="1" applyBorder="1" applyAlignment="1">
      <alignment horizontal="center" vertical="center"/>
    </xf>
    <xf numFmtId="3" fontId="8" fillId="0" borderId="25" xfId="3" applyNumberFormat="1" applyFont="1" applyBorder="1" applyAlignment="1">
      <alignment horizontal="center" vertical="center"/>
    </xf>
    <xf numFmtId="3" fontId="11" fillId="0" borderId="26" xfId="3" applyNumberFormat="1" applyFont="1" applyBorder="1" applyAlignment="1">
      <alignment horizontal="center" vertical="center" shrinkToFit="1"/>
    </xf>
    <xf numFmtId="3" fontId="11" fillId="0" borderId="1" xfId="3" applyNumberFormat="1" applyFont="1" applyBorder="1" applyAlignment="1">
      <alignment horizontal="center" vertical="center" shrinkToFit="1"/>
    </xf>
    <xf numFmtId="3" fontId="10" fillId="0" borderId="7" xfId="3" applyNumberFormat="1" applyFont="1" applyBorder="1" applyAlignment="1">
      <alignment vertical="center" shrinkToFit="1"/>
    </xf>
    <xf numFmtId="3" fontId="8" fillId="0" borderId="17" xfId="3" applyNumberFormat="1" applyFont="1" applyBorder="1" applyAlignment="1">
      <alignment vertical="center" shrinkToFit="1"/>
    </xf>
    <xf numFmtId="176" fontId="8" fillId="0" borderId="17" xfId="1" applyNumberFormat="1" applyFont="1" applyBorder="1" applyAlignment="1" applyProtection="1">
      <alignment vertical="center" shrinkToFit="1"/>
    </xf>
    <xf numFmtId="3" fontId="8" fillId="0" borderId="26" xfId="3" applyNumberFormat="1" applyFont="1" applyBorder="1" applyAlignment="1">
      <alignment vertical="center" shrinkToFit="1"/>
    </xf>
    <xf numFmtId="176" fontId="8" fillId="0" borderId="26" xfId="1" applyNumberFormat="1" applyFont="1" applyBorder="1" applyAlignment="1" applyProtection="1">
      <alignment vertical="center" shrinkToFit="1"/>
    </xf>
    <xf numFmtId="3" fontId="8" fillId="0" borderId="1" xfId="3" applyNumberFormat="1" applyFont="1" applyBorder="1" applyAlignment="1">
      <alignment vertical="center" shrinkToFit="1"/>
    </xf>
    <xf numFmtId="176" fontId="8" fillId="0" borderId="1" xfId="1" applyNumberFormat="1" applyFont="1" applyBorder="1" applyAlignment="1" applyProtection="1">
      <alignment vertical="center" shrinkToFit="1"/>
    </xf>
    <xf numFmtId="3" fontId="8" fillId="0" borderId="7" xfId="3" applyNumberFormat="1" applyFont="1" applyBorder="1" applyAlignment="1">
      <alignment vertical="center" shrinkToFit="1"/>
    </xf>
    <xf numFmtId="176" fontId="8" fillId="0" borderId="7" xfId="1" applyNumberFormat="1" applyFont="1" applyBorder="1" applyAlignment="1" applyProtection="1">
      <alignment vertical="center" shrinkToFit="1"/>
    </xf>
    <xf numFmtId="176" fontId="8" fillId="0" borderId="2" xfId="1" applyNumberFormat="1" applyFont="1" applyBorder="1" applyAlignment="1" applyProtection="1">
      <alignment vertical="center" shrinkToFit="1"/>
    </xf>
    <xf numFmtId="3" fontId="8" fillId="0" borderId="27" xfId="3" applyNumberFormat="1" applyFont="1" applyFill="1" applyBorder="1" applyAlignment="1">
      <alignment vertical="center" shrinkToFit="1"/>
    </xf>
    <xf numFmtId="3" fontId="8" fillId="0" borderId="28" xfId="3" applyNumberFormat="1" applyFont="1" applyFill="1" applyBorder="1" applyAlignment="1">
      <alignment vertical="center" shrinkToFit="1"/>
    </xf>
    <xf numFmtId="3" fontId="8" fillId="0" borderId="39" xfId="3" applyNumberFormat="1" applyFont="1" applyFill="1" applyBorder="1" applyAlignment="1">
      <alignment vertical="center" shrinkToFit="1"/>
    </xf>
    <xf numFmtId="176" fontId="8" fillId="0" borderId="27" xfId="1" applyNumberFormat="1" applyFont="1" applyFill="1" applyBorder="1" applyAlignment="1" applyProtection="1">
      <alignment vertical="center" shrinkToFit="1"/>
    </xf>
    <xf numFmtId="176" fontId="8" fillId="0" borderId="28" xfId="1" applyNumberFormat="1" applyFont="1" applyFill="1" applyBorder="1" applyAlignment="1" applyProtection="1">
      <alignment vertical="center" shrinkToFit="1"/>
    </xf>
    <xf numFmtId="176" fontId="8" fillId="0" borderId="47" xfId="1" applyNumberFormat="1" applyFont="1" applyFill="1" applyBorder="1" applyAlignment="1" applyProtection="1">
      <alignment vertical="center" shrinkToFit="1"/>
    </xf>
    <xf numFmtId="3" fontId="8" fillId="0" borderId="4" xfId="3" applyNumberFormat="1" applyFont="1" applyFill="1" applyBorder="1" applyAlignment="1">
      <alignment vertical="center" shrinkToFit="1"/>
    </xf>
    <xf numFmtId="3" fontId="8" fillId="0" borderId="29" xfId="3" applyNumberFormat="1" applyFont="1" applyFill="1" applyBorder="1" applyAlignment="1">
      <alignment vertical="center" shrinkToFit="1"/>
    </xf>
    <xf numFmtId="3" fontId="8" fillId="0" borderId="40" xfId="3" applyNumberFormat="1" applyFont="1" applyFill="1" applyBorder="1" applyAlignment="1">
      <alignment vertical="center" shrinkToFit="1"/>
    </xf>
    <xf numFmtId="176" fontId="8" fillId="0" borderId="4" xfId="1" applyNumberFormat="1" applyFont="1" applyFill="1" applyBorder="1" applyAlignment="1" applyProtection="1">
      <alignment vertical="center" shrinkToFit="1"/>
    </xf>
    <xf numFmtId="176" fontId="8" fillId="0" borderId="29" xfId="1" applyNumberFormat="1" applyFont="1" applyFill="1" applyBorder="1" applyAlignment="1" applyProtection="1">
      <alignment vertical="center" shrinkToFit="1"/>
    </xf>
    <xf numFmtId="176" fontId="8" fillId="0" borderId="5" xfId="1" applyNumberFormat="1" applyFont="1" applyFill="1" applyBorder="1" applyAlignment="1" applyProtection="1">
      <alignment vertical="center" shrinkToFit="1"/>
    </xf>
    <xf numFmtId="176" fontId="8" fillId="0" borderId="11" xfId="1" applyNumberFormat="1" applyFont="1" applyFill="1" applyBorder="1" applyAlignment="1" applyProtection="1">
      <alignment vertical="center" shrinkToFit="1"/>
    </xf>
    <xf numFmtId="176" fontId="8" fillId="0" borderId="36" xfId="1" applyNumberFormat="1" applyFont="1" applyFill="1" applyBorder="1" applyAlignment="1" applyProtection="1">
      <alignment vertical="center" shrinkToFit="1"/>
    </xf>
    <xf numFmtId="176" fontId="8" fillId="0" borderId="12" xfId="1" applyNumberFormat="1" applyFont="1" applyFill="1" applyBorder="1" applyAlignment="1" applyProtection="1">
      <alignment vertical="center" shrinkToFit="1"/>
    </xf>
    <xf numFmtId="3" fontId="8" fillId="0" borderId="0" xfId="3" applyNumberFormat="1" applyFont="1" applyFill="1" applyAlignment="1">
      <alignment vertical="center" shrinkToFit="1"/>
    </xf>
    <xf numFmtId="3" fontId="8" fillId="0" borderId="30" xfId="3" applyNumberFormat="1" applyFont="1" applyFill="1" applyBorder="1" applyAlignment="1">
      <alignment vertical="center" shrinkToFit="1"/>
    </xf>
    <xf numFmtId="3" fontId="8" fillId="0" borderId="41" xfId="3" applyNumberFormat="1" applyFont="1" applyFill="1" applyBorder="1" applyAlignment="1">
      <alignment vertical="center" shrinkToFit="1"/>
    </xf>
    <xf numFmtId="3" fontId="8" fillId="0" borderId="31" xfId="3" applyNumberFormat="1" applyFont="1" applyFill="1" applyBorder="1" applyAlignment="1">
      <alignment vertical="center" shrinkToFit="1"/>
    </xf>
    <xf numFmtId="3" fontId="8" fillId="0" borderId="32" xfId="3" applyNumberFormat="1" applyFont="1" applyFill="1" applyBorder="1" applyAlignment="1">
      <alignment vertical="center" shrinkToFit="1"/>
    </xf>
    <xf numFmtId="3" fontId="8" fillId="0" borderId="42" xfId="3" applyNumberFormat="1" applyFont="1" applyFill="1" applyBorder="1" applyAlignment="1">
      <alignment vertical="center" shrinkToFit="1"/>
    </xf>
    <xf numFmtId="176" fontId="8" fillId="0" borderId="48" xfId="1" applyNumberFormat="1" applyFont="1" applyFill="1" applyBorder="1" applyAlignment="1" applyProtection="1">
      <alignment vertical="center" shrinkToFit="1"/>
    </xf>
    <xf numFmtId="176" fontId="8" fillId="0" borderId="32" xfId="1" applyNumberFormat="1" applyFont="1" applyFill="1" applyBorder="1" applyAlignment="1" applyProtection="1">
      <alignment vertical="center" shrinkToFit="1"/>
    </xf>
    <xf numFmtId="176" fontId="8" fillId="0" borderId="49" xfId="1" applyNumberFormat="1" applyFont="1" applyFill="1" applyBorder="1" applyAlignment="1" applyProtection="1">
      <alignment vertical="center" shrinkToFit="1"/>
    </xf>
    <xf numFmtId="3" fontId="8" fillId="0" borderId="33" xfId="3" applyNumberFormat="1" applyFont="1" applyFill="1" applyBorder="1" applyAlignment="1">
      <alignment vertical="center" shrinkToFit="1"/>
    </xf>
    <xf numFmtId="3" fontId="8" fillId="0" borderId="34" xfId="3" applyNumberFormat="1" applyFont="1" applyFill="1" applyBorder="1" applyAlignment="1">
      <alignment vertical="center" shrinkToFit="1"/>
    </xf>
    <xf numFmtId="3" fontId="8" fillId="0" borderId="43" xfId="3" applyNumberFormat="1" applyFont="1" applyFill="1" applyBorder="1" applyAlignment="1">
      <alignment vertical="center" shrinkToFit="1"/>
    </xf>
    <xf numFmtId="176" fontId="8" fillId="0" borderId="33" xfId="1" applyNumberFormat="1" applyFont="1" applyFill="1" applyBorder="1" applyAlignment="1" applyProtection="1">
      <alignment vertical="center" shrinkToFit="1"/>
    </xf>
    <xf numFmtId="176" fontId="8" fillId="0" borderId="34" xfId="1" applyNumberFormat="1" applyFont="1" applyFill="1" applyBorder="1" applyAlignment="1" applyProtection="1">
      <alignment vertical="center" shrinkToFit="1"/>
    </xf>
    <xf numFmtId="176" fontId="8" fillId="0" borderId="50" xfId="1" applyNumberFormat="1" applyFont="1" applyFill="1" applyBorder="1" applyAlignment="1" applyProtection="1">
      <alignment vertical="center" shrinkToFit="1"/>
    </xf>
    <xf numFmtId="3" fontId="8" fillId="0" borderId="14" xfId="3" applyNumberFormat="1" applyFont="1" applyFill="1" applyBorder="1" applyAlignment="1">
      <alignment vertical="center" shrinkToFit="1"/>
    </xf>
    <xf numFmtId="3" fontId="8" fillId="0" borderId="35" xfId="3" applyNumberFormat="1" applyFont="1" applyFill="1" applyBorder="1" applyAlignment="1">
      <alignment vertical="center" shrinkToFit="1"/>
    </xf>
    <xf numFmtId="3" fontId="8" fillId="0" borderId="44" xfId="3" applyNumberFormat="1" applyFont="1" applyFill="1" applyBorder="1" applyAlignment="1">
      <alignment vertical="center" shrinkToFit="1"/>
    </xf>
    <xf numFmtId="176" fontId="8" fillId="0" borderId="14" xfId="1" applyNumberFormat="1" applyFont="1" applyFill="1" applyBorder="1" applyAlignment="1" applyProtection="1">
      <alignment vertical="center" shrinkToFit="1"/>
    </xf>
    <xf numFmtId="176" fontId="8" fillId="0" borderId="35" xfId="1" applyNumberFormat="1" applyFont="1" applyFill="1" applyBorder="1" applyAlignment="1" applyProtection="1">
      <alignment vertical="center" shrinkToFit="1"/>
    </xf>
    <xf numFmtId="176" fontId="8" fillId="0" borderId="15" xfId="1" applyNumberFormat="1" applyFont="1" applyFill="1" applyBorder="1" applyAlignment="1" applyProtection="1">
      <alignment vertical="center" shrinkToFit="1"/>
    </xf>
    <xf numFmtId="3" fontId="8" fillId="0" borderId="11" xfId="3" applyNumberFormat="1" applyFont="1" applyFill="1" applyBorder="1" applyAlignment="1">
      <alignment vertical="center" shrinkToFit="1"/>
    </xf>
    <xf numFmtId="3" fontId="8" fillId="0" borderId="36" xfId="3" applyNumberFormat="1" applyFont="1" applyFill="1" applyBorder="1" applyAlignment="1">
      <alignment vertical="center" shrinkToFit="1"/>
    </xf>
    <xf numFmtId="3" fontId="8" fillId="0" borderId="19" xfId="3" applyNumberFormat="1" applyFont="1" applyFill="1" applyBorder="1" applyAlignment="1">
      <alignment vertical="center" shrinkToFit="1"/>
    </xf>
    <xf numFmtId="3" fontId="8" fillId="0" borderId="37" xfId="3" applyNumberFormat="1" applyFont="1" applyFill="1" applyBorder="1" applyAlignment="1">
      <alignment vertical="center" shrinkToFit="1"/>
    </xf>
    <xf numFmtId="3" fontId="8" fillId="0" borderId="45" xfId="3" applyNumberFormat="1" applyFont="1" applyFill="1" applyBorder="1" applyAlignment="1">
      <alignment vertical="center" shrinkToFit="1"/>
    </xf>
    <xf numFmtId="176" fontId="8" fillId="0" borderId="19" xfId="1" applyNumberFormat="1" applyFont="1" applyFill="1" applyBorder="1" applyAlignment="1" applyProtection="1">
      <alignment vertical="center" shrinkToFit="1"/>
    </xf>
    <xf numFmtId="176" fontId="8" fillId="0" borderId="37" xfId="1" applyNumberFormat="1" applyFont="1" applyFill="1" applyBorder="1" applyAlignment="1" applyProtection="1">
      <alignment vertical="center" shrinkToFit="1"/>
    </xf>
    <xf numFmtId="176" fontId="8" fillId="0" borderId="20" xfId="1" applyNumberFormat="1" applyFont="1" applyFill="1" applyBorder="1" applyAlignment="1" applyProtection="1">
      <alignment vertical="center" shrinkToFit="1"/>
    </xf>
    <xf numFmtId="3" fontId="8" fillId="0" borderId="22" xfId="3" applyNumberFormat="1" applyFont="1" applyFill="1" applyBorder="1" applyAlignment="1">
      <alignment vertical="center" shrinkToFit="1"/>
    </xf>
    <xf numFmtId="3" fontId="8" fillId="0" borderId="38" xfId="3" applyNumberFormat="1" applyFont="1" applyFill="1" applyBorder="1" applyAlignment="1">
      <alignment vertical="center" shrinkToFit="1"/>
    </xf>
    <xf numFmtId="3" fontId="8" fillId="0" borderId="46" xfId="3" applyNumberFormat="1" applyFont="1" applyFill="1" applyBorder="1" applyAlignment="1">
      <alignment vertical="center" shrinkToFit="1"/>
    </xf>
    <xf numFmtId="176" fontId="8" fillId="0" borderId="22" xfId="1" applyNumberFormat="1" applyFont="1" applyFill="1" applyBorder="1" applyAlignment="1" applyProtection="1">
      <alignment vertical="center" shrinkToFit="1"/>
    </xf>
    <xf numFmtId="176" fontId="8" fillId="0" borderId="38" xfId="1" applyNumberFormat="1" applyFont="1" applyFill="1" applyBorder="1" applyAlignment="1" applyProtection="1">
      <alignment vertical="center" shrinkToFit="1"/>
    </xf>
    <xf numFmtId="176" fontId="8" fillId="0" borderId="23" xfId="1" applyNumberFormat="1" applyFont="1" applyFill="1" applyBorder="1" applyAlignment="1" applyProtection="1">
      <alignment vertical="center" shrinkToFit="1"/>
    </xf>
    <xf numFmtId="176" fontId="8" fillId="0" borderId="51" xfId="1" applyNumberFormat="1" applyFont="1" applyFill="1" applyBorder="1" applyAlignment="1" applyProtection="1">
      <alignment vertical="center" shrinkToFit="1"/>
    </xf>
    <xf numFmtId="3" fontId="8" fillId="0" borderId="0" xfId="3" applyNumberFormat="1" applyFont="1" applyAlignment="1">
      <alignment horizontal="left" vertical="center"/>
    </xf>
    <xf numFmtId="3" fontId="8" fillId="0" borderId="27" xfId="3" applyNumberFormat="1" applyFont="1" applyBorder="1" applyAlignment="1">
      <alignment vertical="center" shrinkToFit="1"/>
    </xf>
    <xf numFmtId="3" fontId="8" fillId="0" borderId="28" xfId="3" applyNumberFormat="1" applyFont="1" applyBorder="1" applyAlignment="1">
      <alignment vertical="center" shrinkToFit="1"/>
    </xf>
    <xf numFmtId="3" fontId="8" fillId="0" borderId="39" xfId="3" applyNumberFormat="1" applyFont="1" applyBorder="1" applyAlignment="1">
      <alignment vertical="center" shrinkToFit="1"/>
    </xf>
    <xf numFmtId="3" fontId="8" fillId="0" borderId="4" xfId="3" applyNumberFormat="1" applyFont="1" applyBorder="1" applyAlignment="1">
      <alignment vertical="center" shrinkToFit="1"/>
    </xf>
    <xf numFmtId="3" fontId="8" fillId="0" borderId="29" xfId="3" applyNumberFormat="1" applyFont="1" applyBorder="1" applyAlignment="1">
      <alignment vertical="center" shrinkToFit="1"/>
    </xf>
    <xf numFmtId="3" fontId="8" fillId="0" borderId="40" xfId="3" applyNumberFormat="1" applyFont="1" applyBorder="1" applyAlignment="1">
      <alignment vertical="center" shrinkToFit="1"/>
    </xf>
    <xf numFmtId="3" fontId="8" fillId="0" borderId="0" xfId="3" applyNumberFormat="1" applyFont="1" applyAlignment="1">
      <alignment vertical="center" shrinkToFit="1"/>
    </xf>
    <xf numFmtId="3" fontId="8" fillId="0" borderId="30" xfId="3" applyNumberFormat="1" applyFont="1" applyBorder="1" applyAlignment="1">
      <alignment vertical="center" shrinkToFit="1"/>
    </xf>
    <xf numFmtId="3" fontId="8" fillId="0" borderId="41" xfId="3" applyNumberFormat="1" applyFont="1" applyBorder="1" applyAlignment="1">
      <alignment vertical="center" shrinkToFit="1"/>
    </xf>
    <xf numFmtId="3" fontId="8" fillId="0" borderId="31" xfId="3" applyNumberFormat="1" applyFont="1" applyBorder="1" applyAlignment="1">
      <alignment vertical="center" shrinkToFit="1"/>
    </xf>
    <xf numFmtId="3" fontId="8" fillId="0" borderId="32" xfId="3" applyNumberFormat="1" applyFont="1" applyBorder="1" applyAlignment="1">
      <alignment vertical="center" shrinkToFit="1"/>
    </xf>
    <xf numFmtId="3" fontId="8" fillId="0" borderId="42" xfId="3" applyNumberFormat="1" applyFont="1" applyBorder="1" applyAlignment="1">
      <alignment vertical="center" shrinkToFit="1"/>
    </xf>
    <xf numFmtId="3" fontId="8" fillId="0" borderId="33" xfId="3" applyNumberFormat="1" applyFont="1" applyBorder="1" applyAlignment="1">
      <alignment vertical="center" shrinkToFit="1"/>
    </xf>
    <xf numFmtId="3" fontId="8" fillId="0" borderId="34" xfId="3" applyNumberFormat="1" applyFont="1" applyBorder="1" applyAlignment="1">
      <alignment vertical="center" shrinkToFit="1"/>
    </xf>
    <xf numFmtId="3" fontId="8" fillId="0" borderId="43" xfId="3" applyNumberFormat="1" applyFont="1" applyBorder="1" applyAlignment="1">
      <alignment vertical="center" shrinkToFit="1"/>
    </xf>
    <xf numFmtId="3" fontId="8" fillId="0" borderId="14" xfId="3" applyNumberFormat="1" applyFont="1" applyBorder="1" applyAlignment="1">
      <alignment vertical="center" shrinkToFit="1"/>
    </xf>
    <xf numFmtId="3" fontId="8" fillId="0" borderId="35" xfId="3" applyNumberFormat="1" applyFont="1" applyBorder="1" applyAlignment="1">
      <alignment vertical="center" shrinkToFit="1"/>
    </xf>
    <xf numFmtId="3" fontId="8" fillId="0" borderId="44" xfId="3" applyNumberFormat="1" applyFont="1" applyBorder="1" applyAlignment="1">
      <alignment vertical="center" shrinkToFit="1"/>
    </xf>
    <xf numFmtId="3" fontId="8" fillId="0" borderId="11" xfId="3" applyNumberFormat="1" applyFont="1" applyBorder="1" applyAlignment="1">
      <alignment vertical="center" shrinkToFit="1"/>
    </xf>
    <xf numFmtId="3" fontId="8" fillId="0" borderId="36" xfId="3" applyNumberFormat="1" applyFont="1" applyBorder="1" applyAlignment="1">
      <alignment vertical="center" shrinkToFit="1"/>
    </xf>
    <xf numFmtId="3" fontId="8" fillId="0" borderId="19" xfId="3" applyNumberFormat="1" applyFont="1" applyBorder="1" applyAlignment="1">
      <alignment vertical="center" shrinkToFit="1"/>
    </xf>
    <xf numFmtId="3" fontId="8" fillId="0" borderId="37" xfId="3" applyNumberFormat="1" applyFont="1" applyBorder="1" applyAlignment="1">
      <alignment vertical="center" shrinkToFit="1"/>
    </xf>
    <xf numFmtId="3" fontId="8" fillId="0" borderId="45" xfId="3" applyNumberFormat="1" applyFont="1" applyBorder="1" applyAlignment="1">
      <alignment vertical="center" shrinkToFit="1"/>
    </xf>
    <xf numFmtId="3" fontId="8" fillId="0" borderId="22" xfId="3" applyNumberFormat="1" applyFont="1" applyBorder="1" applyAlignment="1">
      <alignment vertical="center" shrinkToFit="1"/>
    </xf>
    <xf numFmtId="3" fontId="8" fillId="0" borderId="38" xfId="3" applyNumberFormat="1" applyFont="1" applyBorder="1" applyAlignment="1">
      <alignment vertical="center" shrinkToFit="1"/>
    </xf>
    <xf numFmtId="3" fontId="8" fillId="0" borderId="46" xfId="3" applyNumberFormat="1" applyFont="1" applyBorder="1" applyAlignment="1">
      <alignment vertical="center" shrinkToFit="1"/>
    </xf>
    <xf numFmtId="3" fontId="8" fillId="0" borderId="52" xfId="3" applyNumberFormat="1" applyFont="1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0" fillId="0" borderId="25" xfId="0" applyBorder="1" applyAlignment="1">
      <alignment vertical="center"/>
    </xf>
    <xf numFmtId="3" fontId="4" fillId="0" borderId="54" xfId="3" applyNumberFormat="1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_H13.3.2定時登録現在選挙人名簿登録者数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9525</xdr:rowOff>
    </xdr:from>
    <xdr:to>
      <xdr:col>4</xdr:col>
      <xdr:colOff>0</xdr:colOff>
      <xdr:row>7</xdr:row>
      <xdr:rowOff>0</xdr:rowOff>
    </xdr:to>
    <xdr:sp macro="" textlink="">
      <xdr:nvSpPr>
        <xdr:cNvPr id="4888" name="Line 1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>
          <a:spLocks noChangeShapeType="1"/>
        </xdr:cNvSpPr>
      </xdr:nvSpPr>
      <xdr:spPr bwMode="auto">
        <a:xfrm>
          <a:off x="657225" y="1838325"/>
          <a:ext cx="95250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T49"/>
  <sheetViews>
    <sheetView tabSelected="1" showOutlineSymbols="0" zoomScaleNormal="100" zoomScaleSheetLayoutView="85" workbookViewId="0">
      <selection activeCell="P5" sqref="P5"/>
    </sheetView>
  </sheetViews>
  <sheetFormatPr defaultColWidth="12.296875" defaultRowHeight="16.149999999999999" customHeight="1"/>
  <cols>
    <col min="1" max="3" width="3.296875" style="2" customWidth="1"/>
    <col min="4" max="4" width="14.296875" style="2" customWidth="1"/>
    <col min="5" max="7" width="11.296875" style="2" customWidth="1"/>
    <col min="8" max="10" width="11.296875" style="40" customWidth="1"/>
    <col min="11" max="13" width="11.296875" style="2" customWidth="1"/>
    <col min="14" max="16" width="12.3984375" style="2" customWidth="1"/>
    <col min="17" max="228" width="12.296875" style="2" customWidth="1"/>
    <col min="229" max="16384" width="12.296875" style="3"/>
  </cols>
  <sheetData>
    <row r="1" spans="1:228" ht="16.149999999999999" customHeight="1">
      <c r="A1" s="4"/>
      <c r="B1" s="5"/>
      <c r="C1" s="5"/>
      <c r="D1" s="5"/>
      <c r="E1" s="5"/>
      <c r="F1" s="5"/>
      <c r="G1" s="5"/>
      <c r="H1" s="39"/>
      <c r="I1" s="39"/>
      <c r="J1" s="39"/>
      <c r="K1" s="5"/>
      <c r="L1" s="5"/>
      <c r="M1" s="5"/>
    </row>
    <row r="2" spans="1:228" ht="17.149999999999999" customHeight="1">
      <c r="A2" s="1"/>
      <c r="B2" s="1"/>
      <c r="C2" s="1"/>
      <c r="D2" s="2" t="s">
        <v>55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</row>
    <row r="3" spans="1:228" ht="17.149999999999999" customHeight="1">
      <c r="A3" s="1"/>
      <c r="B3" s="1"/>
      <c r="C3" s="1"/>
      <c r="D3" s="2" t="s">
        <v>48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</row>
    <row r="5" spans="1:228" ht="17.149999999999999" customHeight="1" thickBot="1">
      <c r="A5" s="1"/>
      <c r="B5" s="1"/>
      <c r="C5" s="1"/>
      <c r="D5" s="139" t="s">
        <v>16</v>
      </c>
      <c r="E5" s="139"/>
      <c r="F5" s="139"/>
      <c r="G5" s="139"/>
      <c r="H5" s="139"/>
      <c r="I5" s="139"/>
      <c r="J5" s="139"/>
      <c r="K5" s="139"/>
      <c r="L5" s="139"/>
      <c r="M5" s="139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</row>
    <row r="6" spans="1:228" ht="17.149999999999999" customHeight="1" thickBot="1">
      <c r="A6" s="1"/>
      <c r="B6" s="1"/>
      <c r="C6" s="1"/>
      <c r="D6" s="6" t="s">
        <v>17</v>
      </c>
      <c r="E6" s="136" t="s">
        <v>56</v>
      </c>
      <c r="F6" s="137"/>
      <c r="G6" s="138"/>
      <c r="H6" s="136" t="s">
        <v>57</v>
      </c>
      <c r="I6" s="137"/>
      <c r="J6" s="138"/>
      <c r="K6" s="136" t="s">
        <v>49</v>
      </c>
      <c r="L6" s="137"/>
      <c r="M6" s="138"/>
      <c r="N6" s="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</row>
    <row r="7" spans="1:228" ht="17.149999999999999" customHeight="1" thickBot="1">
      <c r="A7" s="1"/>
      <c r="B7" s="1"/>
      <c r="C7" s="1"/>
      <c r="D7" s="8" t="s">
        <v>0</v>
      </c>
      <c r="E7" s="43" t="s">
        <v>18</v>
      </c>
      <c r="F7" s="44" t="s">
        <v>19</v>
      </c>
      <c r="G7" s="45" t="s">
        <v>20</v>
      </c>
      <c r="H7" s="43" t="s">
        <v>50</v>
      </c>
      <c r="I7" s="44" t="s">
        <v>51</v>
      </c>
      <c r="J7" s="45" t="s">
        <v>52</v>
      </c>
      <c r="K7" s="43" t="s">
        <v>21</v>
      </c>
      <c r="L7" s="44" t="s">
        <v>22</v>
      </c>
      <c r="M7" s="45" t="s">
        <v>23</v>
      </c>
      <c r="N7" s="7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</row>
    <row r="8" spans="1:228" s="14" customFormat="1" ht="16.5" customHeight="1">
      <c r="A8" s="9"/>
      <c r="B8" s="10" t="s">
        <v>46</v>
      </c>
      <c r="C8" s="11"/>
      <c r="D8" s="12" t="s">
        <v>1</v>
      </c>
      <c r="E8" s="58">
        <v>96084</v>
      </c>
      <c r="F8" s="59">
        <v>108833</v>
      </c>
      <c r="G8" s="60">
        <v>204917</v>
      </c>
      <c r="H8" s="110">
        <v>96172</v>
      </c>
      <c r="I8" s="111">
        <v>108896</v>
      </c>
      <c r="J8" s="112">
        <v>205068</v>
      </c>
      <c r="K8" s="61">
        <f t="shared" ref="K8:M23" si="0">E8-H8</f>
        <v>-88</v>
      </c>
      <c r="L8" s="62">
        <f t="shared" si="0"/>
        <v>-63</v>
      </c>
      <c r="M8" s="63">
        <f t="shared" si="0"/>
        <v>-151</v>
      </c>
      <c r="N8" s="13"/>
    </row>
    <row r="9" spans="1:228" s="14" customFormat="1" ht="16.5" customHeight="1">
      <c r="A9" s="9"/>
      <c r="B9" s="9"/>
      <c r="C9" s="15" t="s">
        <v>47</v>
      </c>
      <c r="D9" s="16" t="s">
        <v>4</v>
      </c>
      <c r="E9" s="64">
        <v>21716</v>
      </c>
      <c r="F9" s="65">
        <v>23912</v>
      </c>
      <c r="G9" s="66">
        <v>45628</v>
      </c>
      <c r="H9" s="113">
        <v>21767</v>
      </c>
      <c r="I9" s="114">
        <v>23998</v>
      </c>
      <c r="J9" s="115">
        <v>45765</v>
      </c>
      <c r="K9" s="67">
        <f t="shared" si="0"/>
        <v>-51</v>
      </c>
      <c r="L9" s="68">
        <f t="shared" si="0"/>
        <v>-86</v>
      </c>
      <c r="M9" s="69">
        <f t="shared" si="0"/>
        <v>-137</v>
      </c>
      <c r="N9" s="13"/>
    </row>
    <row r="10" spans="1:228" s="14" customFormat="1" ht="17.149999999999999" customHeight="1">
      <c r="A10" s="9"/>
      <c r="B10" s="10" t="s">
        <v>46</v>
      </c>
      <c r="C10" s="11"/>
      <c r="D10" s="16" t="s">
        <v>9</v>
      </c>
      <c r="E10" s="64">
        <v>14432</v>
      </c>
      <c r="F10" s="65">
        <v>15391</v>
      </c>
      <c r="G10" s="66">
        <v>29823</v>
      </c>
      <c r="H10" s="113">
        <v>14469</v>
      </c>
      <c r="I10" s="114">
        <v>15437</v>
      </c>
      <c r="J10" s="115">
        <v>29906</v>
      </c>
      <c r="K10" s="67">
        <f t="shared" si="0"/>
        <v>-37</v>
      </c>
      <c r="L10" s="68">
        <f t="shared" si="0"/>
        <v>-46</v>
      </c>
      <c r="M10" s="69">
        <f t="shared" si="0"/>
        <v>-83</v>
      </c>
      <c r="N10" s="13"/>
    </row>
    <row r="11" spans="1:228" s="14" customFormat="1" ht="17.149999999999999" customHeight="1">
      <c r="A11" s="9"/>
      <c r="B11" s="10" t="s">
        <v>46</v>
      </c>
      <c r="C11" s="11"/>
      <c r="D11" s="16" t="s">
        <v>10</v>
      </c>
      <c r="E11" s="64">
        <v>27654</v>
      </c>
      <c r="F11" s="65">
        <v>29579</v>
      </c>
      <c r="G11" s="66">
        <v>57233</v>
      </c>
      <c r="H11" s="113">
        <v>27744</v>
      </c>
      <c r="I11" s="114">
        <v>29648</v>
      </c>
      <c r="J11" s="115">
        <v>57392</v>
      </c>
      <c r="K11" s="67">
        <f t="shared" si="0"/>
        <v>-90</v>
      </c>
      <c r="L11" s="68">
        <f t="shared" si="0"/>
        <v>-69</v>
      </c>
      <c r="M11" s="69">
        <f t="shared" si="0"/>
        <v>-159</v>
      </c>
      <c r="N11" s="13"/>
    </row>
    <row r="12" spans="1:228" s="14" customFormat="1" ht="16.5" customHeight="1">
      <c r="A12" s="9"/>
      <c r="B12" s="9"/>
      <c r="C12" s="15" t="s">
        <v>47</v>
      </c>
      <c r="D12" s="16" t="s">
        <v>24</v>
      </c>
      <c r="E12" s="64">
        <v>15028</v>
      </c>
      <c r="F12" s="65">
        <v>16947</v>
      </c>
      <c r="G12" s="66">
        <v>31975</v>
      </c>
      <c r="H12" s="113">
        <v>15062</v>
      </c>
      <c r="I12" s="114">
        <v>17011</v>
      </c>
      <c r="J12" s="115">
        <v>32073</v>
      </c>
      <c r="K12" s="67">
        <f t="shared" si="0"/>
        <v>-34</v>
      </c>
      <c r="L12" s="68">
        <f t="shared" si="0"/>
        <v>-64</v>
      </c>
      <c r="M12" s="69">
        <f t="shared" si="0"/>
        <v>-98</v>
      </c>
      <c r="N12" s="13"/>
    </row>
    <row r="13" spans="1:228" s="14" customFormat="1" ht="16.5" customHeight="1">
      <c r="A13" s="9"/>
      <c r="B13" s="9"/>
      <c r="C13" s="15" t="s">
        <v>47</v>
      </c>
      <c r="D13" s="17" t="s">
        <v>28</v>
      </c>
      <c r="E13" s="64">
        <v>13907</v>
      </c>
      <c r="F13" s="65">
        <v>15125</v>
      </c>
      <c r="G13" s="66">
        <v>29032</v>
      </c>
      <c r="H13" s="113">
        <v>13957</v>
      </c>
      <c r="I13" s="114">
        <v>15166</v>
      </c>
      <c r="J13" s="115">
        <v>29123</v>
      </c>
      <c r="K13" s="70">
        <f t="shared" si="0"/>
        <v>-50</v>
      </c>
      <c r="L13" s="71">
        <f t="shared" si="0"/>
        <v>-41</v>
      </c>
      <c r="M13" s="72">
        <f>G13-J13</f>
        <v>-91</v>
      </c>
      <c r="N13" s="13"/>
    </row>
    <row r="14" spans="1:228" s="14" customFormat="1" ht="16.5" customHeight="1">
      <c r="A14" s="9"/>
      <c r="B14" s="9"/>
      <c r="C14" s="15" t="s">
        <v>47</v>
      </c>
      <c r="D14" s="16" t="s">
        <v>25</v>
      </c>
      <c r="E14" s="73">
        <v>10591</v>
      </c>
      <c r="F14" s="74">
        <v>11546</v>
      </c>
      <c r="G14" s="75">
        <v>22137</v>
      </c>
      <c r="H14" s="116">
        <v>10630</v>
      </c>
      <c r="I14" s="117">
        <v>11607</v>
      </c>
      <c r="J14" s="118">
        <v>22237</v>
      </c>
      <c r="K14" s="67">
        <f t="shared" si="0"/>
        <v>-39</v>
      </c>
      <c r="L14" s="68">
        <f t="shared" si="0"/>
        <v>-61</v>
      </c>
      <c r="M14" s="69">
        <f t="shared" si="0"/>
        <v>-100</v>
      </c>
      <c r="N14" s="13"/>
    </row>
    <row r="15" spans="1:228" s="14" customFormat="1" ht="16.5" customHeight="1" thickBot="1">
      <c r="A15" s="9"/>
      <c r="B15" s="9"/>
      <c r="C15" s="15" t="s">
        <v>47</v>
      </c>
      <c r="D15" s="18" t="s">
        <v>29</v>
      </c>
      <c r="E15" s="76">
        <v>9084</v>
      </c>
      <c r="F15" s="77">
        <v>10029</v>
      </c>
      <c r="G15" s="78">
        <v>19113</v>
      </c>
      <c r="H15" s="119">
        <v>9135</v>
      </c>
      <c r="I15" s="120">
        <v>10103</v>
      </c>
      <c r="J15" s="121">
        <v>19238</v>
      </c>
      <c r="K15" s="79">
        <f t="shared" si="0"/>
        <v>-51</v>
      </c>
      <c r="L15" s="80">
        <f t="shared" si="0"/>
        <v>-74</v>
      </c>
      <c r="M15" s="81">
        <f t="shared" si="0"/>
        <v>-125</v>
      </c>
      <c r="N15" s="13"/>
    </row>
    <row r="16" spans="1:228" s="14" customFormat="1" ht="16.5" customHeight="1" thickTop="1">
      <c r="A16" s="9"/>
      <c r="B16" s="19" t="s">
        <v>46</v>
      </c>
      <c r="C16" s="20"/>
      <c r="D16" s="21" t="s">
        <v>11</v>
      </c>
      <c r="E16" s="82">
        <v>1883</v>
      </c>
      <c r="F16" s="83">
        <v>2067</v>
      </c>
      <c r="G16" s="84">
        <v>3950</v>
      </c>
      <c r="H16" s="122">
        <v>1891</v>
      </c>
      <c r="I16" s="123">
        <v>2078</v>
      </c>
      <c r="J16" s="124">
        <v>3969</v>
      </c>
      <c r="K16" s="85">
        <f t="shared" si="0"/>
        <v>-8</v>
      </c>
      <c r="L16" s="86">
        <f t="shared" si="0"/>
        <v>-11</v>
      </c>
      <c r="M16" s="87">
        <f t="shared" si="0"/>
        <v>-19</v>
      </c>
      <c r="N16" s="13"/>
    </row>
    <row r="17" spans="1:14" s="14" customFormat="1" ht="16.5" customHeight="1">
      <c r="A17" s="9"/>
      <c r="B17" s="22" t="s">
        <v>46</v>
      </c>
      <c r="C17" s="23"/>
      <c r="D17" s="24" t="s">
        <v>12</v>
      </c>
      <c r="E17" s="88">
        <v>544</v>
      </c>
      <c r="F17" s="89">
        <v>605</v>
      </c>
      <c r="G17" s="90">
        <v>1149</v>
      </c>
      <c r="H17" s="125">
        <v>545</v>
      </c>
      <c r="I17" s="126">
        <v>614</v>
      </c>
      <c r="J17" s="127">
        <v>1159</v>
      </c>
      <c r="K17" s="91">
        <f t="shared" si="0"/>
        <v>-1</v>
      </c>
      <c r="L17" s="92">
        <f t="shared" si="0"/>
        <v>-9</v>
      </c>
      <c r="M17" s="93">
        <f t="shared" si="0"/>
        <v>-10</v>
      </c>
      <c r="N17" s="13"/>
    </row>
    <row r="18" spans="1:14" s="14" customFormat="1" ht="17.149999999999999" customHeight="1">
      <c r="A18" s="9"/>
      <c r="B18" s="9"/>
      <c r="C18" s="25"/>
      <c r="D18" s="26" t="s">
        <v>43</v>
      </c>
      <c r="E18" s="64">
        <f>SUM(E16:E17)</f>
        <v>2427</v>
      </c>
      <c r="F18" s="64">
        <f>SUM(F16:F17)</f>
        <v>2672</v>
      </c>
      <c r="G18" s="64">
        <f>SUM(G16:G17)</f>
        <v>5099</v>
      </c>
      <c r="H18" s="113">
        <v>2436</v>
      </c>
      <c r="I18" s="113">
        <v>2692</v>
      </c>
      <c r="J18" s="113">
        <v>5128</v>
      </c>
      <c r="K18" s="67">
        <f t="shared" si="0"/>
        <v>-9</v>
      </c>
      <c r="L18" s="68">
        <f t="shared" si="0"/>
        <v>-20</v>
      </c>
      <c r="M18" s="69">
        <f t="shared" si="0"/>
        <v>-29</v>
      </c>
      <c r="N18" s="13"/>
    </row>
    <row r="19" spans="1:14" s="14" customFormat="1" ht="17.149999999999999" customHeight="1">
      <c r="A19" s="9"/>
      <c r="B19" s="10" t="s">
        <v>46</v>
      </c>
      <c r="C19" s="11"/>
      <c r="D19" s="17" t="s">
        <v>2</v>
      </c>
      <c r="E19" s="94">
        <v>896</v>
      </c>
      <c r="F19" s="95">
        <v>945</v>
      </c>
      <c r="G19" s="66">
        <v>1841</v>
      </c>
      <c r="H19" s="128">
        <v>896</v>
      </c>
      <c r="I19" s="129">
        <v>953</v>
      </c>
      <c r="J19" s="115">
        <v>1849</v>
      </c>
      <c r="K19" s="70">
        <f t="shared" si="0"/>
        <v>0</v>
      </c>
      <c r="L19" s="71">
        <f t="shared" si="0"/>
        <v>-8</v>
      </c>
      <c r="M19" s="72">
        <f t="shared" si="0"/>
        <v>-8</v>
      </c>
      <c r="N19" s="13"/>
    </row>
    <row r="20" spans="1:14" s="14" customFormat="1" ht="17.149999999999999" customHeight="1">
      <c r="A20" s="9"/>
      <c r="B20" s="9"/>
      <c r="C20" s="25"/>
      <c r="D20" s="26" t="s">
        <v>44</v>
      </c>
      <c r="E20" s="64">
        <v>896</v>
      </c>
      <c r="F20" s="64">
        <v>945</v>
      </c>
      <c r="G20" s="64">
        <v>1841</v>
      </c>
      <c r="H20" s="113">
        <v>896</v>
      </c>
      <c r="I20" s="113">
        <v>953</v>
      </c>
      <c r="J20" s="113">
        <v>1849</v>
      </c>
      <c r="K20" s="67">
        <f t="shared" si="0"/>
        <v>0</v>
      </c>
      <c r="L20" s="68">
        <f t="shared" si="0"/>
        <v>-8</v>
      </c>
      <c r="M20" s="69">
        <f t="shared" si="0"/>
        <v>-8</v>
      </c>
      <c r="N20" s="13"/>
    </row>
    <row r="21" spans="1:14" s="14" customFormat="1" ht="16.5" customHeight="1">
      <c r="A21" s="9"/>
      <c r="B21" s="19" t="s">
        <v>46</v>
      </c>
      <c r="C21" s="20"/>
      <c r="D21" s="27" t="s">
        <v>13</v>
      </c>
      <c r="E21" s="96">
        <v>9696</v>
      </c>
      <c r="F21" s="97">
        <v>10862</v>
      </c>
      <c r="G21" s="98">
        <v>20558</v>
      </c>
      <c r="H21" s="130">
        <v>9698</v>
      </c>
      <c r="I21" s="131">
        <v>10871</v>
      </c>
      <c r="J21" s="132">
        <v>20569</v>
      </c>
      <c r="K21" s="99">
        <f t="shared" si="0"/>
        <v>-2</v>
      </c>
      <c r="L21" s="100">
        <f t="shared" si="0"/>
        <v>-9</v>
      </c>
      <c r="M21" s="101">
        <f t="shared" si="0"/>
        <v>-11</v>
      </c>
      <c r="N21" s="13"/>
    </row>
    <row r="22" spans="1:14" s="14" customFormat="1" ht="16.5" customHeight="1">
      <c r="A22" s="9"/>
      <c r="B22" s="22" t="s">
        <v>46</v>
      </c>
      <c r="C22" s="23"/>
      <c r="D22" s="21" t="s">
        <v>14</v>
      </c>
      <c r="E22" s="88">
        <v>1915</v>
      </c>
      <c r="F22" s="89">
        <v>2096</v>
      </c>
      <c r="G22" s="90">
        <v>4011</v>
      </c>
      <c r="H22" s="125">
        <v>1927</v>
      </c>
      <c r="I22" s="126">
        <v>2108</v>
      </c>
      <c r="J22" s="127">
        <v>4035</v>
      </c>
      <c r="K22" s="91">
        <f t="shared" si="0"/>
        <v>-12</v>
      </c>
      <c r="L22" s="92">
        <f t="shared" si="0"/>
        <v>-12</v>
      </c>
      <c r="M22" s="93">
        <f t="shared" si="0"/>
        <v>-24</v>
      </c>
      <c r="N22" s="13"/>
    </row>
    <row r="23" spans="1:14" s="14" customFormat="1" ht="17.149999999999999" customHeight="1">
      <c r="A23" s="9"/>
      <c r="B23" s="9"/>
      <c r="C23" s="25"/>
      <c r="D23" s="26" t="s">
        <v>45</v>
      </c>
      <c r="E23" s="64">
        <f>SUM(E21:E22)</f>
        <v>11611</v>
      </c>
      <c r="F23" s="64">
        <f>SUM(F21:F22)</f>
        <v>12958</v>
      </c>
      <c r="G23" s="64">
        <f>SUM(G21:G22)</f>
        <v>24569</v>
      </c>
      <c r="H23" s="113">
        <v>11625</v>
      </c>
      <c r="I23" s="113">
        <v>12979</v>
      </c>
      <c r="J23" s="113">
        <v>24604</v>
      </c>
      <c r="K23" s="67">
        <f t="shared" si="0"/>
        <v>-14</v>
      </c>
      <c r="L23" s="68">
        <f t="shared" si="0"/>
        <v>-21</v>
      </c>
      <c r="M23" s="69">
        <f t="shared" si="0"/>
        <v>-35</v>
      </c>
      <c r="N23" s="13"/>
    </row>
    <row r="24" spans="1:14" s="14" customFormat="1" ht="17.149999999999999" customHeight="1">
      <c r="A24" s="9"/>
      <c r="B24" s="10" t="s">
        <v>46</v>
      </c>
      <c r="C24" s="11"/>
      <c r="D24" s="21" t="s">
        <v>27</v>
      </c>
      <c r="E24" s="88">
        <v>2914</v>
      </c>
      <c r="F24" s="89">
        <v>3195</v>
      </c>
      <c r="G24" s="66">
        <v>6109</v>
      </c>
      <c r="H24" s="125">
        <v>2940</v>
      </c>
      <c r="I24" s="126">
        <v>3215</v>
      </c>
      <c r="J24" s="115">
        <v>6155</v>
      </c>
      <c r="K24" s="91">
        <f t="shared" ref="K24:M39" si="1">E24-H24</f>
        <v>-26</v>
      </c>
      <c r="L24" s="92">
        <f t="shared" si="1"/>
        <v>-20</v>
      </c>
      <c r="M24" s="93">
        <f t="shared" si="1"/>
        <v>-46</v>
      </c>
      <c r="N24" s="13"/>
    </row>
    <row r="25" spans="1:14" s="14" customFormat="1" ht="17.149999999999999" customHeight="1">
      <c r="A25" s="9"/>
      <c r="B25" s="9"/>
      <c r="C25" s="25"/>
      <c r="D25" s="26" t="s">
        <v>33</v>
      </c>
      <c r="E25" s="64">
        <v>2914</v>
      </c>
      <c r="F25" s="64">
        <v>3195</v>
      </c>
      <c r="G25" s="64">
        <v>6109</v>
      </c>
      <c r="H25" s="113">
        <v>2940</v>
      </c>
      <c r="I25" s="113">
        <v>3215</v>
      </c>
      <c r="J25" s="113">
        <v>6155</v>
      </c>
      <c r="K25" s="67">
        <f t="shared" si="1"/>
        <v>-26</v>
      </c>
      <c r="L25" s="68">
        <f t="shared" si="1"/>
        <v>-20</v>
      </c>
      <c r="M25" s="69">
        <f t="shared" si="1"/>
        <v>-46</v>
      </c>
      <c r="N25" s="13"/>
    </row>
    <row r="26" spans="1:14" s="14" customFormat="1" ht="17.149999999999999" customHeight="1">
      <c r="A26" s="9"/>
      <c r="B26" s="28" t="s">
        <v>46</v>
      </c>
      <c r="C26" s="29"/>
      <c r="D26" s="30" t="s">
        <v>15</v>
      </c>
      <c r="E26" s="102">
        <v>1398</v>
      </c>
      <c r="F26" s="103">
        <v>1596</v>
      </c>
      <c r="G26" s="104">
        <v>2994</v>
      </c>
      <c r="H26" s="133">
        <v>1406</v>
      </c>
      <c r="I26" s="134">
        <v>1609</v>
      </c>
      <c r="J26" s="135">
        <v>3015</v>
      </c>
      <c r="K26" s="105">
        <f t="shared" si="1"/>
        <v>-8</v>
      </c>
      <c r="L26" s="106">
        <f t="shared" si="1"/>
        <v>-13</v>
      </c>
      <c r="M26" s="107">
        <f t="shared" si="1"/>
        <v>-21</v>
      </c>
      <c r="N26" s="13"/>
    </row>
    <row r="27" spans="1:14" s="14" customFormat="1" ht="17.149999999999999" customHeight="1">
      <c r="A27" s="9"/>
      <c r="B27" s="31" t="s">
        <v>46</v>
      </c>
      <c r="C27" s="32"/>
      <c r="D27" s="30" t="s">
        <v>32</v>
      </c>
      <c r="E27" s="102">
        <v>2316</v>
      </c>
      <c r="F27" s="103">
        <v>2616</v>
      </c>
      <c r="G27" s="104">
        <v>4932</v>
      </c>
      <c r="H27" s="133">
        <v>2340</v>
      </c>
      <c r="I27" s="134">
        <v>2638</v>
      </c>
      <c r="J27" s="135">
        <v>4978</v>
      </c>
      <c r="K27" s="105">
        <f>E27-H27</f>
        <v>-24</v>
      </c>
      <c r="L27" s="106">
        <f>F27-I27</f>
        <v>-22</v>
      </c>
      <c r="M27" s="107">
        <f>G27-J27</f>
        <v>-46</v>
      </c>
      <c r="N27" s="13"/>
    </row>
    <row r="28" spans="1:14" s="14" customFormat="1" ht="17.149999999999999" customHeight="1">
      <c r="A28" s="9"/>
      <c r="B28" s="22" t="s">
        <v>46</v>
      </c>
      <c r="C28" s="23"/>
      <c r="D28" s="30" t="s">
        <v>31</v>
      </c>
      <c r="E28" s="102">
        <v>3318</v>
      </c>
      <c r="F28" s="103">
        <v>3687</v>
      </c>
      <c r="G28" s="104">
        <v>7005</v>
      </c>
      <c r="H28" s="133">
        <v>3337</v>
      </c>
      <c r="I28" s="134">
        <v>3706</v>
      </c>
      <c r="J28" s="135">
        <v>7043</v>
      </c>
      <c r="K28" s="105">
        <f t="shared" si="1"/>
        <v>-19</v>
      </c>
      <c r="L28" s="106">
        <f t="shared" si="1"/>
        <v>-19</v>
      </c>
      <c r="M28" s="107">
        <f t="shared" si="1"/>
        <v>-38</v>
      </c>
      <c r="N28" s="13"/>
    </row>
    <row r="29" spans="1:14" s="14" customFormat="1" ht="17.149999999999999" customHeight="1">
      <c r="A29" s="9"/>
      <c r="B29" s="9"/>
      <c r="C29" s="9"/>
      <c r="D29" s="26" t="s">
        <v>34</v>
      </c>
      <c r="E29" s="64">
        <f>SUM(E26:E28)</f>
        <v>7032</v>
      </c>
      <c r="F29" s="64">
        <f>SUM(F26:F28)</f>
        <v>7899</v>
      </c>
      <c r="G29" s="64">
        <f>SUM(G26:G28)</f>
        <v>14931</v>
      </c>
      <c r="H29" s="113">
        <v>7083</v>
      </c>
      <c r="I29" s="113">
        <v>7953</v>
      </c>
      <c r="J29" s="113">
        <v>15036</v>
      </c>
      <c r="K29" s="67">
        <f t="shared" si="1"/>
        <v>-51</v>
      </c>
      <c r="L29" s="68">
        <f t="shared" si="1"/>
        <v>-54</v>
      </c>
      <c r="M29" s="69">
        <f t="shared" si="1"/>
        <v>-105</v>
      </c>
      <c r="N29" s="13"/>
    </row>
    <row r="30" spans="1:14" s="14" customFormat="1" ht="17.149999999999999" customHeight="1">
      <c r="A30" s="9"/>
      <c r="B30" s="9"/>
      <c r="C30" s="33" t="s">
        <v>47</v>
      </c>
      <c r="D30" s="17" t="s">
        <v>3</v>
      </c>
      <c r="E30" s="96">
        <v>6018</v>
      </c>
      <c r="F30" s="97">
        <v>6088</v>
      </c>
      <c r="G30" s="98">
        <v>12106</v>
      </c>
      <c r="H30" s="130">
        <v>6015</v>
      </c>
      <c r="I30" s="131">
        <v>6070</v>
      </c>
      <c r="J30" s="132">
        <v>12085</v>
      </c>
      <c r="K30" s="99">
        <f t="shared" si="1"/>
        <v>3</v>
      </c>
      <c r="L30" s="100">
        <f t="shared" si="1"/>
        <v>18</v>
      </c>
      <c r="M30" s="101">
        <f t="shared" si="1"/>
        <v>21</v>
      </c>
      <c r="N30" s="13"/>
    </row>
    <row r="31" spans="1:14" s="14" customFormat="1" ht="16.5" customHeight="1">
      <c r="A31" s="9"/>
      <c r="B31" s="9"/>
      <c r="C31" s="34" t="s">
        <v>47</v>
      </c>
      <c r="D31" s="30" t="s">
        <v>5</v>
      </c>
      <c r="E31" s="102">
        <v>9431</v>
      </c>
      <c r="F31" s="103">
        <v>10085</v>
      </c>
      <c r="G31" s="104">
        <v>19516</v>
      </c>
      <c r="H31" s="133">
        <v>9373</v>
      </c>
      <c r="I31" s="134">
        <v>10067</v>
      </c>
      <c r="J31" s="135">
        <v>19440</v>
      </c>
      <c r="K31" s="105">
        <f t="shared" si="1"/>
        <v>58</v>
      </c>
      <c r="L31" s="106">
        <f t="shared" si="1"/>
        <v>18</v>
      </c>
      <c r="M31" s="107">
        <f t="shared" si="1"/>
        <v>76</v>
      </c>
      <c r="N31" s="13"/>
    </row>
    <row r="32" spans="1:14" s="14" customFormat="1" ht="16.5" customHeight="1">
      <c r="A32" s="9"/>
      <c r="B32" s="9"/>
      <c r="C32" s="34" t="s">
        <v>47</v>
      </c>
      <c r="D32" s="30" t="s">
        <v>6</v>
      </c>
      <c r="E32" s="102">
        <v>13824</v>
      </c>
      <c r="F32" s="103">
        <v>15164</v>
      </c>
      <c r="G32" s="104">
        <v>28988</v>
      </c>
      <c r="H32" s="133">
        <v>13791</v>
      </c>
      <c r="I32" s="134">
        <v>15139</v>
      </c>
      <c r="J32" s="135">
        <v>28930</v>
      </c>
      <c r="K32" s="105">
        <f t="shared" si="1"/>
        <v>33</v>
      </c>
      <c r="L32" s="106">
        <f t="shared" si="1"/>
        <v>25</v>
      </c>
      <c r="M32" s="107">
        <f t="shared" si="1"/>
        <v>58</v>
      </c>
      <c r="N32" s="13"/>
    </row>
    <row r="33" spans="1:14" s="14" customFormat="1" ht="17.149999999999999" customHeight="1">
      <c r="A33" s="9"/>
      <c r="B33" s="9"/>
      <c r="C33" s="34" t="s">
        <v>47</v>
      </c>
      <c r="D33" s="30" t="s">
        <v>7</v>
      </c>
      <c r="E33" s="102">
        <v>5167</v>
      </c>
      <c r="F33" s="103">
        <v>5655</v>
      </c>
      <c r="G33" s="104">
        <v>10822</v>
      </c>
      <c r="H33" s="133">
        <v>5167</v>
      </c>
      <c r="I33" s="134">
        <v>5643</v>
      </c>
      <c r="J33" s="135">
        <v>10810</v>
      </c>
      <c r="K33" s="105">
        <f t="shared" si="1"/>
        <v>0</v>
      </c>
      <c r="L33" s="106">
        <f t="shared" si="1"/>
        <v>12</v>
      </c>
      <c r="M33" s="107">
        <f t="shared" si="1"/>
        <v>12</v>
      </c>
      <c r="N33" s="13"/>
    </row>
    <row r="34" spans="1:14" s="14" customFormat="1" ht="17.149999999999999" customHeight="1">
      <c r="A34" s="9"/>
      <c r="B34" s="9"/>
      <c r="C34" s="35" t="s">
        <v>47</v>
      </c>
      <c r="D34" s="30" t="s">
        <v>8</v>
      </c>
      <c r="E34" s="102">
        <v>4509</v>
      </c>
      <c r="F34" s="103">
        <v>4937</v>
      </c>
      <c r="G34" s="104">
        <v>9446</v>
      </c>
      <c r="H34" s="133">
        <v>4513</v>
      </c>
      <c r="I34" s="134">
        <v>4950</v>
      </c>
      <c r="J34" s="135">
        <v>9463</v>
      </c>
      <c r="K34" s="105">
        <f t="shared" si="1"/>
        <v>-4</v>
      </c>
      <c r="L34" s="106">
        <f t="shared" si="1"/>
        <v>-13</v>
      </c>
      <c r="M34" s="107">
        <f t="shared" si="1"/>
        <v>-17</v>
      </c>
      <c r="N34" s="13"/>
    </row>
    <row r="35" spans="1:14" s="14" customFormat="1" ht="17.149999999999999" customHeight="1">
      <c r="A35" s="9"/>
      <c r="B35" s="9"/>
      <c r="C35" s="25"/>
      <c r="D35" s="26" t="s">
        <v>35</v>
      </c>
      <c r="E35" s="64">
        <f>SUM(E30:E34)</f>
        <v>38949</v>
      </c>
      <c r="F35" s="64">
        <f>SUM(F30:F34)</f>
        <v>41929</v>
      </c>
      <c r="G35" s="64">
        <f>SUM(G30:G34)</f>
        <v>80878</v>
      </c>
      <c r="H35" s="113">
        <v>38859</v>
      </c>
      <c r="I35" s="113">
        <v>41869</v>
      </c>
      <c r="J35" s="113">
        <v>80728</v>
      </c>
      <c r="K35" s="67">
        <f t="shared" si="1"/>
        <v>90</v>
      </c>
      <c r="L35" s="68">
        <f t="shared" si="1"/>
        <v>60</v>
      </c>
      <c r="M35" s="69">
        <f t="shared" si="1"/>
        <v>150</v>
      </c>
      <c r="N35" s="13"/>
    </row>
    <row r="36" spans="1:14" s="14" customFormat="1" ht="17.149999999999999" customHeight="1">
      <c r="A36" s="9"/>
      <c r="B36" s="9"/>
      <c r="C36" s="15" t="s">
        <v>47</v>
      </c>
      <c r="D36" s="21" t="s">
        <v>26</v>
      </c>
      <c r="E36" s="64">
        <v>3008</v>
      </c>
      <c r="F36" s="65">
        <v>3435</v>
      </c>
      <c r="G36" s="66">
        <v>6443</v>
      </c>
      <c r="H36" s="113">
        <v>3025</v>
      </c>
      <c r="I36" s="114">
        <v>3452</v>
      </c>
      <c r="J36" s="115">
        <v>6477</v>
      </c>
      <c r="K36" s="67">
        <f t="shared" si="1"/>
        <v>-17</v>
      </c>
      <c r="L36" s="68">
        <f t="shared" si="1"/>
        <v>-17</v>
      </c>
      <c r="M36" s="69">
        <f t="shared" si="1"/>
        <v>-34</v>
      </c>
      <c r="N36" s="13"/>
    </row>
    <row r="37" spans="1:14" s="14" customFormat="1" ht="17.149999999999999" customHeight="1">
      <c r="A37" s="9"/>
      <c r="B37" s="9"/>
      <c r="C37" s="25"/>
      <c r="D37" s="26" t="s">
        <v>36</v>
      </c>
      <c r="E37" s="64">
        <v>3008</v>
      </c>
      <c r="F37" s="64">
        <v>3435</v>
      </c>
      <c r="G37" s="64">
        <v>6443</v>
      </c>
      <c r="H37" s="113">
        <v>3025</v>
      </c>
      <c r="I37" s="113">
        <v>3452</v>
      </c>
      <c r="J37" s="113">
        <v>6477</v>
      </c>
      <c r="K37" s="67">
        <f t="shared" si="1"/>
        <v>-17</v>
      </c>
      <c r="L37" s="68">
        <f t="shared" si="1"/>
        <v>-17</v>
      </c>
      <c r="M37" s="69">
        <f t="shared" si="1"/>
        <v>-34</v>
      </c>
      <c r="N37" s="13"/>
    </row>
    <row r="38" spans="1:14" s="14" customFormat="1" ht="17.149999999999999" customHeight="1">
      <c r="A38" s="9"/>
      <c r="B38" s="9"/>
      <c r="C38" s="15" t="s">
        <v>47</v>
      </c>
      <c r="D38" s="17" t="s">
        <v>30</v>
      </c>
      <c r="E38" s="64">
        <v>5284</v>
      </c>
      <c r="F38" s="65">
        <v>5744</v>
      </c>
      <c r="G38" s="66">
        <v>11028</v>
      </c>
      <c r="H38" s="113">
        <v>5313</v>
      </c>
      <c r="I38" s="114">
        <v>5770</v>
      </c>
      <c r="J38" s="115">
        <v>11083</v>
      </c>
      <c r="K38" s="99">
        <f t="shared" si="1"/>
        <v>-29</v>
      </c>
      <c r="L38" s="100">
        <f t="shared" si="1"/>
        <v>-26</v>
      </c>
      <c r="M38" s="101">
        <f t="shared" si="1"/>
        <v>-55</v>
      </c>
      <c r="N38" s="13"/>
    </row>
    <row r="39" spans="1:14" s="14" customFormat="1" ht="17.149999999999999" customHeight="1">
      <c r="A39" s="9"/>
      <c r="B39" s="9"/>
      <c r="C39" s="25"/>
      <c r="D39" s="26" t="s">
        <v>37</v>
      </c>
      <c r="E39" s="64">
        <v>5284</v>
      </c>
      <c r="F39" s="64">
        <v>5744</v>
      </c>
      <c r="G39" s="64">
        <v>11028</v>
      </c>
      <c r="H39" s="113">
        <v>5313</v>
      </c>
      <c r="I39" s="113">
        <v>5770</v>
      </c>
      <c r="J39" s="113">
        <v>11083</v>
      </c>
      <c r="K39" s="108">
        <f t="shared" si="1"/>
        <v>-29</v>
      </c>
      <c r="L39" s="68">
        <f t="shared" si="1"/>
        <v>-26</v>
      </c>
      <c r="M39" s="69">
        <f t="shared" si="1"/>
        <v>-55</v>
      </c>
      <c r="N39" s="13"/>
    </row>
    <row r="40" spans="1:14" s="14" customFormat="1" ht="17.149999999999999" customHeight="1" thickBot="1">
      <c r="A40" s="9"/>
      <c r="B40" s="9"/>
      <c r="C40" s="9"/>
      <c r="D40" s="36"/>
      <c r="E40" s="49"/>
      <c r="F40" s="49"/>
      <c r="G40" s="49"/>
      <c r="H40" s="49"/>
      <c r="I40" s="49"/>
      <c r="J40" s="49"/>
      <c r="K40" s="50"/>
      <c r="L40" s="50"/>
      <c r="M40" s="50"/>
      <c r="N40" s="13"/>
    </row>
    <row r="41" spans="1:14" s="14" customFormat="1" ht="17.149999999999999" customHeight="1" thickBot="1">
      <c r="A41" s="9"/>
      <c r="B41" s="9"/>
      <c r="C41" s="9"/>
      <c r="D41" s="46" t="s">
        <v>38</v>
      </c>
      <c r="E41" s="51">
        <f>SUM(E8:E15)</f>
        <v>208496</v>
      </c>
      <c r="F41" s="51">
        <f>SUM(F8:F15)</f>
        <v>231362</v>
      </c>
      <c r="G41" s="51">
        <f>SUM(E41:F41)</f>
        <v>439858</v>
      </c>
      <c r="H41" s="51">
        <f>SUM(H8:H15)</f>
        <v>208936</v>
      </c>
      <c r="I41" s="51">
        <f>SUM(I8:I15)</f>
        <v>231866</v>
      </c>
      <c r="J41" s="51">
        <f>H41+I41</f>
        <v>440802</v>
      </c>
      <c r="K41" s="52">
        <f>SUM(K8:K15)</f>
        <v>-440</v>
      </c>
      <c r="L41" s="52">
        <f>SUM(L8:L15)</f>
        <v>-504</v>
      </c>
      <c r="M41" s="52">
        <f>SUM(K41:L41)</f>
        <v>-944</v>
      </c>
      <c r="N41" s="13"/>
    </row>
    <row r="42" spans="1:14" s="14" customFormat="1" ht="17.149999999999999" customHeight="1" thickBot="1">
      <c r="A42" s="9"/>
      <c r="B42" s="9"/>
      <c r="C42" s="9"/>
      <c r="D42" s="46" t="s">
        <v>39</v>
      </c>
      <c r="E42" s="51">
        <f>E18+E20+E23+E25+E29+E35+E37+E39</f>
        <v>72121</v>
      </c>
      <c r="F42" s="51">
        <f>F18+F20+F23+F25+F29+F35+F37+F39</f>
        <v>78777</v>
      </c>
      <c r="G42" s="51">
        <f>SUM(E42:F42)</f>
        <v>150898</v>
      </c>
      <c r="H42" s="51">
        <f>H18+H20+H23+H25+H29+H35+H37+H39</f>
        <v>72177</v>
      </c>
      <c r="I42" s="51">
        <f>I18+I20+I23+I25+I29+I35+I37+I39</f>
        <v>78883</v>
      </c>
      <c r="J42" s="51">
        <f>H42+I42</f>
        <v>151060</v>
      </c>
      <c r="K42" s="52">
        <f>K18+K20+K23+K25+K29+K35+K37+K39</f>
        <v>-56</v>
      </c>
      <c r="L42" s="52">
        <f>L18+L20+L23+L25+L29+L35+L37+L39</f>
        <v>-106</v>
      </c>
      <c r="M42" s="52">
        <f>SUM(K42:L42)</f>
        <v>-162</v>
      </c>
      <c r="N42" s="13"/>
    </row>
    <row r="43" spans="1:14" s="14" customFormat="1" ht="17.149999999999999" customHeight="1" thickBot="1">
      <c r="A43" s="9"/>
      <c r="B43" s="9"/>
      <c r="C43" s="9"/>
      <c r="D43" s="47" t="s">
        <v>40</v>
      </c>
      <c r="E43" s="53">
        <f>SUM(E41:E42)</f>
        <v>280617</v>
      </c>
      <c r="F43" s="53">
        <f>SUM(F41:F42)</f>
        <v>310139</v>
      </c>
      <c r="G43" s="51">
        <f>SUM(E43:F43)</f>
        <v>590756</v>
      </c>
      <c r="H43" s="53">
        <f>SUM(H41+H42)</f>
        <v>281113</v>
      </c>
      <c r="I43" s="53">
        <f>SUM(I41+I42)</f>
        <v>310749</v>
      </c>
      <c r="J43" s="51">
        <f>H43+I43</f>
        <v>591862</v>
      </c>
      <c r="K43" s="54">
        <f>SUM(K41+K42)</f>
        <v>-496</v>
      </c>
      <c r="L43" s="54">
        <f>SUM(L41+L42)</f>
        <v>-610</v>
      </c>
      <c r="M43" s="52">
        <f>SUM(K43:L43)</f>
        <v>-1106</v>
      </c>
      <c r="N43" s="13"/>
    </row>
    <row r="44" spans="1:14" s="14" customFormat="1" ht="17.149999999999999" customHeight="1" thickBot="1">
      <c r="A44" s="9"/>
      <c r="B44" s="9"/>
      <c r="C44" s="9"/>
      <c r="D44" s="48"/>
      <c r="E44" s="55"/>
      <c r="F44" s="55"/>
      <c r="G44" s="55"/>
      <c r="H44" s="55"/>
      <c r="I44" s="55"/>
      <c r="J44" s="55"/>
      <c r="K44" s="56"/>
      <c r="L44" s="56"/>
      <c r="M44" s="56"/>
      <c r="N44" s="13"/>
    </row>
    <row r="45" spans="1:14" s="14" customFormat="1" ht="17.149999999999999" customHeight="1" thickBot="1">
      <c r="A45" s="9"/>
      <c r="B45" s="9"/>
      <c r="C45" s="9"/>
      <c r="D45" s="47" t="s">
        <v>41</v>
      </c>
      <c r="E45" s="53">
        <f>E8+SUM(E10:E11)+E18+E20+E23+E25+E29</f>
        <v>163050</v>
      </c>
      <c r="F45" s="53">
        <f>F8+SUM(F10:F11)+F18+F20+F23+F25+F29</f>
        <v>181472</v>
      </c>
      <c r="G45" s="51">
        <f>SUM(E45:F45)</f>
        <v>344522</v>
      </c>
      <c r="H45" s="53">
        <f>H8+SUM(H10:H11)+H18+H20+H23+H25+H29</f>
        <v>163365</v>
      </c>
      <c r="I45" s="53">
        <f>I8+SUM(I10:I11)+I18+I20+I23+I25+I29</f>
        <v>181773</v>
      </c>
      <c r="J45" s="51">
        <f>H45+I45</f>
        <v>345138</v>
      </c>
      <c r="K45" s="54">
        <f>E45-H45</f>
        <v>-315</v>
      </c>
      <c r="L45" s="54">
        <f t="shared" ref="K45:M46" si="2">F45-I45</f>
        <v>-301</v>
      </c>
      <c r="M45" s="57">
        <f t="shared" si="2"/>
        <v>-616</v>
      </c>
      <c r="N45" s="13"/>
    </row>
    <row r="46" spans="1:14" s="14" customFormat="1" ht="17.149999999999999" customHeight="1" thickBot="1">
      <c r="A46" s="9"/>
      <c r="B46" s="9"/>
      <c r="C46" s="9"/>
      <c r="D46" s="47" t="s">
        <v>42</v>
      </c>
      <c r="E46" s="53">
        <f>E9+SUM(E12:E15)+E35+E37+E39</f>
        <v>117567</v>
      </c>
      <c r="F46" s="53">
        <f>F9+SUM(F12:F15)+F35+F37+F39</f>
        <v>128667</v>
      </c>
      <c r="G46" s="51">
        <f>SUM(E46:F46)</f>
        <v>246234</v>
      </c>
      <c r="H46" s="53">
        <f>H9+SUM(H12:H15)+H35+H37+H39</f>
        <v>117748</v>
      </c>
      <c r="I46" s="53">
        <f>I9+SUM(I12:I15)+I35+I37+I39</f>
        <v>128976</v>
      </c>
      <c r="J46" s="51">
        <f>H46+I46</f>
        <v>246724</v>
      </c>
      <c r="K46" s="54">
        <f t="shared" si="2"/>
        <v>-181</v>
      </c>
      <c r="L46" s="54">
        <f t="shared" si="2"/>
        <v>-309</v>
      </c>
      <c r="M46" s="57">
        <f t="shared" si="2"/>
        <v>-490</v>
      </c>
      <c r="N46" s="13"/>
    </row>
    <row r="47" spans="1:14" s="14" customFormat="1" ht="17.149999999999999" customHeight="1">
      <c r="A47" s="38"/>
      <c r="B47" s="38"/>
      <c r="C47" s="38"/>
      <c r="D47" s="37"/>
      <c r="E47" s="37"/>
      <c r="F47" s="37"/>
      <c r="G47" s="37"/>
      <c r="H47" s="41"/>
      <c r="I47" s="41"/>
      <c r="J47" s="41"/>
      <c r="K47" s="37"/>
      <c r="L47" s="37"/>
      <c r="M47" s="37"/>
      <c r="N47" s="13"/>
    </row>
    <row r="48" spans="1:14" s="14" customFormat="1" ht="17.149999999999999" customHeight="1">
      <c r="A48" s="38"/>
      <c r="B48" s="13" t="s">
        <v>53</v>
      </c>
      <c r="C48" s="38"/>
      <c r="D48" s="13"/>
      <c r="E48" s="13"/>
      <c r="F48" s="13"/>
      <c r="G48" s="13"/>
      <c r="H48" s="42"/>
      <c r="I48" s="42"/>
      <c r="J48" s="42"/>
      <c r="K48" s="13"/>
      <c r="L48" s="13"/>
      <c r="M48" s="13"/>
      <c r="N48" s="13"/>
    </row>
    <row r="49" spans="1:14" s="14" customFormat="1" ht="17.149999999999999" customHeight="1">
      <c r="A49" s="109"/>
      <c r="B49" s="109" t="s">
        <v>54</v>
      </c>
      <c r="C49" s="38"/>
      <c r="D49" s="13"/>
      <c r="E49" s="13"/>
      <c r="F49" s="13"/>
      <c r="G49" s="13"/>
      <c r="H49" s="42"/>
      <c r="I49" s="42"/>
      <c r="J49" s="42"/>
      <c r="K49" s="13"/>
      <c r="L49" s="13"/>
      <c r="M49" s="13"/>
      <c r="N49" s="13"/>
    </row>
  </sheetData>
  <mergeCells count="4">
    <mergeCell ref="K6:M6"/>
    <mergeCell ref="D5:M5"/>
    <mergeCell ref="E6:G6"/>
    <mergeCell ref="H6:J6"/>
  </mergeCells>
  <phoneticPr fontId="2"/>
  <printOptions gridLinesSet="0"/>
  <pageMargins left="0.59055118110236227" right="0.39370078740157483" top="0.70866141732283472" bottom="0.6692913385826772" header="0.31496062992125984" footer="0.39370078740157483"/>
  <pageSetup paperSize="9" scale="82" orientation="portrait" blackAndWhite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C:\My Documents\H１３\Ｈ１３年３月様式７号.jsd</Templat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選挙人</vt:lpstr>
      <vt:lpstr>選挙人!Print_Area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keywords/>
  <cp:lastModifiedBy>fujisawa yuuna</cp:lastModifiedBy>
  <cp:revision>88</cp:revision>
  <cp:lastPrinted>2026-06-01T02:47:05Z</cp:lastPrinted>
  <dcterms:created xsi:type="dcterms:W3CDTF">2001-04-17T00:46:11Z</dcterms:created>
  <dcterms:modified xsi:type="dcterms:W3CDTF">2026-06-01T03:35:44Z</dcterms:modified>
</cp:coreProperties>
</file>