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1）MCDB制度/HP掲載用ファイル/250401～/掲載様式/"/>
    </mc:Choice>
  </mc:AlternateContent>
  <xr:revisionPtr revIDLastSave="265" documentId="8_{1168F67B-E62C-4CB1-B6F8-347BB58A6571}" xr6:coauthVersionLast="47" xr6:coauthVersionMax="47" xr10:uidLastSave="{E103DC2C-7F04-43A5-ADD5-4244E8601DFA}"/>
  <workbookProtection workbookAlgorithmName="SHA-512" workbookHashValue="azOus+ArHuyexPDOEhudOsxnw59YvH2QvaU1DoVUS6U9BILjZ3wAOeWYufvkbe/3CYUm6obX4EMpCTz2E0VBog==" workbookSaltValue="MJG0FfbIlHhRoQfPYLGIZQ==" workbookSpinCount="100000" lockStructure="1"/>
  <bookViews>
    <workbookView xWindow="-120" yWindow="-120" windowWidth="29040" windowHeight="15720" tabRatio="810" xr2:uid="{00000000-000D-0000-FFFF-FFFF00000000}"/>
  </bookViews>
  <sheets>
    <sheet name="様式１" sheetId="44" r:id="rId1"/>
    <sheet name="経営情報等CSV" sheetId="54" state="hidden" r:id="rId2"/>
    <sheet name="様式１リスト" sheetId="49" state="hidden" r:id="rId3"/>
    <sheet name="科目（病院）" sheetId="34" r:id="rId4"/>
    <sheet name="科目（職種）" sheetId="36" r:id="rId5"/>
  </sheets>
  <definedNames>
    <definedName name="_xlnm._FilterDatabase" localSheetId="2" hidden="1">様式１リスト!$A$1:$E$1893</definedName>
    <definedName name="_xlnm.Print_Area" localSheetId="4">'科目（職種）'!$A$1:$F$35</definedName>
    <definedName name="_xlnm.Print_Area" localSheetId="3">'科目（病院）'!$A$1:$E$54</definedName>
    <definedName name="_xlnm.Print_Area" localSheetId="0">様式１!$A$3:$P$81,様式１!$A$83:$P$150,様式１!$A$1:$P$1</definedName>
    <definedName name="_xlnm.Print_Area" localSheetId="2">様式１リスト!$A$1:$C$1893</definedName>
    <definedName name="_xlnm.Print_Titles" localSheetId="4">'科目（職種）'!$2:$2</definedName>
    <definedName name="_xlnm.Print_Titles" localSheetId="3">'科目（病院）'!$2:$2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4" l="1"/>
  <c r="P102" i="44"/>
  <c r="S40" i="44"/>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D2" i="49" l="1"/>
  <c r="D3" i="49"/>
  <c r="D4" i="49"/>
  <c r="D5" i="49"/>
  <c r="D6" i="49"/>
  <c r="I2" i="49" s="1"/>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A2" i="49"/>
  <c r="A3" i="49"/>
  <c r="A4" i="49"/>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R19" i="44"/>
  <c r="BV2" i="54" s="1"/>
  <c r="S19" i="44"/>
  <c r="X2" i="54" s="1"/>
  <c r="L27" i="44"/>
  <c r="S27" i="44" s="1"/>
  <c r="AF2" i="54" s="1"/>
  <c r="L22" i="44"/>
  <c r="R22" i="44" s="1"/>
  <c r="BY2" i="54" s="1"/>
  <c r="Q27" i="44"/>
  <c r="Q22" i="44"/>
  <c r="H10" i="49" l="1"/>
  <c r="H2" i="49"/>
  <c r="H9" i="49"/>
  <c r="H185" i="49"/>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<sst xmlns="http://schemas.openxmlformats.org/spreadsheetml/2006/main" count="6747" uniqueCount="3134">
  <si>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</si>
  <si>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</si>
  <si>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</si>
  <si>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</si>
  <si>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</si>
  <si>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</si>
  <si>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</si>
  <si>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</si>
  <si>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</si>
  <si>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</si>
  <si>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</si>
  <si>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</si>
  <si>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</si>
  <si>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</si>
  <si>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</si>
  <si>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</si>
  <si>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</si>
  <si>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</si>
  <si>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</si>
  <si>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</si>
  <si>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</si>
  <si>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</si>
  <si>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</si>
  <si>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</si>
  <si>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</si>
  <si>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</si>
  <si>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</si>
  <si>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</si>
  <si>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</si>
  <si>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</si>
  <si>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</si>
  <si>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</si>
  <si>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</si>
  <si>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</si>
  <si>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</si>
  <si>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</si>
  <si>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</si>
  <si>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</si>
  <si>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</si>
  <si>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</si>
  <si>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</si>
  <si>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</si>
  <si>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</si>
  <si>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</si>
  <si>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</si>
  <si>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</si>
  <si>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</si>
  <si>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</si>
  <si>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</si>
  <si>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</si>
  <si>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</si>
  <si>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</si>
  <si>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</si>
  <si>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</si>
  <si>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</si>
  <si>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</si>
  <si>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</si>
  <si>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</si>
  <si>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</si>
  <si>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</si>
  <si>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</si>
  <si>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</si>
  <si>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</si>
  <si>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</si>
  <si>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</si>
  <si>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</si>
  <si>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</si>
  <si>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</si>
  <si>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</si>
  <si>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</si>
  <si>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</si>
  <si>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</si>
  <si>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</si>
  <si>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</si>
  <si>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</si>
  <si>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</si>
  <si>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</si>
  <si>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</si>
  <si>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</si>
  <si>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</si>
  <si>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</si>
  <si>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</si>
  <si>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</si>
  <si>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</si>
  <si>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</si>
  <si>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</si>
  <si>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</si>
  <si>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</si>
  <si>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</si>
  <si>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</si>
  <si>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</si>
  <si>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</si>
  <si>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</si>
  <si>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</si>
  <si>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</si>
  <si>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</si>
  <si>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</si>
  <si>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</si>
  <si>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</si>
  <si>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</si>
  <si>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</si>
  <si>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</si>
  <si>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</si>
  <si>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</si>
  <si>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</si>
  <si>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</si>
  <si>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</si>
  <si>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</si>
  <si>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</si>
  <si>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</si>
  <si>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</si>
  <si>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</si>
  <si>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</si>
  <si>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</si>
  <si>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</si>
  <si>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</si>
  <si>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</si>
  <si>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</si>
  <si>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</si>
  <si>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</si>
  <si>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</si>
  <si>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</si>
  <si>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</si>
  <si>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</si>
  <si>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</si>
  <si>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</si>
  <si>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</si>
  <si>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</si>
  <si>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</si>
  <si>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</si>
  <si>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</si>
  <si>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</si>
  <si>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</si>
  <si>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</si>
  <si>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</si>
  <si>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</si>
  <si>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</si>
  <si>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</si>
  <si>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</si>
  <si>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</si>
  <si>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</si>
  <si>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</si>
  <si>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</si>
  <si>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</si>
  <si>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</si>
  <si>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</si>
  <si>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</si>
  <si>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</si>
  <si>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</si>
  <si>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</si>
  <si>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</si>
  <si>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</si>
  <si>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</si>
  <si>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</si>
  <si>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</si>
  <si>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</si>
  <si>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</si>
  <si>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</si>
  <si>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</si>
  <si>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</si>
  <si>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</si>
  <si>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</si>
  <si>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</si>
  <si>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</si>
  <si>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</si>
  <si>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</si>
  <si>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</si>
  <si>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</si>
  <si>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</si>
  <si>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</si>
  <si>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</si>
  <si>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</si>
  <si>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</si>
  <si>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</si>
  <si>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</si>
  <si>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</si>
  <si>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</si>
  <si>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</si>
  <si>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</si>
  <si>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</si>
  <si>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</si>
  <si>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</si>
  <si>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</si>
  <si>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</si>
  <si>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</si>
  <si>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</si>
  <si>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</si>
  <si>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</si>
  <si>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</si>
  <si>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</si>
  <si>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</si>
  <si>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</si>
  <si>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</si>
  <si>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</si>
  <si>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</si>
  <si>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</si>
  <si>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</si>
  <si>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</si>
  <si>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</si>
  <si>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</si>
  <si>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</si>
  <si>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</si>
  <si>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</si>
  <si>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</si>
  <si>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</si>
  <si>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</si>
  <si>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</si>
  <si>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</si>
  <si>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</si>
  <si>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</si>
  <si>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</si>
  <si>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</si>
  <si>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</si>
  <si>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</si>
  <si>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</si>
  <si>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</si>
  <si>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</si>
  <si>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</si>
  <si>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</si>
  <si>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</si>
  <si>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</si>
  <si>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</si>
  <si>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</si>
  <si>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</si>
  <si>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</si>
  <si>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</si>
  <si>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</si>
  <si>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</si>
  <si>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</si>
  <si>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</si>
  <si>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</si>
  <si>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</si>
  <si>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</si>
  <si>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</si>
  <si>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</si>
  <si>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</si>
  <si>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</si>
  <si>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</si>
  <si>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</si>
  <si>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</si>
  <si>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</si>
  <si>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</si>
  <si>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</si>
  <si>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</si>
  <si>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</si>
  <si>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</si>
  <si>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</si>
  <si>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</si>
  <si>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</si>
  <si>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</si>
  <si>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</si>
  <si>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</si>
  <si>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</si>
  <si>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</si>
  <si>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</si>
  <si>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</si>
  <si>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</si>
  <si>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</si>
  <si>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</si>
  <si>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</si>
  <si>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</si>
  <si>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</si>
  <si>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</si>
  <si>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</si>
  <si>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</si>
  <si>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</si>
  <si>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</si>
  <si>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</si>
  <si>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</si>
  <si>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</si>
  <si>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</si>
  <si>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</si>
  <si>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</si>
  <si>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</si>
  <si>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</si>
  <si>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</si>
  <si>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</si>
  <si>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</si>
  <si>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</si>
  <si>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</si>
  <si>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</si>
  <si>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</si>
  <si>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</si>
  <si>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</si>
  <si>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</si>
  <si>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</si>
  <si>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</si>
  <si>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</si>
  <si>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</si>
  <si>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</si>
  <si>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</si>
  <si>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</si>
  <si>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</si>
  <si>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</si>
  <si>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</si>
  <si>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</si>
  <si>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</si>
  <si>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</si>
  <si>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</si>
  <si>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</si>
  <si>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</si>
  <si>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</si>
  <si>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</si>
  <si>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</si>
  <si>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</si>
  <si>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</si>
  <si>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</si>
  <si>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</si>
  <si>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</si>
  <si>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</si>
  <si>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</si>
  <si>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</si>
  <si>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</si>
  <si>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</si>
  <si>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</si>
  <si>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</si>
  <si>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</si>
  <si>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</si>
  <si>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</si>
  <si>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</si>
  <si>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</si>
  <si>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</si>
  <si>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</si>
  <si>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</si>
  <si>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</si>
  <si>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</si>
  <si>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</si>
  <si>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</si>
  <si>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</si>
  <si>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</si>
  <si>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</si>
  <si>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</si>
  <si>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</si>
  <si>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</si>
  <si>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</si>
  <si>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</si>
  <si>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</si>
  <si>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</si>
  <si>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</si>
  <si>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</si>
  <si>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</si>
  <si>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</si>
  <si>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</si>
  <si>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</si>
  <si>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</si>
  <si>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</si>
  <si>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</si>
  <si>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</si>
  <si>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</si>
  <si>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</si>
  <si>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</si>
  <si>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</si>
  <si>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</si>
  <si>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</si>
  <si>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</si>
  <si>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</si>
  <si>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</si>
  <si>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</si>
  <si>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</si>
  <si>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</si>
  <si>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</si>
  <si>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</si>
  <si>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</si>
  <si>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</si>
  <si>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</si>
  <si>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</si>
  <si>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</si>
  <si>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</si>
  <si>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</si>
  <si>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</si>
  <si>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</si>
  <si>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</si>
  <si>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</si>
  <si>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</si>
  <si>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</si>
  <si>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</si>
  <si>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</si>
  <si>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</si>
  <si>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</si>
  <si>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</si>
  <si>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</si>
  <si>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</si>
  <si>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</si>
  <si>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</si>
  <si>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</si>
  <si>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</si>
  <si>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</si>
  <si>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</si>
  <si>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</si>
  <si>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</si>
  <si>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</si>
  <si>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</si>
  <si>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</si>
  <si>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</si>
  <si>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</si>
  <si>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</si>
  <si>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</si>
  <si>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</si>
  <si>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</si>
  <si>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</si>
  <si>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</si>
  <si>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</si>
  <si>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</si>
  <si>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</si>
  <si>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</si>
  <si>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</si>
  <si>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</si>
  <si>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</si>
  <si>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</si>
  <si>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</si>
  <si>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</si>
  <si>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</si>
  <si>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</si>
  <si>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</si>
  <si>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</si>
  <si>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</si>
  <si>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</si>
  <si>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</si>
  <si>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</si>
  <si>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</si>
  <si>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</si>
  <si>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</si>
  <si>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</si>
  <si>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</si>
  <si>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</si>
  <si>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</si>
  <si>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</si>
  <si>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</si>
  <si>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</si>
  <si>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</si>
  <si>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</si>
  <si>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</si>
  <si>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</si>
  <si>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</si>
  <si>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</si>
  <si>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</si>
  <si>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</si>
  <si>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</si>
  <si>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</si>
  <si>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</si>
  <si>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</si>
  <si>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</si>
  <si>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</si>
  <si>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</si>
  <si>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</si>
  <si>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</si>
  <si>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</si>
  <si>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</si>
  <si>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</si>
  <si>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</si>
  <si>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</si>
  <si>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</si>
  <si>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</si>
  <si>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</si>
  <si>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</si>
  <si>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</si>
  <si>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</si>
  <si>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</si>
  <si>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</si>
  <si>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</si>
  <si>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</si>
  <si>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</si>
  <si>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</si>
  <si>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</si>
  <si>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</si>
  <si>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</si>
  <si>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</si>
  <si>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</si>
  <si>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</si>
  <si>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</si>
  <si>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</si>
  <si>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</si>
  <si>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</si>
  <si>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</si>
  <si>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</si>
  <si>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</si>
  <si>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</si>
  <si>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</si>
  <si>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</si>
  <si>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</si>
  <si>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</si>
  <si>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</si>
  <si>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</si>
  <si>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</si>
  <si>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</si>
  <si>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</si>
  <si>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</si>
  <si>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</si>
  <si>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</si>
  <si>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</si>
  <si>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</si>
  <si>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</si>
  <si>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</si>
  <si>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</si>
  <si>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</si>
  <si>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</si>
  <si>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</si>
  <si>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</si>
  <si>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</si>
  <si>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</si>
  <si>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</si>
  <si>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</si>
  <si>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</si>
  <si>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</si>
  <si>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</si>
  <si>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</si>
  <si>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</si>
  <si>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</si>
  <si>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</si>
  <si>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</si>
  <si>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</si>
  <si>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</si>
  <si>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</si>
  <si>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</si>
  <si>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</si>
  <si>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</si>
  <si>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</si>
  <si>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</si>
  <si>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</si>
  <si>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</si>
  <si>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</si>
  <si>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</si>
  <si>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</si>
  <si>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</si>
  <si>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</si>
  <si>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</si>
  <si>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</si>
  <si>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</si>
  <si>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</si>
  <si>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</si>
  <si>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</si>
  <si>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</si>
  <si>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</si>
  <si>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</si>
  <si>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</si>
  <si>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</si>
  <si>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</si>
  <si>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</si>
  <si>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</si>
  <si>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</si>
  <si>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</si>
  <si>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</si>
  <si>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</si>
  <si>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</si>
  <si>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</si>
  <si>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</si>
  <si>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</si>
  <si>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</si>
  <si>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</si>
  <si>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</si>
  <si>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</si>
  <si>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</si>
  <si>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</si>
  <si>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</si>
  <si>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</si>
  <si>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</si>
  <si>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</si>
  <si>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</si>
  <si>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</si>
  <si>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</si>
  <si>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</si>
  <si>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</si>
  <si>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</si>
  <si>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</si>
  <si>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</si>
  <si>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</si>
  <si>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</si>
  <si>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</si>
  <si>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</si>
  <si>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</si>
  <si>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</si>
  <si>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</si>
  <si>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</si>
  <si>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</si>
  <si>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</si>
  <si>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</si>
  <si>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</si>
  <si>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</si>
  <si>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</si>
  <si>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</si>
  <si>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</si>
  <si>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</si>
  <si>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</si>
  <si>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</si>
  <si>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</si>
  <si>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</si>
  <si>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</si>
  <si>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</si>
  <si>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</si>
  <si>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</si>
  <si>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</si>
  <si>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</si>
  <si>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</si>
  <si>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</si>
  <si>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</si>
  <si>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</si>
  <si>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</si>
  <si>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</si>
  <si>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</si>
  <si>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</si>
  <si>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</si>
  <si>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</si>
  <si>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</si>
  <si>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</si>
  <si>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</si>
  <si>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</si>
  <si>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</si>
  <si>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</si>
  <si>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</si>
  <si>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</si>
  <si>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</si>
  <si>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</si>
  <si>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</si>
  <si>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</si>
  <si>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</si>
  <si>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</si>
  <si>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</si>
  <si>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</si>
  <si>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</si>
  <si>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</si>
  <si>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</si>
  <si>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</si>
  <si>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</si>
  <si>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</si>
  <si>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</si>
  <si>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</si>
  <si>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</si>
  <si>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</si>
  <si>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</si>
  <si>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</si>
  <si>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</si>
  <si>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</si>
  <si>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</si>
  <si>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</si>
  <si>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</si>
  <si>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</si>
  <si>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</si>
  <si>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</si>
  <si>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</si>
  <si>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</si>
  <si>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</si>
  <si>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</si>
  <si>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</si>
  <si>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</si>
  <si>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</si>
  <si>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</si>
  <si>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</si>
  <si>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</si>
  <si>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</si>
  <si>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</si>
  <si>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</si>
  <si>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</si>
  <si>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</si>
  <si>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</si>
  <si>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</si>
  <si>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</si>
  <si>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</si>
  <si>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</si>
  <si>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</si>
  <si>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</si>
  <si>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</si>
  <si>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</si>
  <si>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</si>
  <si>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</si>
  <si>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</si>
  <si>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</si>
  <si>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</si>
  <si>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</si>
  <si>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</si>
  <si>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</si>
  <si>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</si>
  <si>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</si>
  <si>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</si>
  <si>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</si>
  <si>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</si>
  <si>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</si>
  <si>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</si>
  <si>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</si>
  <si>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</si>
  <si>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</si>
  <si>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</si>
  <si>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</si>
  <si>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</si>
  <si>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</si>
  <si>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</si>
  <si>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</si>
  <si>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</si>
  <si>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</si>
  <si>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</si>
  <si>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</si>
  <si>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</si>
  <si>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</si>
  <si>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</si>
  <si>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</si>
  <si>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</si>
  <si>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</si>
  <si>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</si>
  <si>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</si>
  <si>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</si>
  <si>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</si>
  <si>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</si>
  <si>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</si>
  <si>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</si>
  <si>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</si>
  <si>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</si>
  <si>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</si>
  <si>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</si>
  <si>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</si>
  <si>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</si>
  <si>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</si>
  <si>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</si>
  <si>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</si>
  <si>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</si>
  <si>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</si>
  <si>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</si>
  <si>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</si>
  <si>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</si>
  <si>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</si>
  <si>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</si>
  <si>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</si>
  <si>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</si>
  <si>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</si>
  <si>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</si>
  <si>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</si>
  <si>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</si>
  <si>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</si>
  <si>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</si>
  <si>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</si>
  <si>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</si>
  <si>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</si>
  <si>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</si>
  <si>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</si>
  <si>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</si>
  <si>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</si>
  <si>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</si>
  <si>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</si>
  <si>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</si>
  <si>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</si>
  <si>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</si>
  <si>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</si>
  <si>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</si>
  <si>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</si>
  <si>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</si>
  <si>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</si>
  <si>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</si>
  <si>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</si>
  <si>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</si>
  <si>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</si>
  <si>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</si>
  <si>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</si>
  <si>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</si>
  <si>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</si>
  <si>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</si>
  <si>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</si>
  <si>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</si>
  <si>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</si>
  <si>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</si>
  <si>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</si>
  <si>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</si>
  <si>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</si>
  <si>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</si>
  <si>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</si>
  <si>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</si>
  <si>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</si>
  <si>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</si>
  <si>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</si>
  <si>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</si>
  <si>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</si>
  <si>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</si>
  <si>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</si>
  <si>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</si>
  <si>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</si>
  <si>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</si>
  <si>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</si>
  <si>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</si>
  <si>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</si>
  <si>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</si>
  <si>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</si>
  <si>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</si>
  <si>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</si>
  <si>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</si>
  <si>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</si>
  <si>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</si>
  <si>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</si>
  <si>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</si>
  <si>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</si>
  <si>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</si>
  <si>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</si>
  <si>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</si>
  <si>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</si>
  <si>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</si>
  <si>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</si>
  <si>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</si>
  <si>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</si>
  <si>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</si>
  <si>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</si>
  <si>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</si>
  <si>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</si>
  <si>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</si>
  <si>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</si>
  <si>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</si>
  <si>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</si>
  <si>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</si>
  <si>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</si>
  <si>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</si>
  <si>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</si>
  <si>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</si>
  <si>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</si>
  <si>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</si>
  <si>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</si>
  <si>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</si>
  <si>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</si>
  <si>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</si>
  <si>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</si>
  <si>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</si>
  <si>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</si>
  <si>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</si>
  <si>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</si>
  <si>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</si>
  <si>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</si>
  <si>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</si>
  <si>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</si>
  <si>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</si>
  <si>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</si>
  <si>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</si>
  <si>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</si>
  <si>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</si>
  <si>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</si>
  <si>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</si>
  <si>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</si>
  <si>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</si>
  <si>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</si>
  <si>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</si>
  <si>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</si>
  <si>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</si>
  <si>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</si>
  <si>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</si>
  <si>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</si>
  <si>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</si>
  <si>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</si>
  <si>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</si>
  <si>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</si>
  <si>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</si>
  <si>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</si>
  <si>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</si>
  <si>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</si>
  <si>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</si>
  <si>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</si>
  <si>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</si>
  <si>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</si>
  <si>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</si>
  <si>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</si>
  <si>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</si>
  <si>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</si>
  <si>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</si>
  <si>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</si>
  <si>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</si>
  <si>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</si>
  <si>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</si>
  <si>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</si>
  <si>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</si>
  <si>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</si>
  <si>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</si>
  <si>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</si>
  <si>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</si>
  <si>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</si>
  <si>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</si>
  <si>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</si>
  <si>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</si>
  <si>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</si>
  <si>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</si>
  <si>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</si>
  <si>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</si>
  <si>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</si>
  <si>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</si>
  <si>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</si>
  <si>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</si>
  <si>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</si>
  <si>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</si>
  <si>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</si>
  <si>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</si>
  <si>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</si>
  <si>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</si>
  <si>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</si>
  <si>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</si>
  <si>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</si>
  <si>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</si>
  <si>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</si>
  <si>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</si>
  <si>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</si>
  <si>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</si>
  <si>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</si>
  <si>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</si>
  <si>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</si>
  <si>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</si>
  <si>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</si>
  <si>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</si>
  <si>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</si>
  <si>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</si>
  <si>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</si>
  <si>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</si>
  <si>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</si>
  <si>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</si>
  <si>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</si>
  <si>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</si>
  <si>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</si>
  <si>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</si>
  <si>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</si>
  <si>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</si>
  <si>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</si>
  <si>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</si>
  <si>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</si>
  <si>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</si>
  <si>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</si>
  <si>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</si>
  <si>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</si>
  <si>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</si>
  <si>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</si>
  <si>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</si>
  <si>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</si>
  <si>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</si>
  <si>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</si>
  <si>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</si>
  <si>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</si>
  <si>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</si>
  <si>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</si>
  <si>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</si>
  <si>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</si>
  <si>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</si>
  <si>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</si>
  <si>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</si>
  <si>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</si>
  <si>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</si>
  <si>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</si>
  <si>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</si>
  <si>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</si>
  <si>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</si>
  <si>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</si>
  <si>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</si>
  <si>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</si>
  <si>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</si>
  <si>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</si>
  <si>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</si>
  <si>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</si>
  <si>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</si>
  <si>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</si>
  <si>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</si>
  <si>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</si>
  <si>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</si>
  <si>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</si>
  <si>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</si>
  <si>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</si>
  <si>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</si>
  <si>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</si>
  <si>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</si>
  <si>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</si>
  <si>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</si>
  <si>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</si>
  <si>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</si>
  <si>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</si>
  <si>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</si>
  <si>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</si>
  <si>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</si>
  <si>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</si>
  <si>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</si>
  <si>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</si>
  <si>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</si>
  <si>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</si>
  <si>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</si>
  <si>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</si>
  <si>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</si>
  <si>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</si>
  <si>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</si>
  <si>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</si>
  <si>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</si>
  <si>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</si>
  <si>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</si>
  <si>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</si>
  <si>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</si>
  <si>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</si>
  <si>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</si>
  <si>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</si>
  <si>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</si>
  <si>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</si>
  <si>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</si>
  <si>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</si>
  <si>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</si>
  <si>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</si>
  <si>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</si>
  <si>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</si>
  <si>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</si>
  <si>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</si>
  <si>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</si>
  <si>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</si>
  <si>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</si>
  <si>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</si>
  <si>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</si>
  <si>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</si>
  <si>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</si>
  <si>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</si>
  <si>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</si>
  <si>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</si>
  <si>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</si>
  <si>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</si>
  <si>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</si>
  <si>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</si>
  <si>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</si>
  <si>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</si>
  <si>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</si>
  <si>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</si>
  <si>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</si>
  <si>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</si>
  <si>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</si>
  <si>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</si>
  <si>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</si>
  <si>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</si>
  <si>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</si>
  <si>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</si>
  <si>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</si>
  <si>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</si>
  <si>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</si>
  <si>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</si>
  <si>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</si>
  <si>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</si>
  <si>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</si>
  <si>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</si>
  <si>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</si>
  <si>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</si>
  <si>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</si>
  <si>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</si>
  <si>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</si>
  <si>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</si>
  <si>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</si>
  <si>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</si>
  <si>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</si>
  <si>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</si>
  <si>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</si>
  <si>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</si>
  <si>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</si>
  <si>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</si>
  <si>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</si>
  <si>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</si>
  <si>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</si>
  <si>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</si>
  <si>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</si>
  <si>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</si>
  <si>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</si>
  <si>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</si>
  <si>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</si>
  <si>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</si>
  <si>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</si>
  <si>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</si>
  <si>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</si>
  <si>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</si>
  <si>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</si>
  <si>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</si>
  <si>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</si>
  <si>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</si>
  <si>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</si>
  <si>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</si>
  <si>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</si>
  <si>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</si>
  <si>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</si>
  <si>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</si>
  <si>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</si>
  <si>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</si>
  <si>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</si>
  <si>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</si>
  <si>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</si>
  <si>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</si>
  <si>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</si>
  <si>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</si>
  <si>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</si>
  <si>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</si>
  <si>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</si>
  <si>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</si>
  <si>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</si>
  <si>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</si>
  <si>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</si>
  <si>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</si>
  <si>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</si>
  <si>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</si>
  <si>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</si>
  <si>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</si>
  <si>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</si>
  <si>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</si>
  <si>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</si>
  <si>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</si>
  <si>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</si>
  <si>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</si>
  <si>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</si>
  <si>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</si>
  <si>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</si>
  <si>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</si>
  <si>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</si>
  <si>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</si>
  <si>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</si>
  <si>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</si>
  <si>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</si>
  <si>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</si>
  <si>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</si>
  <si>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</si>
  <si>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</si>
  <si>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</si>
  <si>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</si>
  <si>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</si>
  <si>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</si>
  <si>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</si>
  <si>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</si>
  <si>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</si>
  <si>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</si>
  <si>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</si>
  <si>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</si>
  <si>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</si>
  <si>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</si>
  <si>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</si>
  <si>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</si>
  <si>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</si>
  <si>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</si>
  <si>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</si>
  <si>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</si>
  <si>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</si>
  <si>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</si>
  <si>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</si>
  <si>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</si>
  <si>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</si>
  <si>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</si>
  <si>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</si>
  <si>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</si>
  <si>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</si>
  <si>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</si>
  <si>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</si>
  <si>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</si>
  <si>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</si>
  <si>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</si>
  <si>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</si>
  <si>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</si>
  <si>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</si>
  <si>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</si>
  <si>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</si>
  <si>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</si>
  <si>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</si>
  <si>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</si>
  <si>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</si>
  <si>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</si>
  <si>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</si>
  <si>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</si>
  <si>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</si>
  <si>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</si>
  <si>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</si>
  <si>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</si>
  <si>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</si>
  <si>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</si>
  <si>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</si>
  <si>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</si>
  <si>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</si>
  <si>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</si>
  <si>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</si>
  <si>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</si>
  <si>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</si>
  <si>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</si>
  <si>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</si>
  <si>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</si>
  <si>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</si>
  <si>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</si>
  <si>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</si>
  <si>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</si>
  <si>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</si>
  <si>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</si>
  <si>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</si>
  <si>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</si>
  <si>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</si>
  <si>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</si>
  <si>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</si>
  <si>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</si>
  <si>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</si>
  <si>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</si>
  <si>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</si>
  <si>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</si>
  <si>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</si>
  <si>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</si>
  <si>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</si>
  <si>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</si>
  <si>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</si>
  <si>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</si>
  <si>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</si>
  <si>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</si>
  <si>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</si>
  <si>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</si>
  <si>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</si>
  <si>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</si>
  <si>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</si>
  <si>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</si>
  <si>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</si>
  <si>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</si>
  <si>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</si>
  <si>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</si>
  <si>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</si>
  <si>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</si>
  <si>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</si>
  <si>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</si>
  <si>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</si>
  <si>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</si>
  <si>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</si>
  <si>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</si>
  <si>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</si>
  <si>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</si>
  <si>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</si>
  <si>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</si>
  <si>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</si>
  <si>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</si>
  <si>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</si>
  <si>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</si>
  <si>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</si>
  <si>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</si>
  <si>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</si>
  <si>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</si>
  <si>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</si>
  <si>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</si>
  <si>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</si>
  <si>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</si>
  <si>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</si>
  <si>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</si>
  <si>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</si>
  <si>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</si>
  <si>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</si>
  <si>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</si>
  <si>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</si>
  <si>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</si>
  <si>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</si>
  <si>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</si>
  <si>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</si>
  <si>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</si>
  <si>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</si>
  <si>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</si>
  <si>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</si>
  <si>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</si>
  <si>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</si>
  <si>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</si>
  <si>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</si>
  <si>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</si>
  <si>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</si>
  <si>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</si>
  <si>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</si>
  <si>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</si>
  <si>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</si>
  <si>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</si>
  <si>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</si>
  <si>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</si>
  <si>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</si>
  <si>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</si>
  <si>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</si>
  <si>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</si>
  <si>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</si>
  <si>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</si>
  <si>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</si>
  <si>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</si>
  <si>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</si>
  <si>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</si>
  <si>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</si>
  <si>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</si>
  <si>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</si>
  <si>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</si>
  <si>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</si>
  <si>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</si>
  <si>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</si>
  <si>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</si>
  <si>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</si>
  <si>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</si>
  <si>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</si>
  <si>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</si>
  <si>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</si>
  <si>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</si>
  <si>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</si>
  <si>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</si>
  <si>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</si>
  <si>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</si>
  <si>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</si>
  <si>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</si>
  <si>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</si>
  <si>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</si>
  <si>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</si>
  <si>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</si>
  <si>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</si>
  <si>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</si>
  <si>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</si>
  <si>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</si>
  <si>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</si>
  <si>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</si>
  <si>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</si>
  <si>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</si>
  <si>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</si>
  <si>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</si>
  <si>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</si>
  <si>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</si>
  <si>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</si>
  <si>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</si>
  <si>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</si>
  <si>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</si>
  <si>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</si>
  <si>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</si>
  <si>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</si>
  <si>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</si>
  <si>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</si>
  <si>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</si>
  <si>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</si>
  <si>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</si>
  <si>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</si>
  <si>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</si>
  <si>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</si>
  <si>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</si>
  <si>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</si>
  <si>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</si>
  <si>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</si>
  <si>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</si>
  <si>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</si>
  <si>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</si>
  <si>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</si>
  <si>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</si>
  <si>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</si>
  <si>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</si>
  <si>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</si>
  <si>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</si>
  <si>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</si>
  <si>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</si>
  <si>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</si>
  <si>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</si>
  <si>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</si>
  <si>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</si>
  <si>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</si>
  <si>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</si>
  <si>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</si>
  <si>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</si>
  <si>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</si>
  <si>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</si>
  <si>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</si>
  <si>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</si>
  <si>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</si>
  <si>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</si>
  <si>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</si>
  <si>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</si>
  <si>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</si>
  <si>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</si>
  <si>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</si>
  <si>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</si>
  <si>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</si>
  <si>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</si>
  <si>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</si>
  <si>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</si>
  <si>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</si>
  <si>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</si>
  <si>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</si>
  <si>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</si>
  <si>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</si>
  <si>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</si>
  <si>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</si>
  <si>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</si>
  <si>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</si>
  <si>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</si>
  <si>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</si>
  <si>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</si>
  <si>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</si>
  <si>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</si>
  <si>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</si>
  <si>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</si>
  <si>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</si>
  <si>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</si>
  <si>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</si>
  <si>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</si>
  <si>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</si>
  <si>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</si>
  <si>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</si>
  <si>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</si>
  <si>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</si>
  <si>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</si>
  <si>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</si>
  <si>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</si>
  <si>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</si>
  <si>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</si>
  <si>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</si>
  <si>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</si>
  <si>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</si>
  <si>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</si>
  <si>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</si>
  <si>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</si>
  <si>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</si>
  <si>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</si>
  <si>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</si>
  <si>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</si>
  <si>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</si>
  <si>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</si>
  <si>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</si>
  <si>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</si>
  <si>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</si>
  <si>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</si>
  <si>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</si>
  <si>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</si>
  <si>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</si>
  <si>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</si>
  <si>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</si>
  <si>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</si>
  <si>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</si>
  <si>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</si>
  <si>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</si>
  <si>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</si>
  <si>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</si>
  <si>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</si>
  <si>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</si>
  <si>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</si>
  <si>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</si>
  <si>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</si>
  <si>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</si>
  <si>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</si>
  <si>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</si>
  <si>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</si>
  <si>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</si>
  <si>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</si>
  <si>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</si>
  <si>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</si>
  <si>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</si>
  <si>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</si>
  <si>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</si>
  <si>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</si>
  <si>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</si>
  <si>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</si>
  <si>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</si>
  <si>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</si>
  <si>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</si>
  <si>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</si>
  <si>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</si>
  <si>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</si>
  <si>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</si>
  <si>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</si>
  <si>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</si>
  <si>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</si>
  <si>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</si>
  <si>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</si>
  <si>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</si>
  <si>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</si>
  <si>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</si>
  <si>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</si>
  <si>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</si>
  <si>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</si>
  <si>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</si>
  <si>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</si>
  <si>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</si>
  <si>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</si>
  <si>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</si>
  <si>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</si>
  <si>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</si>
  <si>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</si>
  <si>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</si>
  <si>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</si>
  <si>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</si>
  <si>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</si>
  <si>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</si>
  <si>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</si>
  <si>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</si>
  <si>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</si>
  <si>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</si>
  <si>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</si>
  <si>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</si>
  <si>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</si>
  <si>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</si>
  <si>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</si>
  <si>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</si>
  <si>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</si>
  <si>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</si>
  <si>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</si>
  <si>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</si>
  <si>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</si>
  <si>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</si>
  <si>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</si>
  <si>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</si>
  <si>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</si>
  <si>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</si>
  <si>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</si>
  <si>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</si>
  <si>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</si>
  <si>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</si>
  <si>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</si>
  <si>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</si>
  <si>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</si>
  <si>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</si>
  <si>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</si>
  <si>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</si>
  <si>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</si>
  <si>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</si>
  <si>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</si>
  <si>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</si>
  <si>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</si>
  <si>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</si>
  <si>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</si>
  <si>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</si>
  <si>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</si>
  <si>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</si>
  <si>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</si>
  <si>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</si>
  <si>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</si>
  <si>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</si>
  <si>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</si>
  <si>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</si>
  <si>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</si>
  <si>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</si>
  <si>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</si>
  <si>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</si>
  <si>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</si>
  <si>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</si>
  <si>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</si>
  <si>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</si>
  <si>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</si>
  <si>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</si>
  <si>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</si>
  <si>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</si>
  <si>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</si>
  <si>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</si>
  <si>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</si>
  <si>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</si>
  <si>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</si>
  <si>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</si>
  <si>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</si>
  <si>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</si>
  <si>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</si>
  <si>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</si>
  <si>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</si>
  <si>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</si>
  <si>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</si>
  <si>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</si>
  <si>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</si>
  <si>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</si>
  <si>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</si>
  <si>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</si>
  <si>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</si>
  <si>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</si>
  <si>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</si>
  <si>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</si>
  <si>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</si>
  <si>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</si>
  <si>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</si>
  <si>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</si>
  <si>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</si>
  <si>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</si>
  <si>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</si>
  <si>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</si>
  <si>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</si>
  <si>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</si>
  <si>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</si>
  <si>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</si>
  <si>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</si>
  <si>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</si>
  <si>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</si>
  <si>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</si>
  <si>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</si>
  <si>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</si>
  <si>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</si>
  <si>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</si>
  <si>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</si>
  <si>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</si>
  <si>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</si>
  <si>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</si>
  <si>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</si>
  <si>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</si>
  <si>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</si>
  <si>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</si>
  <si>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</si>
  <si>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</si>
  <si>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</si>
  <si>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</si>
  <si>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</si>
  <si>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</si>
  <si>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</si>
  <si>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</si>
  <si>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</si>
  <si>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</si>
  <si>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</si>
  <si>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</si>
  <si>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</si>
  <si>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</si>
  <si>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</si>
  <si>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</si>
  <si>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</si>
  <si>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</si>
  <si>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</si>
  <si>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</si>
  <si>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</si>
  <si>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</si>
  <si>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</si>
  <si>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</si>
  <si>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</si>
  <si>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</si>
  <si>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</si>
  <si>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</si>
  <si>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</si>
  <si>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</si>
  <si>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</si>
  <si>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</si>
  <si>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</si>
  <si>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</si>
  <si>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</si>
  <si>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</si>
  <si>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</si>
  <si>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</si>
  <si>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</si>
  <si>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</si>
  <si>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</si>
  <si>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</si>
  <si>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</si>
  <si>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</si>
  <si>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</si>
  <si>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</si>
  <si>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</si>
  <si>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</si>
  <si>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</si>
  <si>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</si>
  <si>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</si>
  <si>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</si>
  <si>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</si>
  <si>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</si>
  <si>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</si>
  <si>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</si>
  <si>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</si>
  <si>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</si>
  <si>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</si>
  <si>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</si>
  <si>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</si>
  <si>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</si>
  <si>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</si>
  <si>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</si>
  <si>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</si>
  <si>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</si>
  <si>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</si>
  <si>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</si>
  <si>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</si>
  <si>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</si>
  <si>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</si>
  <si>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</si>
  <si>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</si>
  <si>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</si>
  <si>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</si>
  <si>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</si>
  <si>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</si>
  <si>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</si>
  <si>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</si>
  <si>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</si>
  <si>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</si>
  <si>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</si>
  <si>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</si>
  <si>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</si>
  <si>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</si>
  <si>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</si>
  <si>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</si>
  <si>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</si>
  <si>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</si>
  <si>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</si>
  <si>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</si>
  <si>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</si>
  <si>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</si>
  <si>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</si>
  <si>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</si>
  <si>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</si>
  <si>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</si>
  <si>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</si>
  <si>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</si>
  <si>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</si>
  <si>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</si>
  <si>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</si>
  <si>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</si>
  <si>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</si>
  <si>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</si>
  <si>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</si>
  <si>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</si>
  <si>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</si>
  <si>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</si>
  <si>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</si>
  <si>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</si>
  <si>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</si>
  <si>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</si>
  <si>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</si>
  <si>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</si>
  <si>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</si>
  <si>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</si>
  <si>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</si>
  <si>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</si>
  <si>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</si>
  <si>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</si>
  <si>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</si>
  <si>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</si>
  <si>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</si>
  <si>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</si>
  <si>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</si>
  <si>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</si>
  <si>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</si>
  <si>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</si>
  <si>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</si>
  <si>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</si>
  <si>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</si>
  <si>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</si>
  <si>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</si>
  <si>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</si>
  <si>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</si>
  <si>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</si>
  <si>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</si>
  <si>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</si>
  <si>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</si>
  <si>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</si>
  <si>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</si>
  <si>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</si>
  <si>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</si>
  <si>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</si>
  <si>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</si>
  <si>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</si>
  <si>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</si>
  <si>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</si>
  <si>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</si>
  <si>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</si>
  <si>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</si>
  <si>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</si>
  <si>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</si>
  <si>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</si>
  <si>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</si>
  <si>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</si>
  <si>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</si>
  <si>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</si>
  <si>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</si>
  <si>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</si>
  <si>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</si>
  <si>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</si>
  <si>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</si>
  <si>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</si>
  <si>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</si>
  <si>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</si>
  <si>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</si>
  <si>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</si>
  <si>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</si>
  <si>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</si>
  <si>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</si>
  <si>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</si>
  <si>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</si>
  <si>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</si>
  <si>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</si>
  <si>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</si>
  <si>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</si>
  <si>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</si>
  <si>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</si>
  <si>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</si>
  <si>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</si>
  <si>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</si>
  <si>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</si>
  <si>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</si>
  <si>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</si>
  <si>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</si>
  <si>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</si>
  <si>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</si>
  <si>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</si>
  <si>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</si>
  <si>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</si>
  <si>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</si>
  <si>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</si>
  <si>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</si>
  <si>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</si>
  <si>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</si>
  <si>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</si>
  <si>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</si>
  <si>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</si>
  <si>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</si>
  <si>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</si>
  <si>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</si>
  <si>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</si>
  <si>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</si>
  <si>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</si>
  <si>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</si>
  <si>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</si>
  <si>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</si>
  <si>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</si>
  <si>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</si>
  <si>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</si>
  <si>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</si>
  <si>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</si>
  <si>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</si>
  <si>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</si>
  <si>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</si>
  <si>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</si>
  <si>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</si>
  <si>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</si>
  <si>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</si>
  <si>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</si>
  <si>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</si>
  <si>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</si>
  <si>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</si>
  <si>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</si>
  <si>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</si>
  <si>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</si>
  <si>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</si>
  <si>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</si>
  <si>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</si>
  <si>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</si>
  <si>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</si>
  <si>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</si>
  <si>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</si>
  <si>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</si>
  <si>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</si>
  <si>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</si>
  <si>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</si>
  <si>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</si>
  <si>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</si>
  <si>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</si>
  <si>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</si>
  <si>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</si>
  <si>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</si>
  <si>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</si>
  <si>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</si>
  <si>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</si>
  <si>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</si>
  <si>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</si>
  <si>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</si>
  <si>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</si>
  <si>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</si>
  <si>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</si>
  <si>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</si>
  <si>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</si>
  <si>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</si>
  <si>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</si>
  <si>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</si>
  <si>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</si>
  <si>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</si>
  <si>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</si>
  <si>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</si>
  <si>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</si>
  <si>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</si>
  <si>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</si>
  <si>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</si>
  <si>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</si>
  <si>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</si>
  <si>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</si>
  <si>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</si>
  <si>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</si>
  <si>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</si>
  <si>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</si>
  <si>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</si>
  <si>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</si>
  <si>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</si>
  <si>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</si>
  <si>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</si>
  <si>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</si>
  <si>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</si>
  <si>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</si>
  <si>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</si>
  <si>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</si>
  <si>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</si>
  <si>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</si>
  <si>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</si>
  <si>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</si>
  <si>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</si>
  <si>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</si>
  <si>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</si>
  <si>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</si>
  <si>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</si>
  <si>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</si>
  <si>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</si>
  <si>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</si>
  <si>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</si>
  <si>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</si>
  <si>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</si>
  <si>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</si>
  <si>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</si>
  <si>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</si>
  <si>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</si>
  <si>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</si>
  <si>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</si>
  <si>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</si>
  <si>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</si>
  <si>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</si>
  <si>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</si>
  <si>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</si>
  <si>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</si>
  <si>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</si>
  <si>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</si>
  <si>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</si>
  <si>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</si>
  <si>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</si>
  <si>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</si>
  <si>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</si>
  <si>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</si>
  <si>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</si>
  <si>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</si>
  <si>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</si>
  <si>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</si>
  <si>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</si>
  <si>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</si>
  <si>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</si>
  <si>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</si>
  <si>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</si>
  <si>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</si>
  <si>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</si>
  <si>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</si>
  <si>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</si>
  <si>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</si>
  <si>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</si>
  <si>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</si>
  <si>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</si>
  <si>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</si>
  <si>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</si>
  <si>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</si>
  <si>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</si>
  <si>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</si>
  <si>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</si>
  <si>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</si>
  <si>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</si>
  <si>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</si>
  <si>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</si>
  <si>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</si>
  <si>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</si>
  <si>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</si>
  <si>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</si>
  <si>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</si>
  <si>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</si>
  <si>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</si>
  <si>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</si>
  <si>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</si>
  <si>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</si>
  <si>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</si>
  <si>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</si>
  <si>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</si>
  <si>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</si>
  <si>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</si>
  <si>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</si>
  <si>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</si>
  <si>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</si>
  <si>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</si>
  <si>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</si>
  <si>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</si>
  <si>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</si>
  <si>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</si>
  <si>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</si>
  <si>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</si>
  <si>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</si>
  <si>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</si>
  <si>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</si>
  <si>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</si>
  <si>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</si>
  <si>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</si>
  <si>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</si>
  <si>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</si>
  <si>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</si>
  <si>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</si>
  <si>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</si>
  <si>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</si>
  <si>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</si>
  <si>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</si>
  <si>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</si>
  <si>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</si>
  <si>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</si>
  <si>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</si>
  <si>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</si>
  <si>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</si>
  <si>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</si>
  <si>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</si>
  <si>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</si>
  <si>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</si>
  <si>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</si>
  <si>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</si>
  <si>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</si>
  <si>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</si>
  <si>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</si>
  <si>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</si>
  <si>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</si>
  <si>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</si>
  <si>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</si>
  <si>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</si>
  <si>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</si>
  <si>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</si>
  <si>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</si>
  <si>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</si>
  <si>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</si>
  <si>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</si>
  <si>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</si>
  <si>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</si>
  <si>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</si>
  <si>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</si>
  <si>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</si>
  <si>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</si>
  <si>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</si>
  <si>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</si>
  <si>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</si>
  <si>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</si>
  <si>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</si>
  <si>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</si>
  <si>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</si>
  <si>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</si>
  <si>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</si>
  <si>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</si>
  <si>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</si>
  <si>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</si>
  <si>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</si>
  <si>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</si>
  <si>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</si>
  <si>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</si>
  <si>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</si>
  <si>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</si>
  <si>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</si>
  <si>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</si>
  <si>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</si>
  <si>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</si>
  <si>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</si>
  <si>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</si>
  <si>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</si>
  <si>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</si>
  <si>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</si>
  <si>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</si>
  <si>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</si>
  <si>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</si>
  <si>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</si>
  <si>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</si>
  <si>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</si>
  <si>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</si>
  <si>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</si>
  <si>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</si>
  <si>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</si>
  <si>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</si>
  <si>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</si>
  <si>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</si>
  <si>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</si>
  <si>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</si>
  <si>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</si>
  <si>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</si>
  <si>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</si>
  <si>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</si>
  <si>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</si>
  <si>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</si>
  <si>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</si>
  <si>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</si>
  <si>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</si>
  <si>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</si>
  <si>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</si>
  <si>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</si>
  <si>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</si>
  <si>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</si>
  <si>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</si>
  <si>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</si>
  <si>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</si>
  <si>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</si>
  <si>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</si>
  <si>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</si>
  <si>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</si>
  <si>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</si>
  <si>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</si>
  <si>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</si>
  <si>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</si>
  <si>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</si>
  <si>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</si>
  <si>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</si>
  <si>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</si>
  <si>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</si>
  <si>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</si>
  <si>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</si>
  <si>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</si>
  <si>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</si>
  <si>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</si>
  <si>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</si>
  <si>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</si>
  <si>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</si>
  <si>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</si>
  <si>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</si>
  <si>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</si>
  <si>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</si>
  <si>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</si>
  <si>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</si>
  <si>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</si>
  <si>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</si>
  <si>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</si>
  <si>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</si>
  <si>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</si>
  <si>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</si>
  <si>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</si>
  <si>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</si>
  <si>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</si>
  <si>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</si>
  <si>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</si>
  <si>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</si>
  <si>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</si>
  <si>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</si>
  <si>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</si>
  <si>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</si>
  <si>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</si>
  <si>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</si>
  <si>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</si>
  <si>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</si>
  <si>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</si>
  <si>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</si>
  <si>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</si>
  <si>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</si>
  <si>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</si>
  <si>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</si>
  <si>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</si>
  <si>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</si>
  <si>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</si>
  <si>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</si>
  <si>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</si>
  <si>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</si>
  <si>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</si>
  <si>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</si>
  <si>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</si>
  <si>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</si>
  <si>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</si>
  <si>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</si>
  <si>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</si>
  <si>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</si>
  <si>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</si>
  <si>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</si>
  <si>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</si>
  <si>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</si>
  <si>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</si>
  <si>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</si>
  <si>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</si>
  <si>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</si>
  <si>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</si>
  <si>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</si>
  <si>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</si>
  <si>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</si>
  <si>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</si>
  <si>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</si>
  <si>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</si>
  <si>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</si>
  <si>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</si>
  <si>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</si>
  <si>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</si>
  <si>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</si>
  <si>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</si>
  <si>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</si>
  <si>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</si>
  <si>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</si>
  <si>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</si>
  <si>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</si>
  <si>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</si>
  <si>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</si>
  <si>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</si>
  <si>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</si>
  <si>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</si>
  <si>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</si>
  <si>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</si>
  <si>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</si>
  <si>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</si>
  <si>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</si>
  <si>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</si>
  <si>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</si>
  <si>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</si>
  <si>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</si>
  <si>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</si>
  <si>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</si>
  <si>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</si>
  <si>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</si>
  <si>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</si>
  <si>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</si>
  <si>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</si>
  <si>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</si>
  <si>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</si>
  <si>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</si>
  <si>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</si>
  <si>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</si>
  <si>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</si>
  <si>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</si>
  <si>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</si>
  <si>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</si>
  <si>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</si>
  <si>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</si>
  <si>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</si>
  <si>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</si>
  <si>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</si>
  <si>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</si>
  <si>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</si>
  <si>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</si>
  <si>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</si>
  <si>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</si>
  <si>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</si>
  <si>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</si>
  <si>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</si>
  <si>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</si>
  <si>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</si>
  <si>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</si>
  <si>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</si>
  <si>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</si>
  <si>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</si>
  <si>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</si>
  <si>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</si>
  <si>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</si>
  <si>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</si>
  <si>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</si>
  <si>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</si>
  <si>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</si>
  <si>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</si>
  <si>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</si>
  <si>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</si>
  <si>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</si>
  <si>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</si>
  <si>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</si>
  <si>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</si>
  <si>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</si>
  <si>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</si>
  <si>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</si>
  <si>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</si>
  <si>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</si>
  <si>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</si>
  <si>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</si>
  <si>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</si>
  <si>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</si>
  <si>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</si>
  <si>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</si>
  <si>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</si>
  <si>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</si>
  <si>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</si>
  <si>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</si>
  <si>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</si>
  <si>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</si>
  <si>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</si>
  <si>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</si>
  <si>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</si>
  <si>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</si>
  <si>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</si>
  <si>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</si>
  <si>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</si>
  <si>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</si>
  <si>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</si>
  <si>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</si>
  <si>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</si>
  <si>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</si>
  <si>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</si>
  <si>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</si>
  <si>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</si>
  <si>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</si>
  <si>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</si>
  <si>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</si>
  <si>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</si>
  <si>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</si>
  <si>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</si>
  <si>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</si>
  <si>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</si>
  <si>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</si>
  <si>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</si>
  <si>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</si>
  <si>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</si>
  <si>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</si>
  <si>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</si>
  <si>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</si>
  <si>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</si>
  <si>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</si>
  <si>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</si>
  <si>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</si>
  <si>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</si>
  <si>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</si>
  <si>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</si>
  <si>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</si>
  <si>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</si>
  <si>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</si>
  <si>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</si>
  <si>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</si>
  <si>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</si>
  <si>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</si>
  <si>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</si>
  <si>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</si>
  <si>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</si>
  <si>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</si>
  <si>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</si>
  <si>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</si>
  <si>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</si>
  <si>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</si>
  <si>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</si>
  <si>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</si>
  <si>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</si>
  <si>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</si>
  <si>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</si>
  <si>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</si>
  <si>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</si>
  <si>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</si>
  <si>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</si>
  <si>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</si>
  <si>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</si>
  <si>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</si>
  <si>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</si>
  <si>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</si>
  <si>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</si>
  <si>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</si>
  <si>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</si>
  <si>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</si>
  <si>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</si>
  <si>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</si>
  <si>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</si>
  <si>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</si>
  <si>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</si>
  <si>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</si>
  <si>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</si>
  <si>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</si>
  <si>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</si>
  <si>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</si>
  <si>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</si>
  <si>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</si>
  <si>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</si>
  <si>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</si>
  <si>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</si>
  <si>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</si>
  <si>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</si>
  <si>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</si>
  <si>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</si>
  <si>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</si>
  <si>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</si>
  <si>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</si>
  <si>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</si>
  <si>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</si>
  <si>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</si>
  <si>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</si>
  <si>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</si>
  <si>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</si>
  <si>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</si>
  <si>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</si>
  <si>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</si>
  <si>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</si>
  <si>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</si>
  <si>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</si>
  <si>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</si>
  <si>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</si>
  <si>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</si>
  <si>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</si>
  <si>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</si>
  <si>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</si>
  <si>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</si>
  <si>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</si>
  <si>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</si>
  <si>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</si>
  <si>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</si>
  <si>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</si>
  <si>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</si>
  <si>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</si>
  <si>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</si>
  <si>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</si>
  <si>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</si>
  <si>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</si>
  <si>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</si>
  <si>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</si>
  <si>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</si>
  <si>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</si>
  <si>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</si>
  <si>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</si>
  <si>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</si>
  <si>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</si>
  <si>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</si>
  <si>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</si>
  <si>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</si>
  <si>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</si>
  <si>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</si>
  <si>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</si>
  <si>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</si>
  <si>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</si>
  <si>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</si>
  <si>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</si>
  <si>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</si>
  <si>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</si>
  <si>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</si>
  <si>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</si>
  <si>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</si>
  <si>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</si>
  <si>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</si>
  <si>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</si>
  <si>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</si>
  <si>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</si>
  <si>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</si>
  <si>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</si>
  <si>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</si>
  <si>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</si>
  <si>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</si>
  <si>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</si>
  <si>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</si>
  <si>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</si>
  <si>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</si>
  <si>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</si>
  <si>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</si>
  <si>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</si>
  <si>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</si>
  <si>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</si>
  <si>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</si>
  <si>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</si>
  <si>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</si>
  <si>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</si>
  <si>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</si>
  <si>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</si>
  <si>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</si>
  <si>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</si>
  <si>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</si>
  <si>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</si>
  <si>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</si>
  <si>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</si>
  <si>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</si>
  <si>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</si>
  <si>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</si>
  <si>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</si>
  <si>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</si>
  <si>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</si>
  <si>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</si>
  <si>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</si>
  <si>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</si>
  <si>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</si>
  <si>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</si>
  <si>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</si>
  <si>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</si>
  <si>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</si>
  <si>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</si>
  <si>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</si>
  <si>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</si>
  <si>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</si>
  <si>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</si>
  <si>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</si>
  <si>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</si>
  <si>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</si>
  <si>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</si>
  <si>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</si>
  <si>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</si>
  <si>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</si>
  <si>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</si>
  <si>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</si>
  <si>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</si>
  <si>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</si>
  <si>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</si>
  <si>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</si>
  <si>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</si>
  <si>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</si>
  <si>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</si>
  <si>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</si>
  <si>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</si>
  <si>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</si>
  <si>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</si>
  <si>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</si>
  <si>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</si>
  <si>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</si>
  <si>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</si>
  <si>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</si>
  <si>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</si>
  <si>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</si>
  <si>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</si>
  <si>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</si>
  <si>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</si>
  <si>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</si>
  <si>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</si>
  <si>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</si>
  <si>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</si>
  <si>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</si>
  <si>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</si>
  <si>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</si>
  <si>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</si>
  <si>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</si>
  <si>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</si>
  <si>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</si>
  <si>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</si>
  <si>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</si>
  <si>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</si>
  <si>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</si>
  <si>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</si>
  <si>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</si>
  <si>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</si>
  <si>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</si>
  <si>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</si>
  <si>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</si>
  <si>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</si>
  <si>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</si>
  <si>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</si>
  <si>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</si>
  <si>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</si>
  <si>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</si>
  <si>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</si>
  <si>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</si>
  <si>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</si>
  <si>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</si>
  <si>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</si>
  <si>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</si>
  <si>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</si>
  <si>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</si>
  <si>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</si>
  <si>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</si>
  <si>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</si>
  <si>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</si>
  <si>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</si>
  <si>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</si>
  <si>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</si>
  <si>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</si>
  <si>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</si>
  <si>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</si>
  <si>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</si>
  <si>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</si>
  <si>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</si>
  <si>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</si>
  <si>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</si>
  <si>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</si>
  <si>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</si>
  <si>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</si>
  <si>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</si>
  <si>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</si>
  <si>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</si>
  <si>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</si>
  <si>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</si>
  <si>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</si>
  <si>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</si>
  <si>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</si>
  <si>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</si>
  <si>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</si>
  <si>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</si>
  <si>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</si>
  <si>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</si>
  <si>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</si>
  <si>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</si>
  <si>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</si>
  <si>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</si>
  <si>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</si>
  <si>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</si>
  <si>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</si>
  <si>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</si>
  <si>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</si>
  <si>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</si>
  <si>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</si>
  <si>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</si>
  <si>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</si>
  <si>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</si>
  <si>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</si>
  <si>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</si>
  <si>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</si>
  <si>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</si>
  <si>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</si>
  <si>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</si>
  <si>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</si>
  <si>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</si>
  <si>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</si>
  <si>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</si>
  <si>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</si>
  <si>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</si>
  <si>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</si>
  <si>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</si>
  <si>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</si>
  <si>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</si>
  <si>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</si>
  <si>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</si>
  <si>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</si>
  <si>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</si>
  <si>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</si>
  <si>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</si>
  <si>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</si>
  <si>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</si>
  <si>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</si>
  <si>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</si>
  <si>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</si>
  <si>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</si>
  <si>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</si>
  <si>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</si>
  <si>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</si>
  <si>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</si>
  <si>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</si>
  <si>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</si>
  <si>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</si>
  <si>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</si>
  <si>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</si>
  <si>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</si>
  <si>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</si>
  <si>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</si>
  <si>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</si>
  <si>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</si>
  <si>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</si>
  <si>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</si>
  <si>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</si>
  <si>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</si>
  <si>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</si>
  <si>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</si>
  <si>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</si>
  <si>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</si>
  <si>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</si>
  <si>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</si>
  <si>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</si>
  <si>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</si>
  <si>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</si>
  <si>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</si>
  <si>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</si>
  <si>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</si>
  <si>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</si>
  <si>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</si>
  <si>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</si>
  <si>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</si>
  <si>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</si>
  <si>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</si>
  <si>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</si>
  <si>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</si>
  <si>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</si>
  <si>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</si>
  <si>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</si>
  <si>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</si>
  <si>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</si>
  <si>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</si>
  <si>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</si>
  <si>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</si>
  <si>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</si>
  <si>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</si>
  <si>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</si>
  <si>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</si>
  <si>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</si>
  <si>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</si>
  <si>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</si>
  <si>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</si>
  <si>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</si>
  <si>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</si>
  <si>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</si>
  <si>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</si>
  <si>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</si>
  <si>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</si>
  <si>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</si>
  <si>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</si>
  <si>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</si>
  <si>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</si>
  <si>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</si>
  <si>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</si>
  <si>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</si>
  <si>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</si>
  <si>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</si>
  <si>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</si>
  <si>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</si>
  <si>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</si>
  <si>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</si>
  <si>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</si>
  <si>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</si>
  <si>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</si>
  <si>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</si>
  <si>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</si>
  <si>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</si>
  <si>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</si>
  <si>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</si>
  <si>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</si>
  <si>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</si>
  <si>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</si>
  <si>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</si>
  <si>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</si>
  <si>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</si>
  <si>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</si>
  <si>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</si>
  <si>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</si>
  <si>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</si>
  <si>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</si>
  <si>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</si>
  <si>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</si>
  <si>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</si>
  <si>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</si>
  <si>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</si>
  <si>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</si>
  <si>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</si>
  <si>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</si>
  <si>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</si>
  <si>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</si>
  <si>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</si>
  <si>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</si>
  <si>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</si>
  <si>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</si>
  <si>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</si>
  <si>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</si>
  <si>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</si>
  <si>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</si>
  <si>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</si>
  <si>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</si>
  <si>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</si>
  <si>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</si>
  <si>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</si>
  <si>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</si>
  <si>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</si>
  <si>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</si>
  <si>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</si>
  <si>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</si>
  <si>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</si>
  <si>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</si>
  <si>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</si>
  <si>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</si>
  <si>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</si>
  <si>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</si>
  <si>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</si>
  <si>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</si>
  <si>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</si>
  <si>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</si>
  <si>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</si>
  <si>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</si>
  <si>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</si>
  <si>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</si>
  <si>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</si>
  <si>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</si>
  <si>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</si>
  <si>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</si>
  <si>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</si>
  <si>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</si>
  <si>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</si>
  <si>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</si>
  <si>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</si>
  <si>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</si>
  <si>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</si>
  <si>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</si>
  <si>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</si>
  <si>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</si>
  <si>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</si>
  <si>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</si>
  <si>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</si>
  <si>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</si>
  <si>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</si>
  <si>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</si>
  <si>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</si>
  <si>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</si>
  <si>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</si>
  <si>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</si>
  <si>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</si>
  <si>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</si>
  <si>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</si>
  <si>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</si>
  <si>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</si>
  <si>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</si>
  <si>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</si>
  <si>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</si>
  <si>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</si>
  <si>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</si>
  <si>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</si>
  <si>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</si>
  <si>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</si>
  <si>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</si>
  <si>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</si>
  <si>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</si>
  <si>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</si>
  <si>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</si>
  <si>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</si>
  <si>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</si>
  <si>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</si>
  <si>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</si>
  <si>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</si>
  <si>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</si>
  <si>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</si>
  <si>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</si>
  <si>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</si>
  <si>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</si>
  <si>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</si>
  <si>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</si>
  <si>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</si>
  <si>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</si>
  <si>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</si>
  <si>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</si>
  <si>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</si>
  <si>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</si>
  <si>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</si>
  <si>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</si>
  <si>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</si>
  <si>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</si>
  <si>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</si>
  <si>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</si>
  <si>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</si>
  <si>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</si>
  <si>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</si>
  <si>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</si>
  <si>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</si>
  <si>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</si>
  <si>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</si>
  <si>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</si>
  <si>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</si>
  <si>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</si>
  <si>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</si>
  <si>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</si>
  <si>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</si>
  <si>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</si>
  <si>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</si>
  <si>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</si>
  <si>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</si>
  <si>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</si>
  <si>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</si>
  <si>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</si>
  <si>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</si>
  <si>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</si>
  <si>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</si>
  <si>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</si>
  <si>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</si>
  <si>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</si>
  <si>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</si>
  <si>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</si>
  <si>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</si>
  <si>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</si>
  <si>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</si>
  <si>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</si>
  <si>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</si>
  <si>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</si>
  <si>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</si>
  <si>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</si>
  <si>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</si>
  <si>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</si>
  <si>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</si>
  <si>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</si>
  <si>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</si>
  <si>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</si>
  <si>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</si>
  <si>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</si>
  <si>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</si>
  <si>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</si>
  <si>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</si>
  <si>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</si>
  <si>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</si>
  <si>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</si>
  <si>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</si>
  <si>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</si>
  <si>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</si>
  <si>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</si>
  <si>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</si>
  <si>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</si>
  <si>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</si>
  <si>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</si>
  <si>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</si>
  <si>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</si>
  <si>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</si>
  <si>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</si>
  <si>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</si>
  <si>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</si>
  <si>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</si>
  <si>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</si>
  <si>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</si>
  <si>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</si>
  <si>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</si>
  <si>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</si>
  <si>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</si>
  <si>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</si>
  <si>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</si>
  <si>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</si>
  <si>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</si>
  <si>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</si>
  <si>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</si>
  <si>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</si>
  <si>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</si>
  <si>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</si>
  <si>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</si>
  <si>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</si>
  <si>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</si>
  <si>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</si>
  <si>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</si>
  <si>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</si>
  <si>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</si>
  <si>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</si>
  <si>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</si>
  <si>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</si>
  <si>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</si>
  <si>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</si>
  <si>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</si>
  <si>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</si>
  <si>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</si>
  <si>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</si>
  <si>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</si>
  <si>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</si>
  <si>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</si>
  <si>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</si>
  <si>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</si>
  <si>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</si>
  <si>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</si>
  <si>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</si>
  <si>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</si>
  <si>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</si>
  <si>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</si>
  <si>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</si>
  <si>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</si>
  <si>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</si>
  <si>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</si>
  <si>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</si>
  <si>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</si>
  <si>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</si>
  <si>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</si>
  <si>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</si>
  <si>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</si>
  <si>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</si>
  <si>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</si>
  <si>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</si>
  <si>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</si>
  <si>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</si>
  <si>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</si>
  <si>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</si>
  <si>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</si>
  <si>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</si>
  <si>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</si>
  <si>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</si>
  <si>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</si>
  <si>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</si>
  <si>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</si>
  <si>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</si>
  <si>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</si>
  <si>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</si>
  <si>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</si>
  <si>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</si>
  <si>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</si>
  <si>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</si>
  <si>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</si>
  <si>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</si>
  <si>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</si>
  <si>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</si>
  <si>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</si>
  <si>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</si>
  <si>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</si>
  <si>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</si>
  <si>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</si>
  <si>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</si>
  <si>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</si>
  <si>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</si>
  <si>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</si>
  <si>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</si>
  <si>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</si>
  <si>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</si>
  <si>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</si>
  <si>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</si>
  <si>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</si>
  <si>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</si>
  <si>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</si>
  <si>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</si>
  <si>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</si>
  <si>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</si>
  <si>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</si>
  <si>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</si>
  <si>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</si>
  <si>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</si>
  <si>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</si>
  <si>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</si>
  <si>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</si>
  <si>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</si>
  <si>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</si>
  <si>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</si>
  <si>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</si>
  <si>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</si>
  <si>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</si>
  <si>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</si>
  <si>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</si>
  <si>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</si>
  <si>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</si>
  <si>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</si>
  <si>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</si>
  <si>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</si>
  <si>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</si>
  <si>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</si>
  <si>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</si>
  <si>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</si>
  <si>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</si>
  <si>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</si>
  <si>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</si>
  <si>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</si>
  <si>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</si>
  <si>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</si>
  <si>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</si>
  <si>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</si>
  <si>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</si>
  <si>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</si>
  <si>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</si>
  <si>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</si>
  <si>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</si>
  <si>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</si>
  <si>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</si>
  <si>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</si>
  <si>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</si>
  <si>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</si>
  <si>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</si>
  <si>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</si>
  <si>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</si>
  <si>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</si>
  <si>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</si>
  <si>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</si>
  <si>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</si>
  <si>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</si>
  <si>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</si>
  <si>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</si>
  <si>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</si>
  <si>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</si>
  <si>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</si>
  <si>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</si>
  <si>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</si>
  <si>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</si>
  <si>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</si>
  <si>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</si>
  <si>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</si>
  <si>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</si>
  <si>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</si>
  <si>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</si>
  <si>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</si>
  <si>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</si>
  <si>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</si>
  <si>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</si>
  <si>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</si>
  <si>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</si>
  <si>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</si>
  <si>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</si>
  <si>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</si>
  <si>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</si>
  <si>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</si>
  <si>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</si>
  <si>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</si>
  <si>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</si>
  <si>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</si>
  <si>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</si>
  <si>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</si>
  <si>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</si>
  <si>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</si>
  <si>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</si>
  <si>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</si>
  <si>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</si>
  <si>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</si>
  <si>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</si>
  <si>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</si>
  <si>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</si>
  <si>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</si>
  <si>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</si>
  <si>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</si>
  <si>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</si>
  <si>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</si>
  <si>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</si>
  <si>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</si>
  <si>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</si>
  <si>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</si>
  <si>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</si>
  <si>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</si>
  <si>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</si>
  <si>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</si>
  <si>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</si>
  <si>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</si>
  <si>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</si>
  <si>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</si>
  <si>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</si>
  <si>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</si>
  <si>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</si>
  <si>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</si>
  <si>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</si>
  <si>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</si>
  <si>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</si>
  <si>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</si>
  <si>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</si>
  <si>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</si>
  <si>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</si>
  <si>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</si>
  <si>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</si>
  <si>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</si>
  <si>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</si>
  <si>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</si>
  <si>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</si>
  <si>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</si>
  <si>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</si>
  <si>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</si>
  <si>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</si>
  <si>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</si>
  <si>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</si>
  <si>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</si>
  <si>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</si>
  <si>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</si>
  <si>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</si>
  <si>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</si>
  <si>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</si>
  <si>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</si>
  <si>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</si>
  <si>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</si>
  <si>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</si>
  <si>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</si>
  <si>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</si>
  <si>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</si>
  <si>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</si>
  <si>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</si>
  <si>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</si>
  <si>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</si>
  <si>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</si>
  <si>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</si>
  <si>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</si>
  <si>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</si>
  <si>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</si>
  <si>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</si>
  <si>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</si>
  <si>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</si>
  <si>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</si>
  <si>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</si>
  <si>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</si>
  <si>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</si>
  <si>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</si>
  <si>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</si>
  <si>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</si>
  <si>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</si>
  <si>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</si>
  <si>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</si>
  <si>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</si>
  <si>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</si>
  <si>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</si>
  <si>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</si>
  <si>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</si>
  <si>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</si>
  <si>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</si>
  <si>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</si>
  <si>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</si>
  <si>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</si>
  <si>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</si>
  <si>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</si>
  <si>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</si>
  <si>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</si>
  <si>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</si>
  <si>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</si>
  <si>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</si>
  <si>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</si>
  <si>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</si>
  <si>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</si>
  <si>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</si>
  <si>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</si>
  <si>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</si>
  <si>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</si>
  <si>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</si>
  <si>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</si>
  <si>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</si>
  <si>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</si>
  <si>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</si>
  <si>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</si>
  <si>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</si>
  <si>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</si>
  <si>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</si>
  <si>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</si>
  <si>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</si>
  <si>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</si>
  <si>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</si>
  <si>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</si>
  <si>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</si>
  <si>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</si>
  <si>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</si>
  <si>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</si>
  <si>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</si>
  <si>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</si>
  <si>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</si>
  <si>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</si>
  <si>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</si>
  <si>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</si>
  <si>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</si>
  <si>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</si>
  <si>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</si>
  <si>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</si>
  <si>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</si>
  <si>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</si>
  <si>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</si>
  <si>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</si>
  <si>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</si>
  <si>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</si>
  <si>
    <t>浜松市中央区</t>
    <rPh sb="3" eb="6">
      <t>チュウオウク</t>
    </rPh>
    <phoneticPr fontId="1"/>
  </si>
  <si>
    <t>浜松市浜名区</t>
    <rPh sb="3" eb="5">
      <t>ハマナ</t>
    </rPh>
    <rPh sb="5" eb="6">
      <t>ク</t>
    </rPh>
    <phoneticPr fontId="1"/>
  </si>
  <si>
    <t>Ver.2.2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</si>
</sst>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8">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2" xfId="0" applyNumberFormat="1" applyFont="1" applyFill="1" applyBorder="1" applyAlignment="1" applyProtection="1">
      <alignment horizontal="right" vertical="center" shrinkToFit="1"/>
      <protection locked="0"/>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8" fontId="4" fillId="0" borderId="5" xfId="0" quotePrefix="1" applyNumberFormat="1" applyFont="1" applyFill="1" applyBorder="1" applyAlignment="1" applyProtection="1">
      <alignment horizontal="right" vertical="center" shrinkToFit="1"/>
      <protection locked="0"/>
    </xf>
    <xf numFmtId="178" fontId="4" fillId="0" borderId="5" xfId="0" applyNumberFormat="1" applyFont="1" applyBorder="1" applyAlignment="1" applyProtection="1">
      <alignment horizontal="right" vertical="center" shrinkToFit="1"/>
      <protection locked="0"/>
    </xf>
    <xf numFmtId="178" fontId="4" fillId="0" borderId="2"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80"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4" fillId="0" borderId="5" xfId="1" applyNumberFormat="1" applyFont="1" applyBorder="1" applyAlignment="1">
      <alignment horizontal="right" vertical="center" shrinkToFit="1"/>
    </xf>
    <xf numFmtId="178" fontId="14" fillId="0" borderId="22" xfId="1" applyNumberFormat="1" applyFont="1" applyFill="1" applyBorder="1" applyAlignment="1" applyProtection="1">
      <alignment horizontal="right" vertical="center" shrinkToFit="1"/>
      <protection locked="0"/>
    </xf>
    <xf numFmtId="0" fontId="18" fillId="0" borderId="1" xfId="0" applyFont="1" applyBorder="1">
      <alignment vertical="center"/>
    </xf>
    <xf numFmtId="0" fontId="21" fillId="0" borderId="1" xfId="0" applyFont="1" applyBorder="1">
      <alignment vertical="center"/>
    </xf>
    <xf numFmtId="0" fontId="18" fillId="0" borderId="0" xfId="0" applyFont="1">
      <alignment vertical="center"/>
    </xf>
    <xf numFmtId="0" fontId="21" fillId="0" borderId="0" xfId="0" applyFont="1">
      <alignment vertical="center"/>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rgb="FFFF0000"/>
      </font>
    </dxf>
    <dxf>
      <font>
        <color theme="0"/>
      </font>
    </dxf>
    <dxf>
      <fill>
        <patternFill>
          <bgColor theme="7" tint="0.79998168889431442"/>
        </patternFill>
      </fill>
    </dxf>
    <dxf>
      <font>
        <color rgb="FFFF0000"/>
      </font>
    </dxf>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https://kouseikyoku.mhlw.go.jp/hokkaido/gyomu/gyomu/hoken_kikan/code_ichiran.html" TargetMode="External" Type="http://schemas.openxmlformats.org/officeDocument/2006/relationships/hyperlink"/><Relationship Id="rId3" Target="https://kouseikyoku.mhlw.go.jp/tohoku/gyomu/gyomu/hoken_kikan/itiran.html" TargetMode="External" Type="http://schemas.openxmlformats.org/officeDocument/2006/relationships/hyperlink"/><Relationship Id="rId4" Target="https://kouseikyoku.mhlw.go.jp/kantoshinetsu/chousa/shitei.html" TargetMode="External" Type="http://schemas.openxmlformats.org/officeDocument/2006/relationships/hyperlink"/><Relationship Id="rId5" Target="https://kouseikyoku.mhlw.go.jp/tokaihokuriku/newpage_00287.html" TargetMode="External" Type="http://schemas.openxmlformats.org/officeDocument/2006/relationships/hyperlink"/><Relationship Id="rId6" Target="https://kouseikyoku.mhlw.go.jp/kinki/tyousa/shinkishitei.html" TargetMode="External" Type="http://schemas.openxmlformats.org/officeDocument/2006/relationships/hyperlink"/><Relationship Id="rId7" Target="https://kouseikyoku.mhlw.go.jp/chugokushikoku/chousaka/iryoukikanshitei.html" TargetMode="External" Type="http://schemas.openxmlformats.org/officeDocument/2006/relationships/hyperlink"/><Relationship Id="rId8" Target="https://kouseikyoku.mhlw.go.jp/shikoku/gyomu/gyomu/hoken_kikan/shitei/index.html" TargetMode="External" Type="http://schemas.openxmlformats.org/officeDocument/2006/relationships/hyperlink"/><Relationship Id="rId9" Target="https://kouseikyoku.mhlw.go.jp/kyushu/gyomu/gyomu/hoken_kikan/index_00006.html"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3" totalsRowShown="0" headerRowDxfId="412" headerRowBorderDxfId="411" tableBorderDxfId="410" totalsRowBorderDxfId="409">
  <autoFilter ref="A1:E1893" xr:uid="{094DD2FD-77D9-44AD-B0EA-75147BF4FEF4}"/>
  <tableColumns count="5">
    <tableColumn id="9" xr3:uid="{88553C73-776B-430F-8765-ABF4A63834B1}" name="列1" dataDxfId="408">
      <calculatedColumnFormula>B2&amp;COUNTIF($B$2:B2,B2)</calculatedColumnFormula>
    </tableColumn>
    <tableColumn id="2" xr3:uid="{0D7103AA-3B6A-446C-A69E-E8A324816560}" name="都道府県名" dataDxfId="407"/>
    <tableColumn id="4" xr3:uid="{78B39BD2-7030-49B7-9758-B0E6E5A25C6D}" name="市町村名" dataDxfId="406"/>
    <tableColumn id="10" xr3:uid="{C786DB40-638E-4244-AD19-CC4D5F9C0925}" name="列2" dataDxfId="405">
      <calculatedColumnFormula>B2&amp;C2</calculatedColumnFormula>
    </tableColumn>
    <tableColumn id="8" xr3:uid="{98AF8D28-4EA8-4E8F-AD2F-8378FD800FFC}" name="二次医療圏名" dataDxfId="40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3" activePane="bottomLeft" state="frozen"/>
      <selection pane="bottomLeft" activeCell="C10" sqref="C10"/>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6" t="str">
        <f>Q1</f>
        <v>未記載セルチェック：【未記載セル（色付）が残っています。】</v>
      </c>
      <c r="B1" s="236"/>
      <c r="C1" s="236"/>
      <c r="D1" s="236"/>
      <c r="E1" s="236"/>
      <c r="F1" s="236"/>
      <c r="G1" s="236"/>
      <c r="H1" s="236"/>
      <c r="I1" s="236"/>
      <c r="J1" s="236"/>
      <c r="K1" s="236" t="str">
        <f>R1</f>
        <v>内訳数値チェック：【記載Ｏ.Ｋ.】</v>
      </c>
      <c r="L1" s="236"/>
      <c r="M1" s="236"/>
      <c r="N1" s="236"/>
      <c r="O1" s="236"/>
      <c r="P1" s="236"/>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2"/>
      <c r="B2" s="122"/>
      <c r="C2" s="122"/>
      <c r="D2" s="122"/>
      <c r="E2" s="122"/>
      <c r="F2" s="122"/>
      <c r="G2" s="122"/>
      <c r="H2" s="122"/>
      <c r="I2" s="122"/>
      <c r="J2" s="122"/>
      <c r="K2" s="122"/>
      <c r="L2" s="122"/>
      <c r="M2" s="122"/>
      <c r="N2" s="122"/>
      <c r="O2" s="122"/>
      <c r="P2" s="122"/>
    </row>
    <row r="3" spans="1:22" ht="14.45" customHeight="1" x14ac:dyDescent="0.4">
      <c r="A3" s="217" t="s">
        <v>117</v>
      </c>
      <c r="B3" s="217"/>
      <c r="C3" s="217"/>
      <c r="D3" s="217"/>
      <c r="E3" s="217"/>
      <c r="F3" s="217"/>
      <c r="G3" s="217"/>
      <c r="H3" s="217"/>
      <c r="I3" s="217"/>
      <c r="J3" s="217"/>
      <c r="K3" s="217"/>
      <c r="L3" s="217"/>
      <c r="M3" s="217"/>
      <c r="N3" s="217"/>
      <c r="O3" s="217"/>
      <c r="P3" s="217"/>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4" t="s">
        <v>3051</v>
      </c>
      <c r="S5" s="19" t="s">
        <v>3042</v>
      </c>
      <c r="T5" s="8" t="s">
        <v>2542</v>
      </c>
      <c r="U5" s="8" t="s">
        <v>207</v>
      </c>
      <c r="V5" s="8" t="s">
        <v>208</v>
      </c>
    </row>
    <row r="6" spans="1:22" ht="13.9" customHeight="1" x14ac:dyDescent="0.4">
      <c r="K6" s="9" t="s">
        <v>119</v>
      </c>
      <c r="L6" s="47"/>
      <c r="M6" s="46"/>
      <c r="N6" s="90"/>
      <c r="O6" s="92"/>
      <c r="P6" s="91"/>
      <c r="Q6" s="19"/>
      <c r="R6" s="154" t="s">
        <v>3052</v>
      </c>
      <c r="S6" s="19" t="s">
        <v>3043</v>
      </c>
      <c r="T6" s="8" t="s">
        <v>2543</v>
      </c>
      <c r="U6" s="18">
        <v>0.1</v>
      </c>
      <c r="V6" s="18">
        <v>0.08</v>
      </c>
    </row>
    <row r="7" spans="1:22" ht="13.9" customHeight="1" x14ac:dyDescent="0.4">
      <c r="K7" s="9" t="s">
        <v>116</v>
      </c>
      <c r="L7" s="48"/>
      <c r="M7" s="64"/>
      <c r="N7" s="86"/>
      <c r="O7" s="87"/>
      <c r="P7" s="88"/>
      <c r="Q7" s="19"/>
      <c r="R7" s="154" t="s">
        <v>3049</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6" t="s">
        <v>87</v>
      </c>
      <c r="B10" s="226"/>
      <c r="C10" s="89"/>
      <c r="D10" s="96"/>
      <c r="E10" s="96"/>
      <c r="F10" s="96"/>
      <c r="G10" s="96"/>
      <c r="H10" s="96"/>
      <c r="I10" s="96"/>
      <c r="J10" s="96"/>
      <c r="K10" s="96"/>
      <c r="L10" s="96"/>
      <c r="M10" s="96"/>
      <c r="N10" s="96"/>
      <c r="O10" s="96"/>
      <c r="P10" s="97"/>
      <c r="Q10" s="12"/>
      <c r="R10" s="12"/>
      <c r="S10" s="12"/>
    </row>
    <row r="11" spans="1:22" ht="13.9" customHeight="1" x14ac:dyDescent="0.4">
      <c r="A11" s="226" t="s">
        <v>2643</v>
      </c>
      <c r="B11" s="226"/>
      <c r="C11" s="89"/>
      <c r="D11" s="96"/>
      <c r="E11" s="96"/>
      <c r="F11" s="96"/>
      <c r="G11" s="96"/>
      <c r="H11" s="96"/>
      <c r="I11" s="97"/>
      <c r="J11" s="221" t="s">
        <v>2646</v>
      </c>
      <c r="K11" s="221"/>
      <c r="L11" s="94"/>
      <c r="M11" s="221" t="s">
        <v>2647</v>
      </c>
      <c r="N11" s="221"/>
      <c r="O11" s="93"/>
      <c r="P11" s="101"/>
      <c r="Q11" s="12"/>
      <c r="R11" s="12"/>
      <c r="S11" s="12"/>
    </row>
    <row r="12" spans="1:22" ht="13.9" customHeight="1" x14ac:dyDescent="0.4">
      <c r="A12" s="225" t="s">
        <v>2644</v>
      </c>
      <c r="B12" s="225"/>
      <c r="C12" s="221" t="s">
        <v>325</v>
      </c>
      <c r="D12" s="221"/>
      <c r="E12" s="95"/>
      <c r="F12" s="102"/>
      <c r="G12" s="73" t="s">
        <v>326</v>
      </c>
      <c r="H12" s="95"/>
      <c r="I12" s="102"/>
      <c r="J12" s="41" t="s">
        <v>2645</v>
      </c>
      <c r="K12" s="95"/>
      <c r="L12" s="102"/>
      <c r="M12" s="221" t="s">
        <v>2540</v>
      </c>
      <c r="N12" s="221"/>
      <c r="O12" s="95"/>
      <c r="P12" s="102"/>
      <c r="Q12" s="12"/>
      <c r="R12" s="12"/>
      <c r="S12" s="12"/>
    </row>
    <row r="13" spans="1:22" ht="6" customHeight="1" x14ac:dyDescent="0.4">
      <c r="Q13" s="12"/>
      <c r="R13" s="12"/>
      <c r="S13" s="12"/>
    </row>
    <row r="14" spans="1:22" ht="13.9" customHeight="1" x14ac:dyDescent="0.4">
      <c r="E14" s="17" t="s">
        <v>2648</v>
      </c>
      <c r="F14" s="75" t="s">
        <v>160</v>
      </c>
      <c r="G14" s="100"/>
      <c r="H14" s="103"/>
      <c r="I14" s="103"/>
      <c r="J14" s="125"/>
      <c r="K14" s="17" t="s">
        <v>161</v>
      </c>
      <c r="L14" s="100"/>
      <c r="M14" s="103"/>
      <c r="N14" s="125" t="s">
        <v>162</v>
      </c>
      <c r="O14" s="125"/>
      <c r="P14" s="8" t="s">
        <v>3133</v>
      </c>
      <c r="Q14" s="14"/>
      <c r="R14" s="16" t="s">
        <v>122</v>
      </c>
      <c r="S14" s="14"/>
    </row>
    <row r="15" spans="1:22" ht="6" customHeight="1" x14ac:dyDescent="0.4">
      <c r="Q15" s="12"/>
      <c r="R15" s="12"/>
      <c r="S15" s="12"/>
    </row>
    <row r="16" spans="1:22" ht="13.9" customHeight="1" x14ac:dyDescent="0.4">
      <c r="A16" s="195" t="s">
        <v>88</v>
      </c>
      <c r="B16" s="196"/>
      <c r="C16" s="175"/>
      <c r="D16" s="98"/>
      <c r="E16" s="99"/>
      <c r="P16" s="17" t="s">
        <v>152</v>
      </c>
      <c r="Q16" s="20"/>
      <c r="R16" s="12"/>
      <c r="S16" s="12"/>
    </row>
    <row r="17" spans="1:20" ht="13.9" customHeight="1" x14ac:dyDescent="0.4">
      <c r="A17" s="245" t="s">
        <v>89</v>
      </c>
      <c r="B17" s="245"/>
      <c r="C17" s="245"/>
      <c r="D17" s="245"/>
      <c r="E17" s="245"/>
      <c r="F17" s="245"/>
      <c r="G17" s="245"/>
      <c r="H17" s="245"/>
      <c r="I17" s="245"/>
      <c r="J17" s="245"/>
      <c r="K17" s="245"/>
      <c r="L17" s="71" t="s">
        <v>164</v>
      </c>
      <c r="M17" s="239" t="s">
        <v>163</v>
      </c>
      <c r="N17" s="187"/>
      <c r="O17" s="187"/>
      <c r="P17" s="188"/>
      <c r="Q17" s="13" t="s">
        <v>123</v>
      </c>
      <c r="R17" s="13" t="s">
        <v>120</v>
      </c>
      <c r="S17" s="13" t="s">
        <v>121</v>
      </c>
    </row>
    <row r="18" spans="1:20" ht="13.9" customHeight="1" x14ac:dyDescent="0.4">
      <c r="A18" s="143" t="s">
        <v>125</v>
      </c>
      <c r="B18" s="125"/>
      <c r="C18" s="125"/>
      <c r="D18" s="127" t="s">
        <v>25</v>
      </c>
      <c r="E18" s="127"/>
      <c r="F18" s="127"/>
      <c r="G18" s="127"/>
      <c r="H18" s="127"/>
      <c r="I18" s="127"/>
      <c r="J18" s="127"/>
      <c r="K18" s="127"/>
      <c r="L18" s="112"/>
      <c r="M18" s="126"/>
      <c r="N18" s="125"/>
      <c r="O18" s="127"/>
      <c r="P18" s="128"/>
      <c r="Q18" s="12" t="str">
        <f>D18</f>
        <v>医業収益</v>
      </c>
      <c r="R18" s="81">
        <f t="shared" ref="R18:R30" si="0">IF($D$16=$T$6,"－",L18)</f>
        <v>0</v>
      </c>
      <c r="S18" s="82">
        <f>IF(L18=0,0,IF($D$16=$T$5,(L19+ROUNDDOWN(L23*$U$7,0)+L24+ROUNDDOWN(L28*$U$7,0)),L18))</f>
        <v>0</v>
      </c>
    </row>
    <row r="19" spans="1:20" ht="13.9" customHeight="1" x14ac:dyDescent="0.4">
      <c r="A19" s="143" t="s">
        <v>177</v>
      </c>
      <c r="B19" s="125"/>
      <c r="C19" s="125"/>
      <c r="D19" s="125"/>
      <c r="E19" s="125" t="s">
        <v>26</v>
      </c>
      <c r="F19" s="125"/>
      <c r="G19" s="125"/>
      <c r="H19" s="125"/>
      <c r="I19" s="125"/>
      <c r="J19" s="125"/>
      <c r="K19" s="125"/>
      <c r="L19" s="113"/>
      <c r="M19" s="126"/>
      <c r="N19" s="125"/>
      <c r="O19" s="125"/>
      <c r="P19" s="128"/>
      <c r="Q19" s="12" t="str">
        <f>E19</f>
        <v>入院診療収益</v>
      </c>
      <c r="R19" s="81">
        <f>IF($D$16=$T$6,"－",L19)</f>
        <v>0</v>
      </c>
      <c r="S19" s="83">
        <f>IF($D$16=$T$5,L19,L19)</f>
        <v>0</v>
      </c>
      <c r="T19" s="8" t="s">
        <v>321</v>
      </c>
    </row>
    <row r="20" spans="1:20" ht="13.9" customHeight="1" x14ac:dyDescent="0.4">
      <c r="A20" s="143" t="s">
        <v>178</v>
      </c>
      <c r="B20" s="125"/>
      <c r="C20" s="125"/>
      <c r="D20" s="125"/>
      <c r="E20" s="125"/>
      <c r="F20" s="125" t="s">
        <v>2922</v>
      </c>
      <c r="G20" s="125"/>
      <c r="H20" s="125"/>
      <c r="I20" s="125"/>
      <c r="J20" s="125"/>
      <c r="K20" s="125"/>
      <c r="L20" s="114"/>
      <c r="M20" s="126" t="s">
        <v>206</v>
      </c>
      <c r="N20" s="125"/>
      <c r="O20" s="125"/>
      <c r="P20" s="128"/>
      <c r="Q20" s="12" t="str">
        <f>F20</f>
        <v>保険診療収益（患者負担含む）</v>
      </c>
      <c r="R20" s="81">
        <f t="shared" si="0"/>
        <v>0</v>
      </c>
      <c r="S20" s="81">
        <f>IF($D$16=$T$5,L20,L20)</f>
        <v>0</v>
      </c>
      <c r="T20" s="8" t="s">
        <v>90</v>
      </c>
    </row>
    <row r="21" spans="1:20" ht="13.9" customHeight="1" x14ac:dyDescent="0.4">
      <c r="A21" s="143" t="s">
        <v>179</v>
      </c>
      <c r="B21" s="125"/>
      <c r="C21" s="125"/>
      <c r="D21" s="125"/>
      <c r="E21" s="125"/>
      <c r="F21" s="125" t="s">
        <v>2923</v>
      </c>
      <c r="G21" s="125"/>
      <c r="H21" s="125"/>
      <c r="I21" s="125"/>
      <c r="J21" s="125"/>
      <c r="K21" s="125"/>
      <c r="L21" s="113"/>
      <c r="M21" s="126" t="s">
        <v>206</v>
      </c>
      <c r="N21" s="125"/>
      <c r="O21" s="125"/>
      <c r="P21" s="128"/>
      <c r="Q21" s="12" t="str">
        <f>F21</f>
        <v>公害等診療収益</v>
      </c>
      <c r="R21" s="81">
        <f t="shared" si="0"/>
        <v>0</v>
      </c>
      <c r="S21" s="81">
        <f>IF($D$16=$T$5,L21,L21)</f>
        <v>0</v>
      </c>
      <c r="T21" s="8" t="s">
        <v>91</v>
      </c>
    </row>
    <row r="22" spans="1:20" ht="13.9" customHeight="1" x14ac:dyDescent="0.4">
      <c r="A22" s="143" t="s">
        <v>180</v>
      </c>
      <c r="B22" s="125"/>
      <c r="C22" s="125"/>
      <c r="D22" s="125"/>
      <c r="E22" s="125"/>
      <c r="F22" s="125" t="s">
        <v>2918</v>
      </c>
      <c r="G22" s="125"/>
      <c r="H22" s="125"/>
      <c r="I22" s="125"/>
      <c r="J22" s="125"/>
      <c r="K22" s="125"/>
      <c r="L22" s="115">
        <f>IF(OR(L20="*",L20="＊",L21="*",L21="＊"),"-",L19-L20-L21)</f>
        <v>0</v>
      </c>
      <c r="M22" s="126" t="s">
        <v>205</v>
      </c>
      <c r="N22" s="125"/>
      <c r="O22" s="125"/>
      <c r="P22" s="128"/>
      <c r="Q22" s="12" t="str">
        <f>F22</f>
        <v>その他の診療収益</v>
      </c>
      <c r="R22" s="81">
        <f>IF($D$16=$T$6,"－",L22)</f>
        <v>0</v>
      </c>
      <c r="S22" s="81">
        <f>IF($D$16=$T$5,L22,L22)</f>
        <v>0</v>
      </c>
      <c r="T22" s="8" t="s">
        <v>2920</v>
      </c>
    </row>
    <row r="23" spans="1:20" ht="13.9" customHeight="1" x14ac:dyDescent="0.4">
      <c r="A23" s="143" t="s">
        <v>181</v>
      </c>
      <c r="B23" s="125"/>
      <c r="C23" s="125"/>
      <c r="D23" s="125"/>
      <c r="E23" s="125" t="s">
        <v>27</v>
      </c>
      <c r="F23" s="125"/>
      <c r="G23" s="125"/>
      <c r="H23" s="125"/>
      <c r="I23" s="125"/>
      <c r="J23" s="125"/>
      <c r="K23" s="125"/>
      <c r="L23" s="113"/>
      <c r="M23" s="126"/>
      <c r="N23" s="125"/>
      <c r="O23" s="125"/>
      <c r="P23" s="128"/>
      <c r="Q23" s="15" t="str">
        <f>E23</f>
        <v>室料差額収益</v>
      </c>
      <c r="R23" s="81">
        <f t="shared" si="0"/>
        <v>0</v>
      </c>
      <c r="S23" s="82">
        <f>IF($D$16=$T$5,ROUNDDOWN(L23*$U$7,0),L23)</f>
        <v>0</v>
      </c>
      <c r="T23" s="8" t="s">
        <v>0</v>
      </c>
    </row>
    <row r="24" spans="1:20" ht="13.9" customHeight="1" x14ac:dyDescent="0.4">
      <c r="A24" s="143" t="s">
        <v>182</v>
      </c>
      <c r="B24" s="125"/>
      <c r="C24" s="125"/>
      <c r="D24" s="125"/>
      <c r="E24" s="125" t="s">
        <v>28</v>
      </c>
      <c r="F24" s="125"/>
      <c r="G24" s="125"/>
      <c r="H24" s="125"/>
      <c r="I24" s="125"/>
      <c r="J24" s="125"/>
      <c r="K24" s="125"/>
      <c r="L24" s="114"/>
      <c r="M24" s="126"/>
      <c r="N24" s="125"/>
      <c r="O24" s="125"/>
      <c r="P24" s="128"/>
      <c r="Q24" s="12" t="str">
        <f>E24</f>
        <v>外来診療収益</v>
      </c>
      <c r="R24" s="81">
        <f t="shared" si="0"/>
        <v>0</v>
      </c>
      <c r="S24" s="83">
        <f>IF($D$16=$T$5,L24,L24)</f>
        <v>0</v>
      </c>
      <c r="T24" s="8" t="s">
        <v>1</v>
      </c>
    </row>
    <row r="25" spans="1:20" ht="13.9" customHeight="1" x14ac:dyDescent="0.4">
      <c r="A25" s="143" t="s">
        <v>183</v>
      </c>
      <c r="B25" s="125"/>
      <c r="C25" s="125"/>
      <c r="D25" s="125"/>
      <c r="E25" s="125"/>
      <c r="F25" s="125" t="s">
        <v>2922</v>
      </c>
      <c r="G25" s="125"/>
      <c r="H25" s="125"/>
      <c r="I25" s="125"/>
      <c r="J25" s="125"/>
      <c r="K25" s="125"/>
      <c r="L25" s="114"/>
      <c r="M25" s="126" t="s">
        <v>206</v>
      </c>
      <c r="N25" s="125"/>
      <c r="O25" s="125"/>
      <c r="P25" s="128"/>
      <c r="Q25" s="12" t="str">
        <f>F25</f>
        <v>保険診療収益（患者負担含む）</v>
      </c>
      <c r="R25" s="81">
        <f t="shared" si="0"/>
        <v>0</v>
      </c>
      <c r="S25" s="81">
        <f>IF($D$16=$T$5,L25,L25)</f>
        <v>0</v>
      </c>
      <c r="T25" s="8" t="s">
        <v>92</v>
      </c>
    </row>
    <row r="26" spans="1:20" ht="13.9" customHeight="1" x14ac:dyDescent="0.4">
      <c r="A26" s="143" t="s">
        <v>184</v>
      </c>
      <c r="B26" s="125"/>
      <c r="C26" s="125"/>
      <c r="D26" s="125"/>
      <c r="E26" s="125"/>
      <c r="F26" s="125" t="s">
        <v>2923</v>
      </c>
      <c r="G26" s="125"/>
      <c r="H26" s="125"/>
      <c r="I26" s="125"/>
      <c r="J26" s="125"/>
      <c r="K26" s="125"/>
      <c r="L26" s="113"/>
      <c r="M26" s="126" t="s">
        <v>206</v>
      </c>
      <c r="N26" s="125"/>
      <c r="O26" s="125"/>
      <c r="P26" s="128"/>
      <c r="Q26" s="12" t="str">
        <f>F26</f>
        <v>公害等診療収益</v>
      </c>
      <c r="R26" s="81">
        <f t="shared" si="0"/>
        <v>0</v>
      </c>
      <c r="S26" s="81">
        <f>IF($D$16=$T$5,L26,L26)</f>
        <v>0</v>
      </c>
      <c r="T26" s="8" t="s">
        <v>93</v>
      </c>
    </row>
    <row r="27" spans="1:20" ht="13.9" customHeight="1" x14ac:dyDescent="0.4">
      <c r="A27" s="143" t="s">
        <v>2921</v>
      </c>
      <c r="B27" s="125"/>
      <c r="C27" s="125"/>
      <c r="D27" s="125"/>
      <c r="E27" s="125"/>
      <c r="F27" s="125" t="s">
        <v>2918</v>
      </c>
      <c r="G27" s="125"/>
      <c r="H27" s="125"/>
      <c r="I27" s="125"/>
      <c r="J27" s="125"/>
      <c r="K27" s="125"/>
      <c r="L27" s="115">
        <f>IF(OR(L25="*",L25="＊",L26="*",L26="＊"),"-",L24-L25-L26)</f>
        <v>0</v>
      </c>
      <c r="M27" s="126" t="s">
        <v>205</v>
      </c>
      <c r="N27" s="125"/>
      <c r="O27" s="125"/>
      <c r="P27" s="128"/>
      <c r="Q27" s="12" t="str">
        <f>F27</f>
        <v>その他の診療収益</v>
      </c>
      <c r="R27" s="81">
        <f t="shared" si="0"/>
        <v>0</v>
      </c>
      <c r="S27" s="81">
        <f>IF($D$16=$T$5,L27,L27)</f>
        <v>0</v>
      </c>
      <c r="T27" s="8" t="s">
        <v>2920</v>
      </c>
    </row>
    <row r="28" spans="1:20" ht="13.9" customHeight="1" x14ac:dyDescent="0.4">
      <c r="A28" s="143" t="s">
        <v>185</v>
      </c>
      <c r="B28" s="125"/>
      <c r="C28" s="125"/>
      <c r="D28" s="125"/>
      <c r="E28" s="125" t="s">
        <v>29</v>
      </c>
      <c r="F28" s="125"/>
      <c r="G28" s="125"/>
      <c r="H28" s="125"/>
      <c r="I28" s="125"/>
      <c r="J28" s="125"/>
      <c r="K28" s="125"/>
      <c r="L28" s="115">
        <f>L18-L19-L23-L24</f>
        <v>0</v>
      </c>
      <c r="M28" s="126" t="s">
        <v>205</v>
      </c>
      <c r="N28" s="125"/>
      <c r="O28" s="125"/>
      <c r="P28" s="128"/>
      <c r="Q28" s="12" t="str">
        <f>E28</f>
        <v>その他の医業収益</v>
      </c>
      <c r="R28" s="81">
        <f t="shared" si="0"/>
        <v>0</v>
      </c>
      <c r="S28" s="82">
        <f>IF($D$16=$T$5,ROUNDDOWN(L28*$U$7,0),L28)</f>
        <v>0</v>
      </c>
      <c r="T28" s="8" t="s">
        <v>320</v>
      </c>
    </row>
    <row r="29" spans="1:20" ht="13.9" customHeight="1" x14ac:dyDescent="0.4">
      <c r="A29" s="143" t="s">
        <v>186</v>
      </c>
      <c r="B29" s="125"/>
      <c r="C29" s="125"/>
      <c r="D29" s="125"/>
      <c r="E29" s="125"/>
      <c r="F29" s="125" t="s">
        <v>2672</v>
      </c>
      <c r="G29" s="125"/>
      <c r="H29" s="125"/>
      <c r="I29" s="125"/>
      <c r="J29" s="125"/>
      <c r="K29" s="125"/>
      <c r="L29" s="114"/>
      <c r="M29" s="126" t="s">
        <v>206</v>
      </c>
      <c r="N29" s="125"/>
      <c r="O29" s="125"/>
      <c r="P29" s="128"/>
      <c r="Q29" s="12" t="str">
        <f>F29</f>
        <v>うち保健予防活動収益</v>
      </c>
      <c r="R29" s="81">
        <f t="shared" si="0"/>
        <v>0</v>
      </c>
      <c r="S29" s="84">
        <f>IF(OR($L$29="*",$L$29="＊"),"*",IF($D$16=$T$5,ROUNDDOWN(L29*$U$7,0),L29))</f>
        <v>0</v>
      </c>
      <c r="T29" s="8" t="s">
        <v>2</v>
      </c>
    </row>
    <row r="30" spans="1:20" ht="13.9" customHeight="1" x14ac:dyDescent="0.4">
      <c r="A30" s="143" t="s">
        <v>301</v>
      </c>
      <c r="B30" s="125"/>
      <c r="C30" s="125"/>
      <c r="D30" s="125"/>
      <c r="E30" s="125"/>
      <c r="F30" s="125" t="s">
        <v>2673</v>
      </c>
      <c r="G30" s="125"/>
      <c r="H30" s="125"/>
      <c r="I30" s="125"/>
      <c r="J30" s="125"/>
      <c r="K30" s="125"/>
      <c r="L30" s="114"/>
      <c r="M30" s="126"/>
      <c r="N30" s="125"/>
      <c r="O30" s="125"/>
      <c r="P30" s="128"/>
      <c r="Q30" s="12" t="str">
        <f>F30</f>
        <v>うち運営費補助金収益</v>
      </c>
      <c r="R30" s="81">
        <f t="shared" si="0"/>
        <v>0</v>
      </c>
      <c r="S30" s="83">
        <f>IF($D$16=$T$5,L30,L30)</f>
        <v>0</v>
      </c>
      <c r="T30" s="8" t="s">
        <v>306</v>
      </c>
    </row>
    <row r="31" spans="1:20" ht="13.9" customHeight="1" x14ac:dyDescent="0.4">
      <c r="A31" s="143"/>
      <c r="B31" s="125"/>
      <c r="C31" s="125"/>
      <c r="D31" s="125"/>
      <c r="E31" s="125"/>
      <c r="F31" s="125"/>
      <c r="G31" s="125"/>
      <c r="H31" s="125"/>
      <c r="I31" s="125"/>
      <c r="J31" s="125"/>
      <c r="K31" s="125"/>
      <c r="L31" s="116"/>
      <c r="M31" s="126"/>
      <c r="N31" s="125"/>
      <c r="O31" s="125"/>
      <c r="P31" s="128"/>
      <c r="Q31" s="12"/>
      <c r="R31" s="81"/>
      <c r="S31" s="83"/>
    </row>
    <row r="32" spans="1:20" ht="13.9" customHeight="1" x14ac:dyDescent="0.4">
      <c r="A32" s="143" t="s">
        <v>165</v>
      </c>
      <c r="B32" s="125"/>
      <c r="C32" s="125"/>
      <c r="D32" s="125" t="s">
        <v>30</v>
      </c>
      <c r="E32" s="125"/>
      <c r="F32" s="125"/>
      <c r="G32" s="125"/>
      <c r="H32" s="125"/>
      <c r="I32" s="125"/>
      <c r="J32" s="125"/>
      <c r="K32" s="125"/>
      <c r="L32" s="114"/>
      <c r="M32" s="148" t="str">
        <f>IF($L$32="","",IF($L$32=SUM(L33,L37,L45,L47,L51,L53,L56,L57),"","←内訳と不一致"))</f>
        <v/>
      </c>
      <c r="N32" s="125"/>
      <c r="O32" s="129"/>
      <c r="P32" s="130"/>
      <c r="Q32" s="12" t="str">
        <f>D32</f>
        <v>医業費用</v>
      </c>
      <c r="R32" s="81">
        <f t="shared" ref="R32:R37" si="1">IF($D$16=$T$6,"－",L32)</f>
        <v>0</v>
      </c>
      <c r="S32" s="82">
        <f>IF(L32=0,0,IF($D$16=$T$5,((L19+ROUNDDOWN(L23*$U$7,0)+L24+ROUNDDOWN(L28*$U$7,0))-L18)+L32,L32))</f>
        <v>0</v>
      </c>
      <c r="T32" s="29"/>
    </row>
    <row r="33" spans="1:20" ht="13.9" customHeight="1" x14ac:dyDescent="0.4">
      <c r="A33" s="143" t="s">
        <v>173</v>
      </c>
      <c r="B33" s="125"/>
      <c r="C33" s="125"/>
      <c r="D33" s="125"/>
      <c r="E33" s="125" t="s">
        <v>23</v>
      </c>
      <c r="F33" s="125"/>
      <c r="G33" s="125"/>
      <c r="H33" s="125"/>
      <c r="I33" s="125"/>
      <c r="J33" s="125"/>
      <c r="K33" s="125"/>
      <c r="L33" s="115">
        <f>SUM(L34:L36)</f>
        <v>0</v>
      </c>
      <c r="M33" s="126" t="s">
        <v>205</v>
      </c>
      <c r="N33" s="125"/>
      <c r="O33" s="125"/>
      <c r="P33" s="128"/>
      <c r="Q33" s="12" t="str">
        <f>E33</f>
        <v>材料費</v>
      </c>
      <c r="R33" s="81">
        <f t="shared" si="1"/>
        <v>0</v>
      </c>
      <c r="S33" s="82">
        <f>IF($D$16=$T$5,ROUNDDOWN((L33-IF(OR($L$36="-",L$36="－",$L$36="―"),0,L36))*U7,0)+ROUNDDOWN(IF(OR($L$36="-",L$36="－",$L$36="―"),0,L36)*V7,0),L33)</f>
        <v>0</v>
      </c>
    </row>
    <row r="34" spans="1:20" ht="13.9" customHeight="1" x14ac:dyDescent="0.4">
      <c r="A34" s="143" t="s">
        <v>187</v>
      </c>
      <c r="B34" s="125"/>
      <c r="C34" s="125"/>
      <c r="D34" s="125"/>
      <c r="E34" s="125"/>
      <c r="F34" s="125" t="s">
        <v>94</v>
      </c>
      <c r="G34" s="125"/>
      <c r="H34" s="125"/>
      <c r="I34" s="125"/>
      <c r="J34" s="125"/>
      <c r="K34" s="125"/>
      <c r="L34" s="114"/>
      <c r="M34" s="126"/>
      <c r="N34" s="125"/>
      <c r="O34" s="125"/>
      <c r="P34" s="128"/>
      <c r="Q34" s="12" t="str">
        <f>F34</f>
        <v>医薬品費</v>
      </c>
      <c r="R34" s="81">
        <f t="shared" si="1"/>
        <v>0</v>
      </c>
      <c r="S34" s="82">
        <f>IF($D$16=$T$5,ROUNDDOWN(L34*$U$7,0),L34)</f>
        <v>0</v>
      </c>
      <c r="T34" s="8" t="s">
        <v>95</v>
      </c>
    </row>
    <row r="35" spans="1:20" ht="13.9" customHeight="1" x14ac:dyDescent="0.4">
      <c r="A35" s="143" t="s">
        <v>188</v>
      </c>
      <c r="B35" s="125"/>
      <c r="C35" s="125"/>
      <c r="D35" s="125"/>
      <c r="E35" s="125"/>
      <c r="F35" s="125" t="s">
        <v>96</v>
      </c>
      <c r="G35" s="125"/>
      <c r="H35" s="125"/>
      <c r="I35" s="125"/>
      <c r="J35" s="125"/>
      <c r="K35" s="125"/>
      <c r="L35" s="114"/>
      <c r="M35" s="126"/>
      <c r="N35" s="125"/>
      <c r="O35" s="125"/>
      <c r="P35" s="128"/>
      <c r="Q35" s="12" t="str">
        <f>F35</f>
        <v>診療材料費、医療消耗器具備品費</v>
      </c>
      <c r="R35" s="81">
        <f t="shared" si="1"/>
        <v>0</v>
      </c>
      <c r="S35" s="82">
        <f>IF($D$16=$T$5,ROUNDDOWN(L35*$U$7,0),L35)</f>
        <v>0</v>
      </c>
      <c r="T35" s="8" t="s">
        <v>97</v>
      </c>
    </row>
    <row r="36" spans="1:20" ht="13.9" customHeight="1" x14ac:dyDescent="0.4">
      <c r="A36" s="143" t="s">
        <v>189</v>
      </c>
      <c r="B36" s="125"/>
      <c r="C36" s="125"/>
      <c r="D36" s="125"/>
      <c r="E36" s="125"/>
      <c r="F36" s="125" t="s">
        <v>98</v>
      </c>
      <c r="G36" s="125"/>
      <c r="H36" s="125"/>
      <c r="I36" s="125"/>
      <c r="J36" s="125"/>
      <c r="K36" s="125"/>
      <c r="L36" s="117"/>
      <c r="M36" s="126"/>
      <c r="N36" s="125"/>
      <c r="O36" s="125"/>
      <c r="P36" s="128"/>
      <c r="Q36" s="12" t="str">
        <f>F36</f>
        <v>給食用材料費</v>
      </c>
      <c r="R36" s="81">
        <f t="shared" si="1"/>
        <v>0</v>
      </c>
      <c r="S36" s="84">
        <f>IF(OR($L$36="-",L$36="－",$L$36="―"),"-",IF($D$16=$T$5,ROUNDDOWN(L36*$V$7,0),L36))</f>
        <v>0</v>
      </c>
      <c r="T36" s="8" t="s">
        <v>311</v>
      </c>
    </row>
    <row r="37" spans="1:20" ht="13.9" customHeight="1" x14ac:dyDescent="0.4">
      <c r="A37" s="143" t="s">
        <v>174</v>
      </c>
      <c r="B37" s="125"/>
      <c r="C37" s="125"/>
      <c r="D37" s="125"/>
      <c r="E37" s="125" t="s">
        <v>24</v>
      </c>
      <c r="F37" s="125"/>
      <c r="G37" s="125"/>
      <c r="H37" s="125"/>
      <c r="I37" s="125"/>
      <c r="J37" s="125"/>
      <c r="K37" s="125"/>
      <c r="L37" s="115">
        <f>SUM(L39:L44)</f>
        <v>0</v>
      </c>
      <c r="M37" s="126" t="s">
        <v>205</v>
      </c>
      <c r="N37" s="125"/>
      <c r="O37" s="125"/>
      <c r="P37" s="128"/>
      <c r="Q37" s="12" t="str">
        <f>E37</f>
        <v>給与費</v>
      </c>
      <c r="R37" s="81">
        <f t="shared" si="1"/>
        <v>0</v>
      </c>
      <c r="S37" s="82">
        <f>IF($D$16=$T$5,(L37-L38)+ROUNDDOWN(L38*$U$7,0),L37)</f>
        <v>0</v>
      </c>
    </row>
    <row r="38" spans="1:20" ht="13.9" customHeight="1" x14ac:dyDescent="0.4">
      <c r="A38" s="144" t="str">
        <f>IF(D16="","02-(02)",IF(D16=T5,"02-(02)",""))</f>
        <v>02-(02)</v>
      </c>
      <c r="B38" s="125"/>
      <c r="C38" s="125"/>
      <c r="D38" s="125"/>
      <c r="E38" s="125" t="str">
        <f>IF(D16="","　（うち消費税課税対象費用）",IF(D16=T5,"　（うち消費税課税対象費用）",""))</f>
        <v>　（うち消費税課税対象費用）</v>
      </c>
      <c r="F38" s="125"/>
      <c r="G38" s="125"/>
      <c r="H38" s="125"/>
      <c r="I38" s="125"/>
      <c r="J38" s="125"/>
      <c r="K38" s="125"/>
      <c r="L38" s="121"/>
      <c r="M38" s="126"/>
      <c r="N38" s="125"/>
      <c r="O38" s="125"/>
      <c r="P38" s="128"/>
      <c r="Q38" s="12"/>
      <c r="R38" s="81"/>
      <c r="S38" s="83"/>
    </row>
    <row r="39" spans="1:20" ht="13.9" customHeight="1" x14ac:dyDescent="0.4">
      <c r="A39" s="143" t="s">
        <v>190</v>
      </c>
      <c r="B39" s="125"/>
      <c r="C39" s="125"/>
      <c r="D39" s="125"/>
      <c r="E39" s="125"/>
      <c r="F39" s="125" t="s">
        <v>312</v>
      </c>
      <c r="G39" s="125"/>
      <c r="H39" s="125"/>
      <c r="I39" s="125"/>
      <c r="J39" s="125"/>
      <c r="K39" s="125"/>
      <c r="L39" s="114"/>
      <c r="M39" s="126"/>
      <c r="N39" s="125"/>
      <c r="O39" s="125"/>
      <c r="P39" s="128"/>
      <c r="Q39" s="12" t="str">
        <f t="shared" ref="Q39:Q44" si="2">F39</f>
        <v>役員報酬</v>
      </c>
      <c r="R39" s="81">
        <f t="shared" ref="R39:R53" si="3">IF($D$16=$T$6,"－",L39)</f>
        <v>0</v>
      </c>
      <c r="S39" s="83">
        <f t="shared" ref="S39:S44" si="4">IF($D$16=$T$5,L39,L39)</f>
        <v>0</v>
      </c>
      <c r="T39" s="8" t="s">
        <v>319</v>
      </c>
    </row>
    <row r="40" spans="1:20" ht="13.9" customHeight="1" x14ac:dyDescent="0.4">
      <c r="A40" s="143" t="s">
        <v>191</v>
      </c>
      <c r="B40" s="125"/>
      <c r="C40" s="125"/>
      <c r="D40" s="125"/>
      <c r="E40" s="125"/>
      <c r="F40" s="125" t="s">
        <v>99</v>
      </c>
      <c r="G40" s="125"/>
      <c r="H40" s="125"/>
      <c r="I40" s="125"/>
      <c r="J40" s="125"/>
      <c r="K40" s="125"/>
      <c r="L40" s="114"/>
      <c r="M40" s="126"/>
      <c r="N40" s="125"/>
      <c r="O40" s="125"/>
      <c r="P40" s="128"/>
      <c r="Q40" s="12" t="str">
        <f t="shared" si="2"/>
        <v>給料</v>
      </c>
      <c r="R40" s="81">
        <f t="shared" si="3"/>
        <v>0</v>
      </c>
      <c r="S40" s="83">
        <f>IF($D$16=$T$5,(L40-L38)+ROUNDDOWN(L38*$U$7,0),L40)</f>
        <v>0</v>
      </c>
      <c r="T40" s="8" t="s">
        <v>313</v>
      </c>
    </row>
    <row r="41" spans="1:20" ht="13.9" customHeight="1" x14ac:dyDescent="0.4">
      <c r="A41" s="143" t="s">
        <v>315</v>
      </c>
      <c r="B41" s="125"/>
      <c r="C41" s="125"/>
      <c r="D41" s="125"/>
      <c r="E41" s="125"/>
      <c r="F41" s="125" t="s">
        <v>100</v>
      </c>
      <c r="G41" s="125"/>
      <c r="H41" s="125"/>
      <c r="I41" s="125"/>
      <c r="J41" s="125"/>
      <c r="K41" s="125"/>
      <c r="L41" s="114"/>
      <c r="M41" s="126"/>
      <c r="N41" s="125"/>
      <c r="O41" s="125"/>
      <c r="P41" s="128"/>
      <c r="Q41" s="12" t="str">
        <f t="shared" si="2"/>
        <v>賞与</v>
      </c>
      <c r="R41" s="81">
        <f t="shared" si="3"/>
        <v>0</v>
      </c>
      <c r="S41" s="83">
        <f t="shared" si="4"/>
        <v>0</v>
      </c>
      <c r="T41" s="8" t="s">
        <v>3</v>
      </c>
    </row>
    <row r="42" spans="1:20" ht="13.9" customHeight="1" x14ac:dyDescent="0.4">
      <c r="A42" s="143" t="s">
        <v>316</v>
      </c>
      <c r="B42" s="125"/>
      <c r="C42" s="125"/>
      <c r="D42" s="125"/>
      <c r="E42" s="125"/>
      <c r="F42" s="125" t="s">
        <v>101</v>
      </c>
      <c r="G42" s="125"/>
      <c r="H42" s="125"/>
      <c r="I42" s="125"/>
      <c r="J42" s="125"/>
      <c r="K42" s="125"/>
      <c r="L42" s="114"/>
      <c r="M42" s="126"/>
      <c r="N42" s="125"/>
      <c r="O42" s="125"/>
      <c r="P42" s="128"/>
      <c r="Q42" s="12" t="str">
        <f t="shared" si="2"/>
        <v>賞与引当金繰入額</v>
      </c>
      <c r="R42" s="81">
        <f t="shared" si="3"/>
        <v>0</v>
      </c>
      <c r="S42" s="83">
        <f t="shared" si="4"/>
        <v>0</v>
      </c>
      <c r="T42" s="8" t="s">
        <v>4</v>
      </c>
    </row>
    <row r="43" spans="1:20" ht="13.9" customHeight="1" x14ac:dyDescent="0.4">
      <c r="A43" s="143" t="s">
        <v>317</v>
      </c>
      <c r="B43" s="125"/>
      <c r="C43" s="125"/>
      <c r="D43" s="125"/>
      <c r="E43" s="125"/>
      <c r="F43" s="125" t="s">
        <v>102</v>
      </c>
      <c r="G43" s="125"/>
      <c r="H43" s="125"/>
      <c r="I43" s="125"/>
      <c r="J43" s="125"/>
      <c r="K43" s="125"/>
      <c r="L43" s="114"/>
      <c r="M43" s="126"/>
      <c r="N43" s="125"/>
      <c r="O43" s="125"/>
      <c r="P43" s="128"/>
      <c r="Q43" s="12" t="str">
        <f t="shared" si="2"/>
        <v>退職給付費用</v>
      </c>
      <c r="R43" s="81">
        <f t="shared" si="3"/>
        <v>0</v>
      </c>
      <c r="S43" s="83">
        <f t="shared" si="4"/>
        <v>0</v>
      </c>
      <c r="T43" s="8" t="s">
        <v>5</v>
      </c>
    </row>
    <row r="44" spans="1:20" ht="13.9" customHeight="1" x14ac:dyDescent="0.4">
      <c r="A44" s="143" t="s">
        <v>318</v>
      </c>
      <c r="B44" s="125"/>
      <c r="C44" s="125"/>
      <c r="D44" s="125"/>
      <c r="E44" s="125"/>
      <c r="F44" s="125" t="s">
        <v>103</v>
      </c>
      <c r="G44" s="125"/>
      <c r="H44" s="125"/>
      <c r="I44" s="125"/>
      <c r="J44" s="125"/>
      <c r="K44" s="125"/>
      <c r="L44" s="114"/>
      <c r="M44" s="126"/>
      <c r="N44" s="125"/>
      <c r="O44" s="125"/>
      <c r="P44" s="128"/>
      <c r="Q44" s="12" t="str">
        <f t="shared" si="2"/>
        <v>法定福利費</v>
      </c>
      <c r="R44" s="81">
        <f t="shared" si="3"/>
        <v>0</v>
      </c>
      <c r="S44" s="83">
        <f t="shared" si="4"/>
        <v>0</v>
      </c>
      <c r="T44" s="8" t="s">
        <v>6</v>
      </c>
    </row>
    <row r="45" spans="1:20" ht="13.9" customHeight="1" x14ac:dyDescent="0.4">
      <c r="A45" s="143" t="s">
        <v>175</v>
      </c>
      <c r="B45" s="125"/>
      <c r="C45" s="125"/>
      <c r="D45" s="125"/>
      <c r="E45" s="125" t="s">
        <v>16</v>
      </c>
      <c r="F45" s="125"/>
      <c r="G45" s="125"/>
      <c r="H45" s="125"/>
      <c r="I45" s="125"/>
      <c r="J45" s="125"/>
      <c r="K45" s="125"/>
      <c r="L45" s="114"/>
      <c r="M45" s="148" t="str">
        <f>IF($L$45="","",IF($L$45&gt;=SUM(L46),"","←内訳より小さい"))</f>
        <v/>
      </c>
      <c r="N45" s="125"/>
      <c r="O45" s="125"/>
      <c r="P45" s="128"/>
      <c r="Q45" s="12" t="str">
        <f>E45</f>
        <v>委託費</v>
      </c>
      <c r="R45" s="81">
        <f t="shared" si="3"/>
        <v>0</v>
      </c>
      <c r="S45" s="82">
        <f>IF($D$16=$T$5,ROUNDDOWN(L45*$U$7,0),L45)</f>
        <v>0</v>
      </c>
      <c r="T45" s="8" t="s">
        <v>104</v>
      </c>
    </row>
    <row r="46" spans="1:20" ht="13.9" customHeight="1" x14ac:dyDescent="0.4">
      <c r="A46" s="143" t="s">
        <v>192</v>
      </c>
      <c r="B46" s="125"/>
      <c r="C46" s="125"/>
      <c r="D46" s="125"/>
      <c r="E46" s="125"/>
      <c r="F46" s="125" t="s">
        <v>2671</v>
      </c>
      <c r="G46" s="125"/>
      <c r="H46" s="125"/>
      <c r="I46" s="125"/>
      <c r="J46" s="125"/>
      <c r="K46" s="125"/>
      <c r="L46" s="114"/>
      <c r="M46" s="126"/>
      <c r="N46" s="125"/>
      <c r="O46" s="125"/>
      <c r="P46" s="128"/>
      <c r="Q46" s="12" t="str">
        <f>F46</f>
        <v>うち給食委託費</v>
      </c>
      <c r="R46" s="81">
        <f t="shared" si="3"/>
        <v>0</v>
      </c>
      <c r="S46" s="82">
        <f>IF($D$16=$T$5,ROUNDDOWN(L46*$U$7,0),L46)</f>
        <v>0</v>
      </c>
      <c r="T46" s="8" t="s">
        <v>7</v>
      </c>
    </row>
    <row r="47" spans="1:20" ht="13.9" customHeight="1" x14ac:dyDescent="0.4">
      <c r="A47" s="143" t="s">
        <v>176</v>
      </c>
      <c r="B47" s="125"/>
      <c r="C47" s="125"/>
      <c r="D47" s="125"/>
      <c r="E47" s="125" t="s">
        <v>105</v>
      </c>
      <c r="F47" s="125"/>
      <c r="G47" s="125"/>
      <c r="H47" s="125"/>
      <c r="I47" s="125"/>
      <c r="J47" s="125"/>
      <c r="K47" s="125"/>
      <c r="L47" s="114"/>
      <c r="M47" s="148" t="str">
        <f>IF($L$47="","",IF($L$47&gt;=SUM(L49:L50),"","←内訳より小さい"))</f>
        <v/>
      </c>
      <c r="N47" s="125"/>
      <c r="O47" s="125"/>
      <c r="P47" s="128"/>
      <c r="Q47" s="12" t="str">
        <f>E47</f>
        <v>設備関係費</v>
      </c>
      <c r="R47" s="81">
        <f t="shared" si="3"/>
        <v>0</v>
      </c>
      <c r="S47" s="82">
        <f>IF($D$16=$T$5,(L47-L48)+ROUNDDOWN(L48*$U$7,0),L47)</f>
        <v>0</v>
      </c>
      <c r="T47" s="8" t="s">
        <v>81</v>
      </c>
    </row>
    <row r="48" spans="1:20" ht="13.9" customHeight="1" x14ac:dyDescent="0.4">
      <c r="A48" s="144" t="str">
        <f>IF(D16="","02-(04)",IF(D16=T5,"02-(04)",""))</f>
        <v>02-(04)</v>
      </c>
      <c r="B48" s="125"/>
      <c r="C48" s="125"/>
      <c r="D48" s="125"/>
      <c r="E48" s="125" t="str">
        <f>IF(D16="","　（うち消費税課税対象費用）",IF(D16=T5,"　（うち消費税課税対象費用）",""))</f>
        <v>　（うち消費税課税対象費用）</v>
      </c>
      <c r="F48" s="125"/>
      <c r="G48" s="125"/>
      <c r="H48" s="125"/>
      <c r="I48" s="125"/>
      <c r="J48" s="125"/>
      <c r="K48" s="125"/>
      <c r="L48" s="121"/>
      <c r="M48" s="126"/>
      <c r="N48" s="125"/>
      <c r="O48" s="125"/>
      <c r="P48" s="128"/>
      <c r="Q48" s="12"/>
      <c r="R48" s="81"/>
      <c r="S48" s="83"/>
    </row>
    <row r="49" spans="1:20" ht="13.9" customHeight="1" x14ac:dyDescent="0.4">
      <c r="A49" s="143" t="s">
        <v>193</v>
      </c>
      <c r="B49" s="125"/>
      <c r="C49" s="125"/>
      <c r="D49" s="125"/>
      <c r="E49" s="125"/>
      <c r="F49" s="125" t="s">
        <v>2666</v>
      </c>
      <c r="G49" s="125"/>
      <c r="H49" s="125"/>
      <c r="I49" s="125"/>
      <c r="J49" s="125"/>
      <c r="K49" s="125"/>
      <c r="L49" s="114"/>
      <c r="M49" s="126"/>
      <c r="N49" s="125"/>
      <c r="O49" s="125"/>
      <c r="P49" s="128"/>
      <c r="Q49" s="12" t="str">
        <f>F49</f>
        <v>うち減価償却費</v>
      </c>
      <c r="R49" s="81">
        <f t="shared" si="3"/>
        <v>0</v>
      </c>
      <c r="S49" s="83">
        <f>IF($D$16=$T$5,L49,L49)</f>
        <v>0</v>
      </c>
      <c r="T49" s="8" t="s">
        <v>8</v>
      </c>
    </row>
    <row r="50" spans="1:20" ht="13.9" customHeight="1" x14ac:dyDescent="0.4">
      <c r="A50" s="143" t="s">
        <v>194</v>
      </c>
      <c r="B50" s="125"/>
      <c r="C50" s="125"/>
      <c r="D50" s="125"/>
      <c r="E50" s="125"/>
      <c r="F50" s="125" t="s">
        <v>2665</v>
      </c>
      <c r="G50" s="125"/>
      <c r="H50" s="125"/>
      <c r="I50" s="125"/>
      <c r="J50" s="125"/>
      <c r="K50" s="125"/>
      <c r="L50" s="114"/>
      <c r="M50" s="126"/>
      <c r="N50" s="125"/>
      <c r="O50" s="125"/>
      <c r="P50" s="128"/>
      <c r="Q50" s="12" t="str">
        <f>F50</f>
        <v>うち器機賃借料</v>
      </c>
      <c r="R50" s="81">
        <f t="shared" si="3"/>
        <v>0</v>
      </c>
      <c r="S50" s="82">
        <f>IF($D$16=$T$5,ROUNDDOWN(L50*$U$7,0),L50)</f>
        <v>0</v>
      </c>
      <c r="T50" s="8" t="s">
        <v>9</v>
      </c>
    </row>
    <row r="51" spans="1:20" ht="13.9" customHeight="1" x14ac:dyDescent="0.4">
      <c r="A51" s="143" t="s">
        <v>195</v>
      </c>
      <c r="B51" s="125"/>
      <c r="C51" s="125"/>
      <c r="D51" s="125"/>
      <c r="E51" s="125" t="s">
        <v>41</v>
      </c>
      <c r="F51" s="125"/>
      <c r="G51" s="125"/>
      <c r="H51" s="125"/>
      <c r="I51" s="125"/>
      <c r="J51" s="125"/>
      <c r="K51" s="125"/>
      <c r="L51" s="114"/>
      <c r="M51" s="126"/>
      <c r="N51" s="125"/>
      <c r="O51" s="125"/>
      <c r="P51" s="128"/>
      <c r="Q51" s="12" t="str">
        <f>E51</f>
        <v>研究研修費</v>
      </c>
      <c r="R51" s="81">
        <f t="shared" si="3"/>
        <v>0</v>
      </c>
      <c r="S51" s="82">
        <f>IF($D$16=$T$5,(L51-L52)+ROUNDDOWN(L52*$U$7,0),L51)</f>
        <v>0</v>
      </c>
      <c r="T51" s="8" t="s">
        <v>106</v>
      </c>
    </row>
    <row r="52" spans="1:20" ht="13.9" customHeight="1" x14ac:dyDescent="0.4">
      <c r="A52" s="144" t="str">
        <f>IF(D16="","02-(05)",IF(D16=T5,"02-(05)",""))</f>
        <v>02-(05)</v>
      </c>
      <c r="B52" s="125"/>
      <c r="C52" s="125"/>
      <c r="D52" s="125"/>
      <c r="E52" s="125" t="str">
        <f>IF(D16="","　（うち消費税課税対象費用）",IF(D16=T5,"　（うち消費税課税対象費用）",""))</f>
        <v>　（うち消費税課税対象費用）</v>
      </c>
      <c r="F52" s="125"/>
      <c r="G52" s="125"/>
      <c r="H52" s="125"/>
      <c r="I52" s="125"/>
      <c r="J52" s="125"/>
      <c r="K52" s="125"/>
      <c r="L52" s="121"/>
      <c r="M52" s="126"/>
      <c r="N52" s="125"/>
      <c r="O52" s="125"/>
      <c r="P52" s="128"/>
      <c r="Q52" s="12"/>
      <c r="R52" s="81"/>
      <c r="S52" s="83"/>
    </row>
    <row r="53" spans="1:20" ht="13.9" customHeight="1" x14ac:dyDescent="0.4">
      <c r="A53" s="143" t="s">
        <v>196</v>
      </c>
      <c r="B53" s="125"/>
      <c r="C53" s="125"/>
      <c r="D53" s="125"/>
      <c r="E53" s="125" t="s">
        <v>17</v>
      </c>
      <c r="F53" s="125"/>
      <c r="G53" s="125"/>
      <c r="H53" s="125"/>
      <c r="I53" s="125"/>
      <c r="J53" s="125"/>
      <c r="K53" s="125"/>
      <c r="L53" s="114"/>
      <c r="M53" s="148" t="str">
        <f>IF($L$53="","",IF($L$53&gt;=SUM(L55),"","←内訳より小さい"))</f>
        <v/>
      </c>
      <c r="N53" s="125"/>
      <c r="O53" s="125"/>
      <c r="P53" s="128"/>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4" t="str">
        <f>IF(D16="","02-(06)",IF(D16=T5,"02-(06)",""))</f>
        <v>02-(06)</v>
      </c>
      <c r="B54" s="125"/>
      <c r="C54" s="125"/>
      <c r="D54" s="125"/>
      <c r="E54" s="125" t="str">
        <f>IF(D16="","　（うち消費税課税対象費用）",IF(D16=T5,"　（うち消費税課税対象費用）",""))</f>
        <v>　（うち消費税課税対象費用）</v>
      </c>
      <c r="F54" s="125"/>
      <c r="G54" s="125"/>
      <c r="H54" s="125"/>
      <c r="I54" s="125"/>
      <c r="J54" s="125"/>
      <c r="K54" s="125"/>
      <c r="L54" s="121"/>
      <c r="M54" s="126"/>
      <c r="N54" s="125"/>
      <c r="O54" s="125"/>
      <c r="P54" s="128"/>
      <c r="Q54" s="12"/>
      <c r="R54" s="81"/>
      <c r="S54" s="83"/>
    </row>
    <row r="55" spans="1:20" ht="13.9" customHeight="1" x14ac:dyDescent="0.4">
      <c r="A55" s="143" t="s">
        <v>197</v>
      </c>
      <c r="B55" s="125"/>
      <c r="C55" s="125"/>
      <c r="D55" s="125"/>
      <c r="E55" s="125"/>
      <c r="F55" s="125" t="s">
        <v>2667</v>
      </c>
      <c r="G55" s="125"/>
      <c r="H55" s="125"/>
      <c r="I55" s="125"/>
      <c r="J55" s="125"/>
      <c r="K55" s="125"/>
      <c r="L55" s="114"/>
      <c r="M55" s="126"/>
      <c r="N55" s="125"/>
      <c r="O55" s="125"/>
      <c r="P55" s="128"/>
      <c r="Q55" s="12" t="str">
        <f>F55</f>
        <v>うち水道光熱費</v>
      </c>
      <c r="R55" s="81">
        <f>IF($D$16=$T$6,"－",L55)</f>
        <v>0</v>
      </c>
      <c r="S55" s="82">
        <f>IF($D$16=$T$5,ROUNDDOWN(L55*$U$7,0),L55)</f>
        <v>0</v>
      </c>
      <c r="T55" s="8" t="s">
        <v>10</v>
      </c>
    </row>
    <row r="56" spans="1:20" ht="13.9" customHeight="1" x14ac:dyDescent="0.4">
      <c r="A56" s="144" t="str">
        <f>IF(D16="","02-07",IF(D16=T5,"02-07",""))</f>
        <v>02-07</v>
      </c>
      <c r="B56" s="125"/>
      <c r="C56" s="125"/>
      <c r="D56" s="125"/>
      <c r="E56" s="125" t="str">
        <f>IF(D16="","控除対象外消費税等負担額",IF(D16=T5,"控除対象外消費税等負担額",""))</f>
        <v>控除対象外消費税等負担額</v>
      </c>
      <c r="F56" s="125"/>
      <c r="G56" s="125"/>
      <c r="H56" s="125"/>
      <c r="I56" s="125"/>
      <c r="J56" s="125"/>
      <c r="K56" s="125"/>
      <c r="L56" s="118"/>
      <c r="M56" s="131"/>
      <c r="N56" s="125"/>
      <c r="O56" s="132"/>
      <c r="P56" s="133"/>
      <c r="Q56" s="12" t="str">
        <f>E56</f>
        <v>控除対象外消費税等負担額</v>
      </c>
      <c r="R56" s="81">
        <f>IF($D$16=$T$6,"－",L56)</f>
        <v>0</v>
      </c>
      <c r="S56" s="83"/>
      <c r="T56" s="8" t="s">
        <v>11</v>
      </c>
    </row>
    <row r="57" spans="1:20" ht="13.9" customHeight="1" x14ac:dyDescent="0.4">
      <c r="A57" s="143" t="s">
        <v>198</v>
      </c>
      <c r="B57" s="125"/>
      <c r="C57" s="125"/>
      <c r="D57" s="125"/>
      <c r="E57" s="125" t="s">
        <v>31</v>
      </c>
      <c r="F57" s="125"/>
      <c r="G57" s="125"/>
      <c r="H57" s="125"/>
      <c r="I57" s="125"/>
      <c r="J57" s="125"/>
      <c r="K57" s="125"/>
      <c r="L57" s="114"/>
      <c r="M57" s="126"/>
      <c r="N57" s="125"/>
      <c r="O57" s="125"/>
      <c r="P57" s="128"/>
      <c r="Q57" s="12" t="str">
        <f>E57</f>
        <v>本部費配賦額</v>
      </c>
      <c r="R57" s="81">
        <f>IF($D$16=$T$6,"－",L57)</f>
        <v>0</v>
      </c>
      <c r="S57" s="81">
        <f>IF($D$16=$T$5,L57,L57)</f>
        <v>0</v>
      </c>
      <c r="T57" s="8" t="s">
        <v>12</v>
      </c>
    </row>
    <row r="58" spans="1:20" ht="13.9" customHeight="1" x14ac:dyDescent="0.4">
      <c r="A58" s="143" t="s">
        <v>166</v>
      </c>
      <c r="B58" s="125"/>
      <c r="C58" s="125"/>
      <c r="D58" s="125" t="s">
        <v>108</v>
      </c>
      <c r="E58" s="125"/>
      <c r="F58" s="125"/>
      <c r="G58" s="125"/>
      <c r="H58" s="125"/>
      <c r="I58" s="125"/>
      <c r="J58" s="125"/>
      <c r="K58" s="125"/>
      <c r="L58" s="115">
        <f>L18-L32</f>
        <v>0</v>
      </c>
      <c r="M58" s="126" t="s">
        <v>205</v>
      </c>
      <c r="N58" s="125"/>
      <c r="O58" s="125"/>
      <c r="P58" s="128"/>
      <c r="Q58" s="15" t="str">
        <f>D58</f>
        <v>医業利益（又は医業損失）</v>
      </c>
      <c r="R58" s="81">
        <f>IF($D$16=$T$6,"－",L58)</f>
        <v>0</v>
      </c>
      <c r="S58" s="83">
        <f>IF($D$16=$T$5,L58,L58)</f>
        <v>0</v>
      </c>
    </row>
    <row r="59" spans="1:20" ht="13.9" customHeight="1" x14ac:dyDescent="0.4">
      <c r="A59" s="143"/>
      <c r="B59" s="125"/>
      <c r="C59" s="125"/>
      <c r="D59" s="125"/>
      <c r="E59" s="125"/>
      <c r="F59" s="125"/>
      <c r="G59" s="125"/>
      <c r="H59" s="125"/>
      <c r="I59" s="125"/>
      <c r="J59" s="125"/>
      <c r="K59" s="125"/>
      <c r="L59" s="116"/>
      <c r="M59" s="126"/>
      <c r="N59" s="125"/>
      <c r="O59" s="125"/>
      <c r="P59" s="128"/>
      <c r="Q59" s="12"/>
      <c r="R59" s="81"/>
      <c r="S59" s="83"/>
    </row>
    <row r="60" spans="1:20" ht="13.9" customHeight="1" x14ac:dyDescent="0.4">
      <c r="A60" s="143" t="s">
        <v>199</v>
      </c>
      <c r="B60" s="125"/>
      <c r="C60" s="125"/>
      <c r="D60" s="125" t="s">
        <v>32</v>
      </c>
      <c r="E60" s="125"/>
      <c r="F60" s="125"/>
      <c r="G60" s="125"/>
      <c r="H60" s="125"/>
      <c r="I60" s="125"/>
      <c r="J60" s="125"/>
      <c r="K60" s="125"/>
      <c r="L60" s="114"/>
      <c r="M60" s="148" t="str">
        <f>IF($L$60="","",IF($L$60&gt;=SUM(L61:L63),"","←内訳より小さい"))</f>
        <v/>
      </c>
      <c r="N60" s="125"/>
      <c r="O60" s="125"/>
      <c r="P60" s="128"/>
      <c r="Q60" s="12" t="str">
        <f>D60</f>
        <v>医業外収益</v>
      </c>
      <c r="R60" s="81">
        <f t="shared" ref="R60:R65" si="5">IF($D$16=$T$6,"－",L60)</f>
        <v>0</v>
      </c>
      <c r="S60" s="83">
        <f t="shared" ref="S60:S65" si="6">IF($D$16=$T$5,L60,L60)</f>
        <v>0</v>
      </c>
      <c r="T60" s="8" t="s">
        <v>109</v>
      </c>
    </row>
    <row r="61" spans="1:20" ht="13.9" customHeight="1" x14ac:dyDescent="0.4">
      <c r="A61" s="143" t="s">
        <v>167</v>
      </c>
      <c r="B61" s="125"/>
      <c r="C61" s="125"/>
      <c r="D61" s="125"/>
      <c r="E61" s="125" t="s">
        <v>2668</v>
      </c>
      <c r="F61" s="125"/>
      <c r="G61" s="125"/>
      <c r="H61" s="125"/>
      <c r="I61" s="125"/>
      <c r="J61" s="125"/>
      <c r="K61" s="125"/>
      <c r="L61" s="114"/>
      <c r="M61" s="126" t="s">
        <v>206</v>
      </c>
      <c r="N61" s="125"/>
      <c r="O61" s="125"/>
      <c r="P61" s="128"/>
      <c r="Q61" s="12" t="str">
        <f>E61</f>
        <v>うち受取利息及び配当金</v>
      </c>
      <c r="R61" s="81">
        <f t="shared" si="5"/>
        <v>0</v>
      </c>
      <c r="S61" s="81">
        <f t="shared" si="6"/>
        <v>0</v>
      </c>
      <c r="T61" s="8" t="s">
        <v>13</v>
      </c>
    </row>
    <row r="62" spans="1:20" ht="13.9" customHeight="1" x14ac:dyDescent="0.4">
      <c r="A62" s="143" t="s">
        <v>168</v>
      </c>
      <c r="B62" s="125"/>
      <c r="C62" s="125"/>
      <c r="D62" s="125"/>
      <c r="E62" s="125" t="s">
        <v>2669</v>
      </c>
      <c r="F62" s="125"/>
      <c r="G62" s="125"/>
      <c r="H62" s="125"/>
      <c r="I62" s="125"/>
      <c r="J62" s="125"/>
      <c r="K62" s="125"/>
      <c r="L62" s="114"/>
      <c r="M62" s="126"/>
      <c r="N62" s="125"/>
      <c r="O62" s="125"/>
      <c r="P62" s="128"/>
      <c r="Q62" s="12" t="str">
        <f>E62</f>
        <v>うち運営費補助金収益</v>
      </c>
      <c r="R62" s="81">
        <f t="shared" si="5"/>
        <v>0</v>
      </c>
      <c r="S62" s="83">
        <f t="shared" si="6"/>
        <v>0</v>
      </c>
      <c r="T62" s="8" t="s">
        <v>307</v>
      </c>
    </row>
    <row r="63" spans="1:20" ht="13.9" customHeight="1" x14ac:dyDescent="0.4">
      <c r="A63" s="143" t="s">
        <v>170</v>
      </c>
      <c r="B63" s="125"/>
      <c r="C63" s="125"/>
      <c r="D63" s="125"/>
      <c r="E63" s="125" t="s">
        <v>2670</v>
      </c>
      <c r="F63" s="125"/>
      <c r="G63" s="125"/>
      <c r="H63" s="125"/>
      <c r="I63" s="125"/>
      <c r="J63" s="125"/>
      <c r="K63" s="125"/>
      <c r="L63" s="114"/>
      <c r="M63" s="126"/>
      <c r="N63" s="125"/>
      <c r="O63" s="125"/>
      <c r="P63" s="128"/>
      <c r="Q63" s="15" t="str">
        <f>E63</f>
        <v>うち施設設備補助金収益</v>
      </c>
      <c r="R63" s="81">
        <f t="shared" si="5"/>
        <v>0</v>
      </c>
      <c r="S63" s="83">
        <f t="shared" si="6"/>
        <v>0</v>
      </c>
      <c r="T63" s="8" t="s">
        <v>308</v>
      </c>
    </row>
    <row r="64" spans="1:20" ht="13.9" customHeight="1" x14ac:dyDescent="0.4">
      <c r="A64" s="143" t="s">
        <v>130</v>
      </c>
      <c r="B64" s="125"/>
      <c r="C64" s="125"/>
      <c r="D64" s="125" t="s">
        <v>36</v>
      </c>
      <c r="E64" s="125"/>
      <c r="F64" s="125"/>
      <c r="G64" s="125"/>
      <c r="H64" s="125"/>
      <c r="I64" s="125"/>
      <c r="J64" s="125"/>
      <c r="K64" s="125"/>
      <c r="L64" s="114"/>
      <c r="M64" s="148" t="str">
        <f>IF($L$64="","",IF($L$64&gt;=SUM(L65),"","←内訳より小さい"))</f>
        <v/>
      </c>
      <c r="N64" s="125"/>
      <c r="O64" s="125"/>
      <c r="P64" s="128"/>
      <c r="Q64" s="12" t="str">
        <f>D64</f>
        <v>医業外費用</v>
      </c>
      <c r="R64" s="81">
        <f t="shared" si="5"/>
        <v>0</v>
      </c>
      <c r="S64" s="83">
        <f t="shared" si="6"/>
        <v>0</v>
      </c>
      <c r="T64" s="8" t="s">
        <v>110</v>
      </c>
    </row>
    <row r="65" spans="1:20" ht="13.9" customHeight="1" x14ac:dyDescent="0.4">
      <c r="A65" s="143" t="s">
        <v>135</v>
      </c>
      <c r="B65" s="125"/>
      <c r="C65" s="125"/>
      <c r="D65" s="125"/>
      <c r="E65" s="125" t="s">
        <v>2674</v>
      </c>
      <c r="F65" s="125"/>
      <c r="G65" s="125"/>
      <c r="H65" s="125"/>
      <c r="I65" s="125"/>
      <c r="J65" s="125"/>
      <c r="K65" s="125"/>
      <c r="L65" s="114"/>
      <c r="M65" s="126" t="s">
        <v>206</v>
      </c>
      <c r="N65" s="125"/>
      <c r="O65" s="125"/>
      <c r="P65" s="128"/>
      <c r="Q65" s="15" t="str">
        <f>E65</f>
        <v>うち支払利息</v>
      </c>
      <c r="R65" s="81">
        <f t="shared" si="5"/>
        <v>0</v>
      </c>
      <c r="S65" s="81">
        <f t="shared" si="6"/>
        <v>0</v>
      </c>
      <c r="T65" s="8" t="s">
        <v>14</v>
      </c>
    </row>
    <row r="66" spans="1:20" ht="13.9" customHeight="1" x14ac:dyDescent="0.4">
      <c r="A66" s="143"/>
      <c r="B66" s="125"/>
      <c r="C66" s="125"/>
      <c r="D66" s="125"/>
      <c r="E66" s="125"/>
      <c r="F66" s="125"/>
      <c r="G66" s="125"/>
      <c r="H66" s="125"/>
      <c r="I66" s="125"/>
      <c r="J66" s="125"/>
      <c r="K66" s="125"/>
      <c r="L66" s="116"/>
      <c r="M66" s="126"/>
      <c r="N66" s="125"/>
      <c r="O66" s="125"/>
      <c r="P66" s="128"/>
      <c r="Q66" s="12"/>
      <c r="R66" s="81"/>
      <c r="S66" s="83"/>
    </row>
    <row r="67" spans="1:20" ht="13.9" customHeight="1" x14ac:dyDescent="0.4">
      <c r="A67" s="143" t="s">
        <v>131</v>
      </c>
      <c r="B67" s="125"/>
      <c r="C67" s="125"/>
      <c r="D67" s="125" t="s">
        <v>45</v>
      </c>
      <c r="E67" s="125"/>
      <c r="F67" s="125"/>
      <c r="G67" s="125"/>
      <c r="H67" s="125"/>
      <c r="I67" s="125"/>
      <c r="J67" s="125"/>
      <c r="K67" s="125"/>
      <c r="L67" s="168">
        <f>L58+L60-L64</f>
        <v>0</v>
      </c>
      <c r="M67" s="126" t="s">
        <v>205</v>
      </c>
      <c r="N67" s="125"/>
      <c r="O67" s="125"/>
      <c r="P67" s="128"/>
      <c r="Q67" s="15" t="str">
        <f>D67</f>
        <v>経常利益（又は経常損失）</v>
      </c>
      <c r="R67" s="81">
        <f>IF($D$16=$T$6,"－",L67)</f>
        <v>0</v>
      </c>
      <c r="S67" s="83">
        <f>IF($D$16=$T$5,L67,L67)</f>
        <v>0</v>
      </c>
    </row>
    <row r="68" spans="1:20" ht="13.9" customHeight="1" x14ac:dyDescent="0.4">
      <c r="A68" s="143"/>
      <c r="B68" s="125"/>
      <c r="C68" s="125"/>
      <c r="D68" s="125"/>
      <c r="E68" s="125"/>
      <c r="F68" s="125"/>
      <c r="G68" s="125"/>
      <c r="H68" s="125"/>
      <c r="I68" s="125"/>
      <c r="J68" s="125"/>
      <c r="K68" s="125"/>
      <c r="L68" s="116"/>
      <c r="M68" s="126"/>
      <c r="N68" s="125"/>
      <c r="O68" s="125"/>
      <c r="P68" s="128"/>
      <c r="Q68" s="12"/>
      <c r="R68" s="81"/>
      <c r="S68" s="83"/>
    </row>
    <row r="69" spans="1:20" ht="13.9" customHeight="1" x14ac:dyDescent="0.4">
      <c r="A69" s="143" t="s">
        <v>200</v>
      </c>
      <c r="B69" s="125"/>
      <c r="C69" s="125"/>
      <c r="D69" s="125" t="s">
        <v>37</v>
      </c>
      <c r="E69" s="125"/>
      <c r="F69" s="125"/>
      <c r="G69" s="125"/>
      <c r="H69" s="125"/>
      <c r="I69" s="125"/>
      <c r="J69" s="125"/>
      <c r="K69" s="125"/>
      <c r="L69" s="114"/>
      <c r="M69" s="148" t="str">
        <f>IF($L$69="","",IF($L$69&gt;=SUM(L70:L71),"","←内訳より小さい"))</f>
        <v/>
      </c>
      <c r="N69" s="125"/>
      <c r="O69" s="125"/>
      <c r="P69" s="128"/>
      <c r="Q69" s="15" t="str">
        <f>D69</f>
        <v>臨時収益</v>
      </c>
      <c r="R69" s="81">
        <f>IF($D$16=$T$6,"－",L69)</f>
        <v>0</v>
      </c>
      <c r="S69" s="83">
        <f>IF($D$16=$T$5,L69,L69)</f>
        <v>0</v>
      </c>
      <c r="T69" s="8" t="s">
        <v>44</v>
      </c>
    </row>
    <row r="70" spans="1:20" ht="13.9" customHeight="1" x14ac:dyDescent="0.4">
      <c r="A70" s="143" t="s">
        <v>300</v>
      </c>
      <c r="B70" s="125"/>
      <c r="C70" s="125"/>
      <c r="D70" s="125"/>
      <c r="E70" s="125" t="s">
        <v>2669</v>
      </c>
      <c r="F70" s="125"/>
      <c r="G70" s="125"/>
      <c r="H70" s="125"/>
      <c r="I70" s="125"/>
      <c r="J70" s="125"/>
      <c r="K70" s="125"/>
      <c r="L70" s="114"/>
      <c r="M70" s="126"/>
      <c r="N70" s="125"/>
      <c r="O70" s="125"/>
      <c r="P70" s="128"/>
      <c r="Q70" s="15" t="str">
        <f>E70</f>
        <v>うち運営費補助金収益</v>
      </c>
      <c r="R70" s="81">
        <f>IF($D$16=$T$6,"－",L70)</f>
        <v>0</v>
      </c>
      <c r="S70" s="83">
        <f>IF($D$16=$T$5,L70,L70)</f>
        <v>0</v>
      </c>
      <c r="T70" s="8" t="s">
        <v>304</v>
      </c>
    </row>
    <row r="71" spans="1:20" ht="13.9" customHeight="1" x14ac:dyDescent="0.4">
      <c r="A71" s="143" t="s">
        <v>302</v>
      </c>
      <c r="B71" s="125"/>
      <c r="C71" s="125"/>
      <c r="D71" s="125"/>
      <c r="E71" s="125" t="s">
        <v>2670</v>
      </c>
      <c r="F71" s="125"/>
      <c r="G71" s="125"/>
      <c r="H71" s="125"/>
      <c r="I71" s="125"/>
      <c r="J71" s="125"/>
      <c r="K71" s="125"/>
      <c r="L71" s="114"/>
      <c r="M71" s="126"/>
      <c r="N71" s="125"/>
      <c r="O71" s="125"/>
      <c r="P71" s="128"/>
      <c r="Q71" s="15" t="str">
        <f>E71</f>
        <v>うち施設設備補助金収益</v>
      </c>
      <c r="R71" s="81">
        <f>IF($D$16=$T$6,"－",L71)</f>
        <v>0</v>
      </c>
      <c r="S71" s="83">
        <f>IF($D$16=$T$5,L71,L71)</f>
        <v>0</v>
      </c>
      <c r="T71" s="8" t="s">
        <v>305</v>
      </c>
    </row>
    <row r="72" spans="1:20" ht="13.9" customHeight="1" x14ac:dyDescent="0.4">
      <c r="A72" s="143" t="s">
        <v>201</v>
      </c>
      <c r="B72" s="125"/>
      <c r="C72" s="125"/>
      <c r="D72" s="125" t="s">
        <v>38</v>
      </c>
      <c r="E72" s="125"/>
      <c r="F72" s="125"/>
      <c r="G72" s="125"/>
      <c r="H72" s="125"/>
      <c r="I72" s="125"/>
      <c r="J72" s="125"/>
      <c r="K72" s="125"/>
      <c r="L72" s="114"/>
      <c r="M72" s="126"/>
      <c r="N72" s="125"/>
      <c r="O72" s="125"/>
      <c r="P72" s="128"/>
      <c r="Q72" s="15" t="str">
        <f>D72</f>
        <v>臨時費用</v>
      </c>
      <c r="R72" s="81">
        <f>IF($D$16=$T$6,"－",L72)</f>
        <v>0</v>
      </c>
      <c r="S72" s="83">
        <f>IF($D$16=$T$5,L72,L72)</f>
        <v>0</v>
      </c>
      <c r="T72" s="8" t="s">
        <v>111</v>
      </c>
    </row>
    <row r="73" spans="1:20" ht="13.9" customHeight="1" x14ac:dyDescent="0.4">
      <c r="A73" s="143"/>
      <c r="B73" s="125"/>
      <c r="C73" s="134"/>
      <c r="D73" s="125"/>
      <c r="E73" s="125"/>
      <c r="F73" s="125"/>
      <c r="G73" s="125"/>
      <c r="H73" s="125"/>
      <c r="I73" s="125"/>
      <c r="J73" s="125"/>
      <c r="K73" s="125"/>
      <c r="L73" s="116"/>
      <c r="M73" s="126"/>
      <c r="N73" s="134"/>
      <c r="O73" s="125"/>
      <c r="P73" s="128"/>
      <c r="Q73" s="12"/>
      <c r="R73" s="81"/>
      <c r="S73" s="83"/>
    </row>
    <row r="74" spans="1:20" ht="13.9" customHeight="1" x14ac:dyDescent="0.4">
      <c r="A74" s="145" t="s">
        <v>202</v>
      </c>
      <c r="B74" s="136"/>
      <c r="C74" s="125"/>
      <c r="D74" s="136" t="s">
        <v>112</v>
      </c>
      <c r="E74" s="136"/>
      <c r="F74" s="136"/>
      <c r="G74" s="136"/>
      <c r="H74" s="136"/>
      <c r="I74" s="136"/>
      <c r="J74" s="136"/>
      <c r="K74" s="136"/>
      <c r="L74" s="119">
        <f>L67+L69-L72</f>
        <v>0</v>
      </c>
      <c r="M74" s="135" t="s">
        <v>205</v>
      </c>
      <c r="N74" s="125"/>
      <c r="O74" s="136"/>
      <c r="P74" s="137"/>
      <c r="Q74" s="15" t="str">
        <f>D74</f>
        <v>税引前当期純利益（又は税引前当期純損失）</v>
      </c>
      <c r="R74" s="81">
        <f>IF($D$16=$T$6,"－",L74)</f>
        <v>0</v>
      </c>
      <c r="S74" s="83">
        <f>IF($D$16=$T$5,L74,L74)</f>
        <v>0</v>
      </c>
      <c r="T74" s="8" t="s">
        <v>3005</v>
      </c>
    </row>
    <row r="75" spans="1:20" ht="13.9" customHeight="1" x14ac:dyDescent="0.4">
      <c r="A75" s="146" t="s">
        <v>203</v>
      </c>
      <c r="B75" s="134"/>
      <c r="C75" s="134"/>
      <c r="D75" s="134" t="s">
        <v>113</v>
      </c>
      <c r="E75" s="134"/>
      <c r="F75" s="134"/>
      <c r="G75" s="134"/>
      <c r="H75" s="134"/>
      <c r="I75" s="134"/>
      <c r="J75" s="134"/>
      <c r="K75" s="134"/>
      <c r="L75" s="120"/>
      <c r="M75" s="126" t="s">
        <v>206</v>
      </c>
      <c r="N75" s="134"/>
      <c r="O75" s="134"/>
      <c r="P75" s="138"/>
      <c r="Q75" s="15" t="str">
        <f>D75</f>
        <v>法人税、住民税及び事業税負担額</v>
      </c>
      <c r="R75" s="81">
        <f>IF($D$16=$T$6,"－",L75)</f>
        <v>0</v>
      </c>
      <c r="S75" s="81">
        <f>IF($D$16=$T$5,L75,L75)</f>
        <v>0</v>
      </c>
      <c r="T75" s="8" t="s">
        <v>114</v>
      </c>
    </row>
    <row r="76" spans="1:20" ht="13.9" customHeight="1" x14ac:dyDescent="0.4">
      <c r="A76" s="146" t="s">
        <v>204</v>
      </c>
      <c r="B76" s="140"/>
      <c r="C76" s="140"/>
      <c r="D76" s="140" t="s">
        <v>115</v>
      </c>
      <c r="E76" s="140"/>
      <c r="F76" s="140"/>
      <c r="G76" s="140"/>
      <c r="H76" s="140"/>
      <c r="I76" s="140"/>
      <c r="J76" s="140"/>
      <c r="K76" s="140"/>
      <c r="L76" s="124" t="str">
        <f>IF(OR($L$75="*",$L$75="＊",$L$75=""),"-",L74-L75)</f>
        <v>-</v>
      </c>
      <c r="M76" s="139" t="s">
        <v>205</v>
      </c>
      <c r="N76" s="140"/>
      <c r="O76" s="140"/>
      <c r="P76" s="141"/>
      <c r="Q76" s="15" t="str">
        <f>D76</f>
        <v>当期純利益（又は当期純損失）</v>
      </c>
      <c r="R76" s="81" t="str">
        <f>IF($D$16=$T$6,"－",L76)</f>
        <v>-</v>
      </c>
      <c r="S76" s="81" t="str">
        <f>IF($D$16=$T$5,L76,L76)</f>
        <v>-</v>
      </c>
    </row>
    <row r="77" spans="1:20" ht="13.9" customHeight="1" x14ac:dyDescent="0.4">
      <c r="A77" s="147" t="s">
        <v>2914</v>
      </c>
      <c r="B77" s="127"/>
      <c r="C77" s="127"/>
      <c r="D77" s="127"/>
      <c r="E77" s="127"/>
      <c r="F77" s="127"/>
      <c r="G77" s="127"/>
      <c r="H77" s="127"/>
      <c r="I77" s="127"/>
      <c r="J77" s="127"/>
      <c r="K77" s="142"/>
      <c r="L77" s="142"/>
      <c r="M77" s="142"/>
      <c r="N77" s="127"/>
      <c r="O77" s="127"/>
      <c r="P77" s="127"/>
      <c r="Q77" s="15"/>
      <c r="R77" s="81"/>
      <c r="S77" s="81"/>
    </row>
    <row r="78" spans="1:20" ht="13.9" customHeight="1" x14ac:dyDescent="0.4">
      <c r="A78" s="147" t="s">
        <v>2915</v>
      </c>
      <c r="B78" s="127"/>
      <c r="C78" s="127"/>
      <c r="D78" s="127"/>
      <c r="E78" s="127"/>
      <c r="F78" s="127"/>
      <c r="G78" s="127"/>
      <c r="H78" s="127"/>
      <c r="I78" s="127"/>
      <c r="J78" s="127"/>
      <c r="K78" s="142"/>
      <c r="L78" s="142"/>
      <c r="M78" s="142"/>
      <c r="N78" s="127"/>
      <c r="O78" s="127"/>
      <c r="P78" s="127"/>
      <c r="Q78" s="15"/>
      <c r="R78" s="81"/>
      <c r="S78" s="81"/>
    </row>
    <row r="79" spans="1:20" ht="13.9" customHeight="1" x14ac:dyDescent="0.4">
      <c r="A79" s="147" t="s">
        <v>2916</v>
      </c>
      <c r="B79" s="127"/>
      <c r="C79" s="127"/>
      <c r="D79" s="127"/>
      <c r="E79" s="127"/>
      <c r="F79" s="127"/>
      <c r="G79" s="127"/>
      <c r="H79" s="127"/>
      <c r="I79" s="127"/>
      <c r="J79" s="127"/>
      <c r="K79" s="142"/>
      <c r="L79" s="142"/>
      <c r="M79" s="142"/>
      <c r="N79" s="127"/>
      <c r="O79" s="127"/>
      <c r="P79" s="127"/>
      <c r="Q79" s="15"/>
      <c r="R79" s="81"/>
      <c r="S79" s="81"/>
    </row>
    <row r="80" spans="1:20" ht="13.9" customHeight="1" x14ac:dyDescent="0.4">
      <c r="A80" s="147" t="s">
        <v>2917</v>
      </c>
      <c r="B80" s="127"/>
      <c r="C80" s="127"/>
      <c r="D80" s="127"/>
      <c r="E80" s="127"/>
      <c r="F80" s="127"/>
      <c r="G80" s="127"/>
      <c r="H80" s="127"/>
      <c r="I80" s="127"/>
      <c r="J80" s="127"/>
      <c r="K80" s="142"/>
      <c r="L80" s="142"/>
      <c r="M80" s="142"/>
      <c r="N80" s="127"/>
      <c r="O80" s="127"/>
      <c r="P80" s="127"/>
      <c r="Q80" s="15"/>
      <c r="R80" s="81"/>
      <c r="S80" s="81"/>
    </row>
    <row r="81" spans="1:19" ht="13.9" customHeight="1" x14ac:dyDescent="0.4">
      <c r="A81" s="147" t="s">
        <v>3044</v>
      </c>
      <c r="B81" s="125"/>
      <c r="C81" s="125"/>
      <c r="D81" s="125"/>
      <c r="E81" s="125"/>
      <c r="F81" s="125"/>
      <c r="G81" s="125"/>
      <c r="H81" s="125"/>
      <c r="I81" s="125"/>
      <c r="J81" s="125"/>
      <c r="K81" s="125"/>
      <c r="L81" s="125"/>
      <c r="M81" s="125"/>
      <c r="N81" s="125"/>
      <c r="O81" s="125"/>
      <c r="P81" s="125"/>
      <c r="Q81" s="12"/>
      <c r="R81" s="20"/>
      <c r="S81" s="20"/>
    </row>
    <row r="83" spans="1:19" ht="14.45" customHeight="1" x14ac:dyDescent="0.4">
      <c r="A83" s="217" t="s">
        <v>3004</v>
      </c>
      <c r="B83" s="217"/>
      <c r="C83" s="217"/>
      <c r="D83" s="217"/>
      <c r="E83" s="217"/>
      <c r="F83" s="217"/>
      <c r="G83" s="217"/>
      <c r="H83" s="217"/>
      <c r="I83" s="217"/>
      <c r="J83" s="217"/>
      <c r="K83" s="217"/>
      <c r="L83" s="217"/>
      <c r="M83" s="217"/>
      <c r="N83" s="217"/>
      <c r="O83" s="217"/>
      <c r="P83" s="217"/>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202" t="str">
        <f>IF(N5="","",N5)</f>
        <v/>
      </c>
      <c r="O85" s="203"/>
      <c r="P85" s="204"/>
      <c r="Q85" s="17"/>
      <c r="R85" s="17"/>
      <c r="S85" s="19"/>
    </row>
    <row r="86" spans="1:19" ht="13.9" customHeight="1" x14ac:dyDescent="0.4">
      <c r="K86" s="9" t="s">
        <v>119</v>
      </c>
      <c r="L86" s="26"/>
      <c r="M86" s="46"/>
      <c r="N86" s="205" t="str">
        <f>IF(N6="","",N6)</f>
        <v/>
      </c>
      <c r="O86" s="206"/>
      <c r="P86" s="207"/>
      <c r="Q86" s="17"/>
      <c r="R86" s="17"/>
      <c r="S86" s="19"/>
    </row>
    <row r="87" spans="1:19" ht="13.9" customHeight="1" x14ac:dyDescent="0.4">
      <c r="K87" s="9" t="s">
        <v>116</v>
      </c>
      <c r="L87" s="26"/>
      <c r="M87" s="123" t="str">
        <f>IF(M7="","",M7)</f>
        <v/>
      </c>
      <c r="N87" s="202" t="str">
        <f>IF(N7="","",N7)</f>
        <v/>
      </c>
      <c r="O87" s="203"/>
      <c r="P87" s="204"/>
      <c r="Q87" s="17"/>
      <c r="R87" s="17"/>
      <c r="S87" s="19"/>
    </row>
    <row r="88" spans="1:19" ht="13.9" customHeight="1" x14ac:dyDescent="0.4">
      <c r="K88" s="42" t="s">
        <v>118</v>
      </c>
      <c r="L88" s="43"/>
      <c r="M88" s="123" t="str">
        <f>IF(M8="","",M8)</f>
        <v/>
      </c>
      <c r="N88" s="202" t="str">
        <f>IF(N8="","",N8)</f>
        <v/>
      </c>
      <c r="O88" s="203"/>
      <c r="P88" s="204"/>
      <c r="Q88" s="17"/>
      <c r="R88" s="17"/>
      <c r="S88" s="19"/>
    </row>
    <row r="89" spans="1:19" ht="6" customHeight="1" x14ac:dyDescent="0.4">
      <c r="R89" s="12"/>
    </row>
    <row r="90" spans="1:19" ht="13.9" customHeight="1" x14ac:dyDescent="0.4">
      <c r="A90" s="76" t="s">
        <v>87</v>
      </c>
      <c r="B90" s="77"/>
      <c r="C90" s="197" t="str">
        <f>IF(C10="","",C10)</f>
        <v/>
      </c>
      <c r="D90" s="198"/>
      <c r="E90" s="198"/>
      <c r="F90" s="198"/>
      <c r="G90" s="198"/>
      <c r="H90" s="198"/>
      <c r="I90" s="198"/>
      <c r="J90" s="198"/>
      <c r="K90" s="198"/>
      <c r="L90" s="198"/>
      <c r="M90" s="198"/>
      <c r="N90" s="198"/>
      <c r="O90" s="198"/>
      <c r="P90" s="199"/>
      <c r="Q90" s="30"/>
      <c r="R90" s="12"/>
    </row>
    <row r="91" spans="1:19" ht="13.9" customHeight="1" x14ac:dyDescent="0.4">
      <c r="A91" s="76" t="s">
        <v>2643</v>
      </c>
      <c r="B91" s="77"/>
      <c r="C91" s="197" t="str">
        <f>IF(C11="","",C11)</f>
        <v/>
      </c>
      <c r="D91" s="198"/>
      <c r="E91" s="198"/>
      <c r="F91" s="198"/>
      <c r="G91" s="198"/>
      <c r="H91" s="198"/>
      <c r="I91" s="199"/>
      <c r="J91" s="208" t="s">
        <v>2646</v>
      </c>
      <c r="K91" s="209"/>
      <c r="L91" s="111" t="str">
        <f>IF(L11="","",L11)</f>
        <v/>
      </c>
      <c r="M91" s="200" t="s">
        <v>2647</v>
      </c>
      <c r="N91" s="201"/>
      <c r="O91" s="223" t="str">
        <f>IF(O11="","",O11)</f>
        <v/>
      </c>
      <c r="P91" s="224"/>
      <c r="Q91" s="30"/>
      <c r="R91" s="12"/>
    </row>
    <row r="92" spans="1:19" ht="13.9" customHeight="1" x14ac:dyDescent="0.4">
      <c r="A92" s="212" t="s">
        <v>2644</v>
      </c>
      <c r="B92" s="213"/>
      <c r="C92" s="197" t="s">
        <v>325</v>
      </c>
      <c r="D92" s="199"/>
      <c r="E92" s="177" t="str">
        <f>IF(E12="","",E12)</f>
        <v/>
      </c>
      <c r="F92" s="178"/>
      <c r="G92" s="79" t="s">
        <v>326</v>
      </c>
      <c r="H92" s="177" t="str">
        <f>IF(H12="","",H12)</f>
        <v/>
      </c>
      <c r="I92" s="178"/>
      <c r="J92" s="78" t="s">
        <v>2645</v>
      </c>
      <c r="K92" s="222" t="str">
        <f>IF(K12="","",K12)</f>
        <v/>
      </c>
      <c r="L92" s="222"/>
      <c r="M92" s="197" t="s">
        <v>2540</v>
      </c>
      <c r="N92" s="199"/>
      <c r="O92" s="222" t="str">
        <f>IF(O12="","",O12)</f>
        <v/>
      </c>
      <c r="P92" s="222"/>
      <c r="Q92" s="30"/>
      <c r="R92" s="12"/>
    </row>
    <row r="93" spans="1:19" ht="6" customHeight="1" x14ac:dyDescent="0.4">
      <c r="R93" s="12"/>
    </row>
    <row r="94" spans="1:19" ht="13.9" customHeight="1" x14ac:dyDescent="0.4">
      <c r="E94" s="17" t="s">
        <v>2648</v>
      </c>
      <c r="F94" s="75" t="s">
        <v>160</v>
      </c>
      <c r="G94" s="100"/>
      <c r="H94" s="103"/>
      <c r="I94" s="103"/>
      <c r="K94" s="17" t="s">
        <v>161</v>
      </c>
      <c r="L94" s="100"/>
      <c r="M94" s="103"/>
      <c r="N94" s="8" t="s">
        <v>162</v>
      </c>
      <c r="O94" s="80"/>
      <c r="P94" s="8" t="s">
        <v>3130</v>
      </c>
    </row>
    <row r="95" spans="1:19" ht="6" customHeight="1" x14ac:dyDescent="0.4"/>
    <row r="96" spans="1:19" ht="13.9" customHeight="1" x14ac:dyDescent="0.4">
      <c r="A96" s="195" t="s">
        <v>3050</v>
      </c>
      <c r="B96" s="196"/>
      <c r="C96" s="196"/>
      <c r="D96" s="196"/>
      <c r="E96" s="175"/>
      <c r="F96" s="159"/>
      <c r="G96" s="155"/>
      <c r="P96" s="17" t="s">
        <v>152</v>
      </c>
      <c r="Q96" s="28"/>
      <c r="S96" s="12"/>
    </row>
    <row r="97" spans="1:16" ht="13.9" customHeight="1" thickBot="1" x14ac:dyDescent="0.45">
      <c r="A97" s="246" t="s">
        <v>157</v>
      </c>
      <c r="B97" s="247"/>
      <c r="C97" s="247"/>
      <c r="D97" s="247"/>
      <c r="E97" s="248"/>
      <c r="F97" s="240" t="s">
        <v>2930</v>
      </c>
      <c r="G97" s="241"/>
      <c r="H97" s="241"/>
      <c r="I97" s="241"/>
      <c r="J97" s="241"/>
      <c r="K97" s="242"/>
      <c r="L97" s="214" t="s">
        <v>2929</v>
      </c>
      <c r="M97" s="218" t="s">
        <v>2931</v>
      </c>
      <c r="N97" s="219"/>
      <c r="O97" s="219"/>
      <c r="P97" s="220"/>
    </row>
    <row r="98" spans="1:16" ht="13.9" customHeight="1" x14ac:dyDescent="0.4">
      <c r="A98" s="249"/>
      <c r="B98" s="236"/>
      <c r="C98" s="236"/>
      <c r="D98" s="236"/>
      <c r="E98" s="236"/>
      <c r="F98" s="180" t="s">
        <v>2699</v>
      </c>
      <c r="G98" s="181"/>
      <c r="H98" s="181"/>
      <c r="I98" s="182"/>
      <c r="J98" s="180" t="s">
        <v>2928</v>
      </c>
      <c r="K98" s="182"/>
      <c r="L98" s="215"/>
      <c r="M98" s="180" t="s">
        <v>2700</v>
      </c>
      <c r="N98" s="181"/>
      <c r="O98" s="181"/>
      <c r="P98" s="243" t="s">
        <v>2702</v>
      </c>
    </row>
    <row r="99" spans="1:16" ht="13.9" customHeight="1" x14ac:dyDescent="0.4">
      <c r="A99" s="249"/>
      <c r="B99" s="236"/>
      <c r="C99" s="236"/>
      <c r="D99" s="236"/>
      <c r="E99" s="236"/>
      <c r="F99" s="186" t="s">
        <v>2700</v>
      </c>
      <c r="G99" s="187"/>
      <c r="H99" s="188"/>
      <c r="I99" s="189" t="s">
        <v>2702</v>
      </c>
      <c r="J99" s="192" t="s">
        <v>2701</v>
      </c>
      <c r="K99" s="189" t="s">
        <v>2702</v>
      </c>
      <c r="L99" s="215"/>
      <c r="M99" s="237" t="s">
        <v>2911</v>
      </c>
      <c r="N99" s="238"/>
      <c r="O99" s="183" t="s">
        <v>2717</v>
      </c>
      <c r="P99" s="191"/>
    </row>
    <row r="100" spans="1:16" ht="13.9" customHeight="1" x14ac:dyDescent="0.4">
      <c r="A100" s="249"/>
      <c r="B100" s="236"/>
      <c r="C100" s="236"/>
      <c r="D100" s="236"/>
      <c r="E100" s="236"/>
      <c r="F100" s="174" t="s">
        <v>2911</v>
      </c>
      <c r="G100" s="175"/>
      <c r="H100" s="184" t="s">
        <v>2717</v>
      </c>
      <c r="I100" s="190"/>
      <c r="J100" s="193"/>
      <c r="K100" s="190"/>
      <c r="L100" s="215"/>
      <c r="M100" s="176" t="s">
        <v>2697</v>
      </c>
      <c r="N100" s="179" t="s">
        <v>2698</v>
      </c>
      <c r="O100" s="183"/>
      <c r="P100" s="191"/>
    </row>
    <row r="101" spans="1:16" ht="13.9" customHeight="1" x14ac:dyDescent="0.4">
      <c r="A101" s="250"/>
      <c r="B101" s="251"/>
      <c r="C101" s="251"/>
      <c r="D101" s="251"/>
      <c r="E101" s="251"/>
      <c r="F101" s="149" t="s">
        <v>158</v>
      </c>
      <c r="G101" s="123" t="s">
        <v>159</v>
      </c>
      <c r="H101" s="185"/>
      <c r="I101" s="191"/>
      <c r="J101" s="194"/>
      <c r="K101" s="191"/>
      <c r="L101" s="215"/>
      <c r="M101" s="176"/>
      <c r="N101" s="179"/>
      <c r="O101" s="183"/>
      <c r="P101" s="244"/>
    </row>
    <row r="102" spans="1:16" ht="21" customHeight="1" x14ac:dyDescent="0.4">
      <c r="A102" s="85" t="s">
        <v>124</v>
      </c>
      <c r="B102" s="210" t="s">
        <v>2703</v>
      </c>
      <c r="C102" s="211"/>
      <c r="D102" s="211"/>
      <c r="E102" s="211"/>
      <c r="F102" s="169"/>
      <c r="G102" s="150"/>
      <c r="H102" s="150"/>
      <c r="I102" s="157" t="str">
        <f>IF(F96=R5,"-","")</f>
        <v/>
      </c>
      <c r="J102" s="169"/>
      <c r="K102" s="157" t="str">
        <f>IF(F96=R5,"-","")</f>
        <v/>
      </c>
      <c r="L102" s="215"/>
      <c r="M102" s="169"/>
      <c r="N102" s="150"/>
      <c r="O102" s="150"/>
      <c r="P102" s="157" t="str">
        <f>IF(F96=R5,"-","")</f>
        <v/>
      </c>
    </row>
    <row r="103" spans="1:16" ht="21" customHeight="1" x14ac:dyDescent="0.4">
      <c r="A103" s="85" t="s">
        <v>126</v>
      </c>
      <c r="B103" s="210" t="s">
        <v>2704</v>
      </c>
      <c r="C103" s="211"/>
      <c r="D103" s="211"/>
      <c r="E103" s="211"/>
      <c r="F103" s="151"/>
      <c r="G103" s="150"/>
      <c r="H103" s="150"/>
      <c r="I103" s="157" t="str">
        <f>IF(F96=R5,"-","")</f>
        <v/>
      </c>
      <c r="J103" s="151"/>
      <c r="K103" s="157" t="str">
        <f>IF(F96=R5,"-","")</f>
        <v/>
      </c>
      <c r="L103" s="215"/>
      <c r="M103" s="151"/>
      <c r="N103" s="150"/>
      <c r="O103" s="150"/>
      <c r="P103" s="157" t="str">
        <f>IF(F96=R5,"-","")</f>
        <v/>
      </c>
    </row>
    <row r="104" spans="1:16" ht="21" customHeight="1" x14ac:dyDescent="0.4">
      <c r="A104" s="85" t="s">
        <v>127</v>
      </c>
      <c r="B104" s="210" t="s">
        <v>2705</v>
      </c>
      <c r="C104" s="211"/>
      <c r="D104" s="211"/>
      <c r="E104" s="211"/>
      <c r="F104" s="151"/>
      <c r="G104" s="150"/>
      <c r="H104" s="150"/>
      <c r="I104" s="157" t="str">
        <f>IF(F96=R5,"-","")</f>
        <v/>
      </c>
      <c r="J104" s="151"/>
      <c r="K104" s="157" t="str">
        <f>IF(F96=R5,"-","")</f>
        <v/>
      </c>
      <c r="L104" s="215"/>
      <c r="M104" s="151"/>
      <c r="N104" s="150"/>
      <c r="O104" s="150"/>
      <c r="P104" s="157" t="str">
        <f>IF(F96=R5,"-","")</f>
        <v/>
      </c>
    </row>
    <row r="105" spans="1:16" ht="21" customHeight="1" x14ac:dyDescent="0.4">
      <c r="A105" s="85" t="s">
        <v>128</v>
      </c>
      <c r="B105" s="230" t="s">
        <v>59</v>
      </c>
      <c r="C105" s="231"/>
      <c r="D105" s="231"/>
      <c r="E105" s="231"/>
      <c r="F105" s="151">
        <f>SUM(F106:F109)</f>
        <v>0</v>
      </c>
      <c r="G105" s="150">
        <f t="shared" ref="G105:K105" si="7">SUM(G106:G109)</f>
        <v>0</v>
      </c>
      <c r="H105" s="150">
        <f t="shared" si="7"/>
        <v>0</v>
      </c>
      <c r="I105" s="157">
        <f t="shared" si="7"/>
        <v>0</v>
      </c>
      <c r="J105" s="151">
        <f t="shared" si="7"/>
        <v>0</v>
      </c>
      <c r="K105" s="157">
        <f t="shared" si="7"/>
        <v>0</v>
      </c>
      <c r="L105" s="215"/>
      <c r="M105" s="151">
        <f t="shared" ref="M105:P105" si="8">SUM(M106:M109)</f>
        <v>0</v>
      </c>
      <c r="N105" s="150">
        <f t="shared" si="8"/>
        <v>0</v>
      </c>
      <c r="O105" s="150">
        <f t="shared" si="8"/>
        <v>0</v>
      </c>
      <c r="P105" s="157">
        <f t="shared" si="8"/>
        <v>0</v>
      </c>
    </row>
    <row r="106" spans="1:16" ht="21" customHeight="1" x14ac:dyDescent="0.4">
      <c r="A106" s="85" t="s">
        <v>167</v>
      </c>
      <c r="B106" s="227" t="s">
        <v>155</v>
      </c>
      <c r="C106" s="229" t="s">
        <v>64</v>
      </c>
      <c r="D106" s="211"/>
      <c r="E106" s="211"/>
      <c r="F106" s="151"/>
      <c r="G106" s="150"/>
      <c r="H106" s="150"/>
      <c r="I106" s="157"/>
      <c r="J106" s="151"/>
      <c r="K106" s="157"/>
      <c r="L106" s="215"/>
      <c r="M106" s="151"/>
      <c r="N106" s="150"/>
      <c r="O106" s="150"/>
      <c r="P106" s="157"/>
    </row>
    <row r="107" spans="1:16" ht="21" customHeight="1" x14ac:dyDescent="0.4">
      <c r="A107" s="85" t="s">
        <v>169</v>
      </c>
      <c r="B107" s="227"/>
      <c r="C107" s="210" t="s">
        <v>2706</v>
      </c>
      <c r="D107" s="211"/>
      <c r="E107" s="211"/>
      <c r="F107" s="151"/>
      <c r="G107" s="150"/>
      <c r="H107" s="150"/>
      <c r="I107" s="157" t="str">
        <f>IF(F96=R5,"-","")</f>
        <v/>
      </c>
      <c r="J107" s="151"/>
      <c r="K107" s="157" t="str">
        <f>IF(F96=R5,"-","")</f>
        <v/>
      </c>
      <c r="L107" s="215"/>
      <c r="M107" s="151"/>
      <c r="N107" s="150"/>
      <c r="O107" s="150"/>
      <c r="P107" s="157" t="str">
        <f>IF(F96=R5,"-","")</f>
        <v/>
      </c>
    </row>
    <row r="108" spans="1:16" ht="21" customHeight="1" x14ac:dyDescent="0.4">
      <c r="A108" s="85" t="s">
        <v>171</v>
      </c>
      <c r="B108" s="227"/>
      <c r="C108" s="210" t="s">
        <v>2707</v>
      </c>
      <c r="D108" s="211"/>
      <c r="E108" s="211"/>
      <c r="F108" s="151"/>
      <c r="G108" s="150"/>
      <c r="H108" s="150"/>
      <c r="I108" s="157" t="str">
        <f>IF(F96=R5,"-","")</f>
        <v/>
      </c>
      <c r="J108" s="151"/>
      <c r="K108" s="157" t="str">
        <f>IF(F96=R5,"-","")</f>
        <v/>
      </c>
      <c r="L108" s="215"/>
      <c r="M108" s="151"/>
      <c r="N108" s="150"/>
      <c r="O108" s="150"/>
      <c r="P108" s="157" t="str">
        <f>IF(F96=R5,"-","")</f>
        <v/>
      </c>
    </row>
    <row r="109" spans="1:16" ht="21" customHeight="1" x14ac:dyDescent="0.4">
      <c r="A109" s="85" t="s">
        <v>172</v>
      </c>
      <c r="B109" s="228"/>
      <c r="C109" s="210" t="s">
        <v>2708</v>
      </c>
      <c r="D109" s="211"/>
      <c r="E109" s="211"/>
      <c r="F109" s="151"/>
      <c r="G109" s="150"/>
      <c r="H109" s="150"/>
      <c r="I109" s="157" t="str">
        <f>IF(F96=R5,"-","")</f>
        <v/>
      </c>
      <c r="J109" s="151"/>
      <c r="K109" s="157" t="str">
        <f>IF(F96=R5,"-","")</f>
        <v/>
      </c>
      <c r="L109" s="215"/>
      <c r="M109" s="151"/>
      <c r="N109" s="150"/>
      <c r="O109" s="150"/>
      <c r="P109" s="157" t="str">
        <f>IF(F96=R5,"-","")</f>
        <v/>
      </c>
    </row>
    <row r="110" spans="1:16" ht="21" customHeight="1" x14ac:dyDescent="0.4">
      <c r="A110" s="85" t="s">
        <v>129</v>
      </c>
      <c r="B110" s="230" t="s">
        <v>75</v>
      </c>
      <c r="C110" s="231"/>
      <c r="D110" s="231"/>
      <c r="E110" s="231"/>
      <c r="F110" s="151">
        <f t="shared" ref="F110:K110" si="9">SUM(F111,F112,F113,F114,F119,F120,F121,F125,F126,F127,F128,F129,F133)</f>
        <v>0</v>
      </c>
      <c r="G110" s="150">
        <f t="shared" si="9"/>
        <v>0</v>
      </c>
      <c r="H110" s="150">
        <f t="shared" si="9"/>
        <v>0</v>
      </c>
      <c r="I110" s="157">
        <f t="shared" si="9"/>
        <v>0</v>
      </c>
      <c r="J110" s="151">
        <f t="shared" si="9"/>
        <v>0</v>
      </c>
      <c r="K110" s="157">
        <f t="shared" si="9"/>
        <v>0</v>
      </c>
      <c r="L110" s="215"/>
      <c r="M110" s="151">
        <f>SUM(M111,M112,M113,M114,M119,M120,M121,M125,M126,M127,M128,M129,M133)</f>
        <v>0</v>
      </c>
      <c r="N110" s="150">
        <f>SUM(N111,N112,N113,N114,N119,N120,N121,N125,N126,N127,N128,N129,N133)</f>
        <v>0</v>
      </c>
      <c r="O110" s="150">
        <f>SUM(O111,O112,O113,O114,O119,O120,O121,O125,O126,O127,O128,O129,O133)</f>
        <v>0</v>
      </c>
      <c r="P110" s="157">
        <f>SUM(P111,P112,P113,P114,P119,P120,P121,P125,P126,P127,P128,P129,P133)</f>
        <v>0</v>
      </c>
    </row>
    <row r="111" spans="1:16" ht="21" customHeight="1" x14ac:dyDescent="0.4">
      <c r="A111" s="85" t="s">
        <v>134</v>
      </c>
      <c r="B111" s="227" t="s">
        <v>156</v>
      </c>
      <c r="C111" s="210" t="s">
        <v>2709</v>
      </c>
      <c r="D111" s="211"/>
      <c r="E111" s="211"/>
      <c r="F111" s="151"/>
      <c r="G111" s="150"/>
      <c r="H111" s="150"/>
      <c r="I111" s="157" t="str">
        <f>IF(F96=R5,"-","")</f>
        <v/>
      </c>
      <c r="J111" s="151"/>
      <c r="K111" s="157" t="str">
        <f>IF(F96=R5,"-","")</f>
        <v/>
      </c>
      <c r="L111" s="215"/>
      <c r="M111" s="151"/>
      <c r="N111" s="150"/>
      <c r="O111" s="150"/>
      <c r="P111" s="157" t="str">
        <f>IF(F96=R5,"-","")</f>
        <v/>
      </c>
    </row>
    <row r="112" spans="1:16" ht="21" customHeight="1" x14ac:dyDescent="0.4">
      <c r="A112" s="85" t="s">
        <v>136</v>
      </c>
      <c r="B112" s="227"/>
      <c r="C112" s="210" t="s">
        <v>2710</v>
      </c>
      <c r="D112" s="211"/>
      <c r="E112" s="211"/>
      <c r="F112" s="151"/>
      <c r="G112" s="150"/>
      <c r="H112" s="150"/>
      <c r="I112" s="157" t="str">
        <f>IF(F96=R5,"-","")</f>
        <v/>
      </c>
      <c r="J112" s="151"/>
      <c r="K112" s="157" t="str">
        <f>IF(F96=R5,"-","")</f>
        <v/>
      </c>
      <c r="L112" s="215"/>
      <c r="M112" s="151"/>
      <c r="N112" s="150"/>
      <c r="O112" s="150"/>
      <c r="P112" s="157" t="str">
        <f>IF(F96=R5,"-","")</f>
        <v/>
      </c>
    </row>
    <row r="113" spans="1:16" ht="21" customHeight="1" x14ac:dyDescent="0.4">
      <c r="A113" s="85" t="s">
        <v>137</v>
      </c>
      <c r="B113" s="227"/>
      <c r="C113" s="210" t="s">
        <v>2711</v>
      </c>
      <c r="D113" s="211"/>
      <c r="E113" s="211"/>
      <c r="F113" s="151"/>
      <c r="G113" s="150"/>
      <c r="H113" s="150"/>
      <c r="I113" s="157" t="str">
        <f>IF(F96=R5,"-","")</f>
        <v/>
      </c>
      <c r="J113" s="151"/>
      <c r="K113" s="157" t="str">
        <f>IF(F96=R5,"-","")</f>
        <v/>
      </c>
      <c r="L113" s="215"/>
      <c r="M113" s="151"/>
      <c r="N113" s="150"/>
      <c r="O113" s="150"/>
      <c r="P113" s="157" t="str">
        <f>IF(F96=R5,"-","")</f>
        <v/>
      </c>
    </row>
    <row r="114" spans="1:16" ht="21" customHeight="1" x14ac:dyDescent="0.4">
      <c r="A114" s="85" t="s">
        <v>138</v>
      </c>
      <c r="B114" s="227"/>
      <c r="C114" s="230" t="s">
        <v>72</v>
      </c>
      <c r="D114" s="231"/>
      <c r="E114" s="231"/>
      <c r="F114" s="151">
        <f>SUM(F115:F118)</f>
        <v>0</v>
      </c>
      <c r="G114" s="150">
        <f t="shared" ref="G114:K114" si="10">SUM(G115:G118)</f>
        <v>0</v>
      </c>
      <c r="H114" s="150">
        <f t="shared" si="10"/>
        <v>0</v>
      </c>
      <c r="I114" s="157">
        <f t="shared" si="10"/>
        <v>0</v>
      </c>
      <c r="J114" s="151">
        <f t="shared" si="10"/>
        <v>0</v>
      </c>
      <c r="K114" s="157">
        <f t="shared" si="10"/>
        <v>0</v>
      </c>
      <c r="L114" s="215"/>
      <c r="M114" s="151">
        <f t="shared" ref="M114:P114" si="11">SUM(M115:M118)</f>
        <v>0</v>
      </c>
      <c r="N114" s="150">
        <f t="shared" si="11"/>
        <v>0</v>
      </c>
      <c r="O114" s="150">
        <f t="shared" si="11"/>
        <v>0</v>
      </c>
      <c r="P114" s="157">
        <f t="shared" si="11"/>
        <v>0</v>
      </c>
    </row>
    <row r="115" spans="1:16" ht="21" customHeight="1" x14ac:dyDescent="0.4">
      <c r="A115" s="85" t="s">
        <v>139</v>
      </c>
      <c r="B115" s="227"/>
      <c r="C115" s="227" t="s">
        <v>154</v>
      </c>
      <c r="D115" s="210" t="s">
        <v>2712</v>
      </c>
      <c r="E115" s="211"/>
      <c r="F115" s="151"/>
      <c r="G115" s="150"/>
      <c r="H115" s="150"/>
      <c r="I115" s="157" t="str">
        <f>IF(F96=R5,"-","")</f>
        <v/>
      </c>
      <c r="J115" s="151"/>
      <c r="K115" s="157" t="str">
        <f>IF(F96=R5,"-","")</f>
        <v/>
      </c>
      <c r="L115" s="215"/>
      <c r="M115" s="151"/>
      <c r="N115" s="150"/>
      <c r="O115" s="150"/>
      <c r="P115" s="157" t="str">
        <f>IF(F96=R5,"-","")</f>
        <v/>
      </c>
    </row>
    <row r="116" spans="1:16" ht="21" customHeight="1" x14ac:dyDescent="0.4">
      <c r="A116" s="85" t="s">
        <v>140</v>
      </c>
      <c r="B116" s="227"/>
      <c r="C116" s="227"/>
      <c r="D116" s="210" t="s">
        <v>2713</v>
      </c>
      <c r="E116" s="211"/>
      <c r="F116" s="151"/>
      <c r="G116" s="150"/>
      <c r="H116" s="150"/>
      <c r="I116" s="157" t="str">
        <f>IF(F96=R5,"-","")</f>
        <v/>
      </c>
      <c r="J116" s="151"/>
      <c r="K116" s="157" t="str">
        <f>IF(F96=R5,"-","")</f>
        <v/>
      </c>
      <c r="L116" s="215"/>
      <c r="M116" s="151"/>
      <c r="N116" s="150"/>
      <c r="O116" s="150"/>
      <c r="P116" s="157" t="str">
        <f>IF(F96=R5,"-","")</f>
        <v/>
      </c>
    </row>
    <row r="117" spans="1:16" ht="21" customHeight="1" x14ac:dyDescent="0.4">
      <c r="A117" s="85" t="s">
        <v>141</v>
      </c>
      <c r="B117" s="227"/>
      <c r="C117" s="227"/>
      <c r="D117" s="229" t="s">
        <v>65</v>
      </c>
      <c r="E117" s="232"/>
      <c r="F117" s="151"/>
      <c r="G117" s="150"/>
      <c r="H117" s="150"/>
      <c r="I117" s="157"/>
      <c r="J117" s="151"/>
      <c r="K117" s="157"/>
      <c r="L117" s="215"/>
      <c r="M117" s="151"/>
      <c r="N117" s="150"/>
      <c r="O117" s="150"/>
      <c r="P117" s="157"/>
    </row>
    <row r="118" spans="1:16" ht="21" customHeight="1" x14ac:dyDescent="0.4">
      <c r="A118" s="85" t="s">
        <v>2541</v>
      </c>
      <c r="B118" s="227"/>
      <c r="C118" s="228"/>
      <c r="D118" s="210" t="s">
        <v>2714</v>
      </c>
      <c r="E118" s="211"/>
      <c r="F118" s="151"/>
      <c r="G118" s="150"/>
      <c r="H118" s="150"/>
      <c r="I118" s="157" t="str">
        <f>IF(F96=R5,"-","")</f>
        <v/>
      </c>
      <c r="J118" s="151"/>
      <c r="K118" s="157" t="str">
        <f>IF(F96=R5,"-","")</f>
        <v/>
      </c>
      <c r="L118" s="215"/>
      <c r="M118" s="151"/>
      <c r="N118" s="150"/>
      <c r="O118" s="150"/>
      <c r="P118" s="157" t="str">
        <f>IF(F96=R5,"-","")</f>
        <v/>
      </c>
    </row>
    <row r="119" spans="1:16" ht="21" customHeight="1" x14ac:dyDescent="0.4">
      <c r="A119" s="85" t="s">
        <v>142</v>
      </c>
      <c r="B119" s="227"/>
      <c r="C119" s="229" t="s">
        <v>66</v>
      </c>
      <c r="D119" s="232"/>
      <c r="E119" s="232"/>
      <c r="F119" s="151"/>
      <c r="G119" s="150"/>
      <c r="H119" s="150"/>
      <c r="I119" s="157"/>
      <c r="J119" s="151"/>
      <c r="K119" s="157"/>
      <c r="L119" s="215"/>
      <c r="M119" s="151"/>
      <c r="N119" s="150"/>
      <c r="O119" s="150"/>
      <c r="P119" s="157"/>
    </row>
    <row r="120" spans="1:16" ht="21" customHeight="1" x14ac:dyDescent="0.4">
      <c r="A120" s="85" t="s">
        <v>143</v>
      </c>
      <c r="B120" s="227"/>
      <c r="C120" s="229" t="s">
        <v>67</v>
      </c>
      <c r="D120" s="232"/>
      <c r="E120" s="232"/>
      <c r="F120" s="151"/>
      <c r="G120" s="150"/>
      <c r="H120" s="150"/>
      <c r="I120" s="157"/>
      <c r="J120" s="151"/>
      <c r="K120" s="157"/>
      <c r="L120" s="215"/>
      <c r="M120" s="151"/>
      <c r="N120" s="150"/>
      <c r="O120" s="150"/>
      <c r="P120" s="157"/>
    </row>
    <row r="121" spans="1:16" ht="21" customHeight="1" x14ac:dyDescent="0.4">
      <c r="A121" s="85" t="s">
        <v>144</v>
      </c>
      <c r="B121" s="227"/>
      <c r="C121" s="230" t="s">
        <v>76</v>
      </c>
      <c r="D121" s="235"/>
      <c r="E121" s="235"/>
      <c r="F121" s="151">
        <f>SUM(F122:F124)</f>
        <v>0</v>
      </c>
      <c r="G121" s="150">
        <f t="shared" ref="G121:K121" si="12">SUM(G122:G124)</f>
        <v>0</v>
      </c>
      <c r="H121" s="150">
        <f t="shared" si="12"/>
        <v>0</v>
      </c>
      <c r="I121" s="157">
        <f t="shared" si="12"/>
        <v>0</v>
      </c>
      <c r="J121" s="151">
        <f t="shared" si="12"/>
        <v>0</v>
      </c>
      <c r="K121" s="157">
        <f t="shared" si="12"/>
        <v>0</v>
      </c>
      <c r="L121" s="215"/>
      <c r="M121" s="151">
        <f t="shared" ref="M121:P121" si="13">SUM(M122:M124)</f>
        <v>0</v>
      </c>
      <c r="N121" s="150">
        <f t="shared" si="13"/>
        <v>0</v>
      </c>
      <c r="O121" s="150">
        <f t="shared" si="13"/>
        <v>0</v>
      </c>
      <c r="P121" s="157">
        <f t="shared" si="13"/>
        <v>0</v>
      </c>
    </row>
    <row r="122" spans="1:16" ht="21" customHeight="1" x14ac:dyDescent="0.4">
      <c r="A122" s="85" t="s">
        <v>145</v>
      </c>
      <c r="B122" s="227"/>
      <c r="C122" s="227" t="s">
        <v>153</v>
      </c>
      <c r="D122" s="210" t="s">
        <v>2715</v>
      </c>
      <c r="E122" s="211"/>
      <c r="F122" s="151"/>
      <c r="G122" s="150"/>
      <c r="H122" s="150"/>
      <c r="I122" s="157" t="str">
        <f>IF(F96=R5,"-","")</f>
        <v/>
      </c>
      <c r="J122" s="151"/>
      <c r="K122" s="157" t="str">
        <f>IF(F96=R5,"-","")</f>
        <v/>
      </c>
      <c r="L122" s="215"/>
      <c r="M122" s="151"/>
      <c r="N122" s="150"/>
      <c r="O122" s="150"/>
      <c r="P122" s="157" t="str">
        <f>IF(F96=R5,"-","")</f>
        <v/>
      </c>
    </row>
    <row r="123" spans="1:16" ht="21" customHeight="1" x14ac:dyDescent="0.4">
      <c r="A123" s="85" t="s">
        <v>146</v>
      </c>
      <c r="B123" s="227"/>
      <c r="C123" s="227"/>
      <c r="D123" s="229" t="s">
        <v>77</v>
      </c>
      <c r="E123" s="232"/>
      <c r="F123" s="151"/>
      <c r="G123" s="150"/>
      <c r="H123" s="150"/>
      <c r="I123" s="157"/>
      <c r="J123" s="151"/>
      <c r="K123" s="157"/>
      <c r="L123" s="215"/>
      <c r="M123" s="151"/>
      <c r="N123" s="150"/>
      <c r="O123" s="150"/>
      <c r="P123" s="157"/>
    </row>
    <row r="124" spans="1:16" ht="21" customHeight="1" x14ac:dyDescent="0.4">
      <c r="A124" s="85" t="s">
        <v>147</v>
      </c>
      <c r="B124" s="227"/>
      <c r="C124" s="228"/>
      <c r="D124" s="229" t="s">
        <v>78</v>
      </c>
      <c r="E124" s="232"/>
      <c r="F124" s="151"/>
      <c r="G124" s="150"/>
      <c r="H124" s="150"/>
      <c r="I124" s="157"/>
      <c r="J124" s="151"/>
      <c r="K124" s="157"/>
      <c r="L124" s="215"/>
      <c r="M124" s="151"/>
      <c r="N124" s="150"/>
      <c r="O124" s="150"/>
      <c r="P124" s="157"/>
    </row>
    <row r="125" spans="1:16" ht="21" customHeight="1" x14ac:dyDescent="0.4">
      <c r="A125" s="85" t="s">
        <v>148</v>
      </c>
      <c r="B125" s="227"/>
      <c r="C125" s="229" t="s">
        <v>74</v>
      </c>
      <c r="D125" s="232"/>
      <c r="E125" s="232"/>
      <c r="F125" s="151"/>
      <c r="G125" s="150"/>
      <c r="H125" s="150"/>
      <c r="I125" s="157"/>
      <c r="J125" s="151"/>
      <c r="K125" s="157"/>
      <c r="L125" s="215"/>
      <c r="M125" s="151"/>
      <c r="N125" s="150"/>
      <c r="O125" s="150"/>
      <c r="P125" s="157"/>
    </row>
    <row r="126" spans="1:16" ht="21" customHeight="1" x14ac:dyDescent="0.4">
      <c r="A126" s="85" t="s">
        <v>149</v>
      </c>
      <c r="B126" s="227"/>
      <c r="C126" s="229" t="s">
        <v>68</v>
      </c>
      <c r="D126" s="232"/>
      <c r="E126" s="232"/>
      <c r="F126" s="151"/>
      <c r="G126" s="150"/>
      <c r="H126" s="150"/>
      <c r="I126" s="157"/>
      <c r="J126" s="151"/>
      <c r="K126" s="157"/>
      <c r="L126" s="215"/>
      <c r="M126" s="151"/>
      <c r="N126" s="150"/>
      <c r="O126" s="150"/>
      <c r="P126" s="157"/>
    </row>
    <row r="127" spans="1:16" ht="21" customHeight="1" x14ac:dyDescent="0.4">
      <c r="A127" s="85" t="s">
        <v>132</v>
      </c>
      <c r="B127" s="227"/>
      <c r="C127" s="229" t="s">
        <v>73</v>
      </c>
      <c r="D127" s="232"/>
      <c r="E127" s="232"/>
      <c r="F127" s="151"/>
      <c r="G127" s="150"/>
      <c r="H127" s="150"/>
      <c r="I127" s="157"/>
      <c r="J127" s="151"/>
      <c r="K127" s="157"/>
      <c r="L127" s="215"/>
      <c r="M127" s="151"/>
      <c r="N127" s="150"/>
      <c r="O127" s="150"/>
      <c r="P127" s="157"/>
    </row>
    <row r="128" spans="1:16" ht="21" customHeight="1" x14ac:dyDescent="0.4">
      <c r="A128" s="85" t="s">
        <v>133</v>
      </c>
      <c r="B128" s="227"/>
      <c r="C128" s="210" t="s">
        <v>2716</v>
      </c>
      <c r="D128" s="211"/>
      <c r="E128" s="211"/>
      <c r="F128" s="151"/>
      <c r="G128" s="150"/>
      <c r="H128" s="150"/>
      <c r="I128" s="157" t="str">
        <f>IF(F96=R5,"-","")</f>
        <v/>
      </c>
      <c r="J128" s="151"/>
      <c r="K128" s="157" t="str">
        <f>IF(F96=R5,"-","")</f>
        <v/>
      </c>
      <c r="L128" s="215"/>
      <c r="M128" s="151"/>
      <c r="N128" s="150"/>
      <c r="O128" s="150"/>
      <c r="P128" s="157" t="str">
        <f>IF(F96=R5,"-","")</f>
        <v/>
      </c>
    </row>
    <row r="129" spans="1:16" ht="21" customHeight="1" x14ac:dyDescent="0.4">
      <c r="A129" s="85" t="s">
        <v>150</v>
      </c>
      <c r="B129" s="227"/>
      <c r="C129" s="230" t="s">
        <v>2691</v>
      </c>
      <c r="D129" s="232"/>
      <c r="E129" s="232"/>
      <c r="F129" s="151">
        <f>SUM(F130:F132)</f>
        <v>0</v>
      </c>
      <c r="G129" s="150">
        <f t="shared" ref="G129:K129" si="14">SUM(G130:G132)</f>
        <v>0</v>
      </c>
      <c r="H129" s="150">
        <f t="shared" si="14"/>
        <v>0</v>
      </c>
      <c r="I129" s="157">
        <f t="shared" si="14"/>
        <v>0</v>
      </c>
      <c r="J129" s="151">
        <f t="shared" si="14"/>
        <v>0</v>
      </c>
      <c r="K129" s="157">
        <f t="shared" si="14"/>
        <v>0</v>
      </c>
      <c r="L129" s="215"/>
      <c r="M129" s="151">
        <f t="shared" ref="M129:P129" si="15">SUM(M130:M132)</f>
        <v>0</v>
      </c>
      <c r="N129" s="150">
        <f t="shared" si="15"/>
        <v>0</v>
      </c>
      <c r="O129" s="150">
        <f t="shared" si="15"/>
        <v>0</v>
      </c>
      <c r="P129" s="157">
        <f t="shared" si="15"/>
        <v>0</v>
      </c>
    </row>
    <row r="130" spans="1:16" ht="21" customHeight="1" x14ac:dyDescent="0.4">
      <c r="A130" s="85" t="s">
        <v>2676</v>
      </c>
      <c r="B130" s="227"/>
      <c r="C130" s="227" t="s">
        <v>2675</v>
      </c>
      <c r="D130" s="233" t="s">
        <v>2718</v>
      </c>
      <c r="E130" s="234"/>
      <c r="F130" s="151"/>
      <c r="G130" s="150"/>
      <c r="H130" s="150"/>
      <c r="I130" s="157"/>
      <c r="J130" s="151"/>
      <c r="K130" s="157"/>
      <c r="L130" s="215"/>
      <c r="M130" s="151"/>
      <c r="N130" s="150"/>
      <c r="O130" s="150"/>
      <c r="P130" s="157"/>
    </row>
    <row r="131" spans="1:16" ht="21" customHeight="1" x14ac:dyDescent="0.4">
      <c r="A131" s="85" t="s">
        <v>2677</v>
      </c>
      <c r="B131" s="227"/>
      <c r="C131" s="227"/>
      <c r="D131" s="195" t="s">
        <v>70</v>
      </c>
      <c r="E131" s="196"/>
      <c r="F131" s="151"/>
      <c r="G131" s="150"/>
      <c r="H131" s="150"/>
      <c r="I131" s="157"/>
      <c r="J131" s="151"/>
      <c r="K131" s="157"/>
      <c r="L131" s="215"/>
      <c r="M131" s="151"/>
      <c r="N131" s="150"/>
      <c r="O131" s="150"/>
      <c r="P131" s="157"/>
    </row>
    <row r="132" spans="1:16" ht="21" customHeight="1" x14ac:dyDescent="0.4">
      <c r="A132" s="85" t="s">
        <v>2678</v>
      </c>
      <c r="B132" s="227"/>
      <c r="C132" s="228"/>
      <c r="D132" s="195" t="s">
        <v>71</v>
      </c>
      <c r="E132" s="196"/>
      <c r="F132" s="151"/>
      <c r="G132" s="150"/>
      <c r="H132" s="150"/>
      <c r="I132" s="157"/>
      <c r="J132" s="151"/>
      <c r="K132" s="157"/>
      <c r="L132" s="215"/>
      <c r="M132" s="151"/>
      <c r="N132" s="150"/>
      <c r="O132" s="150"/>
      <c r="P132" s="157"/>
    </row>
    <row r="133" spans="1:16" ht="21" customHeight="1" thickBot="1" x14ac:dyDescent="0.45">
      <c r="A133" s="85" t="s">
        <v>151</v>
      </c>
      <c r="B133" s="228"/>
      <c r="C133" s="229" t="s">
        <v>69</v>
      </c>
      <c r="D133" s="232"/>
      <c r="E133" s="232"/>
      <c r="F133" s="152"/>
      <c r="G133" s="153"/>
      <c r="H133" s="153"/>
      <c r="I133" s="158"/>
      <c r="J133" s="152"/>
      <c r="K133" s="158"/>
      <c r="L133" s="216"/>
      <c r="M133" s="152"/>
      <c r="N133" s="153"/>
      <c r="O133" s="153"/>
      <c r="P133" s="158"/>
    </row>
    <row r="134" spans="1:16" ht="13.9" customHeight="1" x14ac:dyDescent="0.4">
      <c r="A134" s="156" t="s">
        <v>3060</v>
      </c>
    </row>
    <row r="135" spans="1:16" ht="13.9" customHeight="1" x14ac:dyDescent="0.4">
      <c r="A135" s="156" t="s">
        <v>2997</v>
      </c>
    </row>
    <row r="136" spans="1:16" ht="13.9" customHeight="1" x14ac:dyDescent="0.4">
      <c r="A136" s="156" t="s">
        <v>2998</v>
      </c>
    </row>
    <row r="137" spans="1:16" ht="13.9" customHeight="1" x14ac:dyDescent="0.4">
      <c r="A137" s="156" t="s">
        <v>3047</v>
      </c>
    </row>
    <row r="138" spans="1:16" ht="13.9" customHeight="1" x14ac:dyDescent="0.4">
      <c r="A138" s="156" t="s">
        <v>3048</v>
      </c>
    </row>
    <row r="139" spans="1:16" ht="13.9" customHeight="1" x14ac:dyDescent="0.4">
      <c r="A139" s="156" t="s">
        <v>2913</v>
      </c>
    </row>
    <row r="140" spans="1:16" ht="13.9" customHeight="1" x14ac:dyDescent="0.4">
      <c r="A140" s="156" t="s">
        <v>3054</v>
      </c>
    </row>
    <row r="141" spans="1:16" ht="13.9" customHeight="1" x14ac:dyDescent="0.4">
      <c r="A141" s="156" t="s">
        <v>2912</v>
      </c>
    </row>
    <row r="142" spans="1:16" ht="13.9" customHeight="1" x14ac:dyDescent="0.4">
      <c r="A142" s="156" t="s">
        <v>2932</v>
      </c>
    </row>
    <row r="143" spans="1:16" ht="13.9" customHeight="1" x14ac:dyDescent="0.4">
      <c r="A143" s="156" t="s">
        <v>3065</v>
      </c>
    </row>
    <row r="144" spans="1:16" ht="13.9" customHeight="1" x14ac:dyDescent="0.4">
      <c r="A144" s="156" t="s">
        <v>3053</v>
      </c>
    </row>
    <row r="145" spans="1:2" ht="13.9" customHeight="1" x14ac:dyDescent="0.4">
      <c r="A145" s="156" t="s">
        <v>3062</v>
      </c>
    </row>
    <row r="146" spans="1:2" ht="13.9" customHeight="1" x14ac:dyDescent="0.4">
      <c r="A146" s="156" t="s">
        <v>3061</v>
      </c>
    </row>
    <row r="147" spans="1:2" ht="15" customHeight="1" x14ac:dyDescent="0.4">
      <c r="A147" s="156" t="s">
        <v>3055</v>
      </c>
    </row>
    <row r="148" spans="1:2" ht="15" customHeight="1" x14ac:dyDescent="0.4">
      <c r="A148" s="156" t="s">
        <v>3063</v>
      </c>
      <c r="B148" s="160"/>
    </row>
    <row r="149" spans="1:2" ht="15" customHeight="1" x14ac:dyDescent="0.4">
      <c r="A149" s="156" t="s">
        <v>3064</v>
      </c>
      <c r="B149" s="160"/>
    </row>
    <row r="150" spans="1:2" ht="15" customHeight="1" x14ac:dyDescent="0.4">
      <c r="A150" s="156" t="s">
        <v>3059</v>
      </c>
    </row>
  </sheetData>
  <sheetProtection algorithmName="SHA-512" hashValue="5jQOP6b2ldG3EcS9sfy4UsIRjK4Dg5lDNZKlbQlb4ZRXWpSZjO9Eh7DdcFZUCK8nODbrSL4ITNeX3IxMWqbFhA==" saltValue="IZHxwwf0Tc4NDgUiYMgjQg=="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A1:J1">
    <cfRule type="expression" dxfId="403" priority="970">
      <formula>AND(A1="未記載セルチェック：【未記載セル（色付）が残っています。】")</formula>
    </cfRule>
  </conditionalFormatting>
  <conditionalFormatting sqref="C10">
    <cfRule type="expression" dxfId="402" priority="1684">
      <formula>AND($C$10="")</formula>
    </cfRule>
  </conditionalFormatting>
  <conditionalFormatting sqref="C11">
    <cfRule type="expression" dxfId="401" priority="1683">
      <formula>AND($C$11="")</formula>
    </cfRule>
  </conditionalFormatting>
  <conditionalFormatting sqref="D16">
    <cfRule type="expression" dxfId="400" priority="1674">
      <formula>AND($D$16="")</formula>
    </cfRule>
  </conditionalFormatting>
  <conditionalFormatting sqref="E12">
    <cfRule type="expression" dxfId="399" priority="1680">
      <formula>AND($E$12="")</formula>
    </cfRule>
  </conditionalFormatting>
  <conditionalFormatting sqref="F96">
    <cfRule type="expression" dxfId="398" priority="321">
      <formula>AND($F$96="")</formula>
    </cfRule>
  </conditionalFormatting>
  <conditionalFormatting sqref="F102">
    <cfRule type="expression" dxfId="397" priority="224">
      <formula>AND($F$102="",$M$102="",$N$102="",$O$102="",OR($P$102="",$P$102="-"))</formula>
    </cfRule>
  </conditionalFormatting>
  <conditionalFormatting sqref="F103">
    <cfRule type="expression" dxfId="396" priority="223">
      <formula>AND($F$103="",$M$103="",$N$103="",$O$103="",OR($P$103="",$P$103="-"))</formula>
    </cfRule>
  </conditionalFormatting>
  <conditionalFormatting sqref="F104">
    <cfRule type="expression" dxfId="395" priority="222">
      <formula>AND($F$104="",$M$104="",$N$104="",$O$104="",OR($P$104="",$P$104="-"))</formula>
    </cfRule>
  </conditionalFormatting>
  <conditionalFormatting sqref="F105">
    <cfRule type="expression" dxfId="394" priority="194">
      <formula>OR($F$105="",AND(_xlfn.ISFORMULA($F$105)&lt;&gt;FALSE,OR($F$106="*",$F$106="＊"),OR($F$107="*",$F$107="＊"),OR($F$108="*",$F$108="＊"),OR($F$109="*",$F$109="＊")))</formula>
    </cfRule>
  </conditionalFormatting>
  <conditionalFormatting sqref="F106">
    <cfRule type="expression" dxfId="393" priority="221">
      <formula>AND($F$106="",$M$106="",$N$106="",$O$106="",$P$106="")</formula>
    </cfRule>
  </conditionalFormatting>
  <conditionalFormatting sqref="F107">
    <cfRule type="expression" dxfId="392" priority="220">
      <formula>AND($F$107="",$M$107="",$N$107="",$O$107="",OR($P$107="",$P$107="-"))</formula>
    </cfRule>
  </conditionalFormatting>
  <conditionalFormatting sqref="F108">
    <cfRule type="expression" dxfId="391" priority="219">
      <formula>AND($F$108="",$M$108="",$N$108="",$O$108="",OR($P$108="",$P$108="-"))</formula>
    </cfRule>
  </conditionalFormatting>
  <conditionalFormatting sqref="F109">
    <cfRule type="expression" dxfId="390" priority="129">
      <formula>AND($F$109="",$M$109="",$N$109="",$O$109="",OR($P$109="",$P$109="-"))</formula>
    </cfRule>
  </conditionalFormatting>
  <conditionalFormatting sqref="F110">
    <cfRule type="expression" dxfId="38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11">
    <cfRule type="expression" dxfId="388" priority="218">
      <formula>AND($F$111="",$M$111="",$N$111="",$O$111="",OR($P$111="",$P$111="-"))</formula>
    </cfRule>
  </conditionalFormatting>
  <conditionalFormatting sqref="F112">
    <cfRule type="expression" dxfId="387" priority="217">
      <formula>AND($F$112="",$M$112="",$N$112="",$O$112="",OR($P$112="",$P$112="-"))</formula>
    </cfRule>
  </conditionalFormatting>
  <conditionalFormatting sqref="F113">
    <cfRule type="expression" dxfId="386" priority="216">
      <formula>AND($F$113="",$M$113="",$N$113="",$O$113="",OR($P$113="",$P$113="-"))</formula>
    </cfRule>
  </conditionalFormatting>
  <conditionalFormatting sqref="F114">
    <cfRule type="expression" dxfId="385" priority="215">
      <formula>OR($F$114="",AND(_xlfn.ISFORMULA($F$114)&lt;&gt;FALSE,OR($F$115="*",$F$115="＊"),OR($F$116="*",$F$116="＊"),OR($F$117="*",$F$117="＊"),OR($F$118="*",$F$118="＊")))</formula>
    </cfRule>
  </conditionalFormatting>
  <conditionalFormatting sqref="F115">
    <cfRule type="expression" dxfId="384" priority="214">
      <formula>AND($F$115="",$M$115="",$N$115="",$O$115="",OR($P$115="",$P$115="-"))</formula>
    </cfRule>
  </conditionalFormatting>
  <conditionalFormatting sqref="F116">
    <cfRule type="expression" dxfId="383" priority="213">
      <formula>AND($F$116="",$M$116="",$N$116="",$O$116="",OR($P$116="",$P$116="-"))</formula>
    </cfRule>
  </conditionalFormatting>
  <conditionalFormatting sqref="F117">
    <cfRule type="expression" dxfId="382" priority="212">
      <formula>AND($F$117="",$M$117="",$N$117="",$O$117="",$P$117="")</formula>
    </cfRule>
  </conditionalFormatting>
  <conditionalFormatting sqref="F118">
    <cfRule type="expression" dxfId="381" priority="211">
      <formula>AND($F$118="",$M$118="",$N$118="",$O$118="",OR($P$118="",$P$118="-"))</formula>
    </cfRule>
  </conditionalFormatting>
  <conditionalFormatting sqref="F119">
    <cfRule type="expression" dxfId="380" priority="210">
      <formula>AND($F$119="",$M$119="",$N$119="",$O$119="",$P$119="")</formula>
    </cfRule>
  </conditionalFormatting>
  <conditionalFormatting sqref="F120">
    <cfRule type="expression" dxfId="379" priority="209">
      <formula>AND($F$120="",$M$120="",$N$120="",$O$120="",$P$120="")</formula>
    </cfRule>
  </conditionalFormatting>
  <conditionalFormatting sqref="F121">
    <cfRule type="expression" dxfId="378" priority="203">
      <formula>OR($F$121="",AND(_xlfn.ISFORMULA($F$121)&lt;&gt;FALSE,OR($F$122="*",$F$122="＊"),OR($F$123="*",$F$123="＊"),OR($F$124="*",$F$124="＊")))</formula>
    </cfRule>
  </conditionalFormatting>
  <conditionalFormatting sqref="F122">
    <cfRule type="expression" dxfId="377" priority="202">
      <formula>AND($F$122="",$M$122="",$N$122="",$O$122="",OR($P$122="",$P$122="-"))</formula>
    </cfRule>
  </conditionalFormatting>
  <conditionalFormatting sqref="F123">
    <cfRule type="expression" dxfId="376" priority="201">
      <formula>AND($F$123="",$M$123="",$N$123="",$O$123="",$P$123="")</formula>
    </cfRule>
  </conditionalFormatting>
  <conditionalFormatting sqref="F124">
    <cfRule type="expression" dxfId="375" priority="200">
      <formula>AND($F$124="",$M$124="",$N$124="",$O$124="",$P$124="")</formula>
    </cfRule>
  </conditionalFormatting>
  <conditionalFormatting sqref="F125">
    <cfRule type="expression" dxfId="374" priority="208">
      <formula>AND($F$125="",$M$125="",$N$125="",$O$125="",$P$125="")</formula>
    </cfRule>
  </conditionalFormatting>
  <conditionalFormatting sqref="F126">
    <cfRule type="expression" dxfId="373" priority="207">
      <formula>AND($F$126="",$M$126="",$N$126="",$O$126="",$P$126="")</formula>
    </cfRule>
  </conditionalFormatting>
  <conditionalFormatting sqref="F127">
    <cfRule type="expression" dxfId="372" priority="206">
      <formula>AND($F$127="",$M$127="",$N$127="",$O$127="",$P$127="")</formula>
    </cfRule>
  </conditionalFormatting>
  <conditionalFormatting sqref="F128">
    <cfRule type="expression" dxfId="371" priority="205">
      <formula>AND($F$128="",$M$128="",$N$128="",$O$128="",OR($P$128="",$P$128="-"))</formula>
    </cfRule>
  </conditionalFormatting>
  <conditionalFormatting sqref="F129">
    <cfRule type="expression" dxfId="370" priority="199">
      <formula>OR($F$129="",AND(_xlfn.ISFORMULA($F$129)&lt;&gt;FALSE,OR($F$130="*",$F$130="＊"),OR($F$131="*",$F$131="＊"),OR($F$132="*",$F$132="＊")))</formula>
    </cfRule>
  </conditionalFormatting>
  <conditionalFormatting sqref="F130">
    <cfRule type="expression" dxfId="369" priority="198">
      <formula>AND($F$130="",$M$130="",$N$130="",$O$130="",$P$130="")</formula>
    </cfRule>
  </conditionalFormatting>
  <conditionalFormatting sqref="F131">
    <cfRule type="expression" dxfId="368" priority="197">
      <formula>AND($F$131="",$M$131="",$N$131="",$O$131="",$P$131="")</formula>
    </cfRule>
  </conditionalFormatting>
  <conditionalFormatting sqref="F132">
    <cfRule type="expression" dxfId="367" priority="196">
      <formula>AND($F$132="",$M$132="",$N$132="",$O$132="",$P$132="")</formula>
    </cfRule>
  </conditionalFormatting>
  <conditionalFormatting sqref="F133">
    <cfRule type="expression" dxfId="366" priority="204">
      <formula>AND($F$133="",$M$133="",$N$133="",$O$133="",$P$133="")</formula>
    </cfRule>
  </conditionalFormatting>
  <conditionalFormatting sqref="G14">
    <cfRule type="expression" dxfId="365" priority="1676">
      <formula>AND($G$14="")</formula>
    </cfRule>
  </conditionalFormatting>
  <conditionalFormatting sqref="G94">
    <cfRule type="expression" dxfId="364" priority="1625">
      <formula>AND($G$94="")</formula>
    </cfRule>
  </conditionalFormatting>
  <conditionalFormatting sqref="G102">
    <cfRule type="expression" dxfId="363" priority="225">
      <formula>AND($G$102="",$M$102="",$N$102="",$O$102="",OR($P$102="",$P$102="-"))</formula>
    </cfRule>
  </conditionalFormatting>
  <conditionalFormatting sqref="G103">
    <cfRule type="expression" dxfId="362" priority="226">
      <formula>AND($G$103="",$M$103="",$N$103="",$O$103="",OR($P$103="",$P$103="-"))</formula>
    </cfRule>
  </conditionalFormatting>
  <conditionalFormatting sqref="G104">
    <cfRule type="expression" dxfId="361" priority="227">
      <formula>AND($G$104="",$M$104="",$N$104="",$O$104="",OR($P$104="",$P$104="-"))</formula>
    </cfRule>
  </conditionalFormatting>
  <conditionalFormatting sqref="G105">
    <cfRule type="expression" dxfId="360" priority="228">
      <formula>OR($G$105="",AND(_xlfn.ISFORMULA($G$105)&lt;&gt;FALSE,OR($G$106="*",$G$106="＊"),OR($G$107="*",$G$107="＊"),OR($G$108="*",$G$108="＊"),OR($G$109="*",$G$109="＊")))</formula>
    </cfRule>
  </conditionalFormatting>
  <conditionalFormatting sqref="G106">
    <cfRule type="expression" dxfId="359" priority="229">
      <formula>AND($G$106="",$M$106="",$N$106="",$O$106="",$P$106="")</formula>
    </cfRule>
  </conditionalFormatting>
  <conditionalFormatting sqref="G107">
    <cfRule type="expression" dxfId="358" priority="230">
      <formula>AND($G$107="",$M$107="",$N$107="",$O$107="",OR($P$107="",$P$107="-"))</formula>
    </cfRule>
  </conditionalFormatting>
  <conditionalFormatting sqref="G108">
    <cfRule type="expression" dxfId="357" priority="231">
      <formula>AND($G$108="",$M$108="",$N$108="",$O$108="",OR($P$108="",$P$108="-"))</formula>
    </cfRule>
  </conditionalFormatting>
  <conditionalFormatting sqref="G109">
    <cfRule type="expression" dxfId="356" priority="232">
      <formula>AND($G$109="",$M$109="",$N$109="",$O$109="",OR($P$109="",$P$109="-"))</formula>
    </cfRule>
  </conditionalFormatting>
  <conditionalFormatting sqref="G110">
    <cfRule type="expression" dxfId="355"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354" priority="234">
      <formula>AND($G$111="",$M$111="",$N$111="",$O$111="",OR($P$111="",$P$111="-"))</formula>
    </cfRule>
  </conditionalFormatting>
  <conditionalFormatting sqref="G112">
    <cfRule type="expression" dxfId="353" priority="235">
      <formula>AND($G$112="",$M$112="",$N$112="",$O$112="",OR($P$112="",$P$112="-"))</formula>
    </cfRule>
  </conditionalFormatting>
  <conditionalFormatting sqref="G113">
    <cfRule type="expression" dxfId="352" priority="236">
      <formula>AND($G$113="",$M$113="",$N$113="",$O$113="",OR($P$113="",$P$113="-"))</formula>
    </cfRule>
  </conditionalFormatting>
  <conditionalFormatting sqref="G114">
    <cfRule type="expression" dxfId="351" priority="237">
      <formula>OR($G$114="",AND(_xlfn.ISFORMULA($G$114)&lt;&gt;FALSE,OR($G$115="*",$G$115="＊"),OR($G$116="*",$G$116="＊"),OR($G$117="*",$G$117="＊"),OR($G$118="*",$G$118="＊")))</formula>
    </cfRule>
  </conditionalFormatting>
  <conditionalFormatting sqref="G115">
    <cfRule type="expression" dxfId="350" priority="238">
      <formula>AND($G$115="",$M$115="",$N$115="",$O$115="",OR($P$115="",$P$115="-"))</formula>
    </cfRule>
  </conditionalFormatting>
  <conditionalFormatting sqref="G116">
    <cfRule type="expression" dxfId="349" priority="239">
      <formula>AND($G$116="",$M$116="",$N$116="",$O$116="",OR($P$116="",$P$116="-"))</formula>
    </cfRule>
  </conditionalFormatting>
  <conditionalFormatting sqref="G117">
    <cfRule type="expression" dxfId="348" priority="240">
      <formula>AND($G$117="",$M$117="",$N$117="",$O$117="",$P$117="")</formula>
    </cfRule>
  </conditionalFormatting>
  <conditionalFormatting sqref="G118">
    <cfRule type="expression" dxfId="347" priority="241">
      <formula>AND($G$118="",$M$118="",$N$118="",$O$118="",OR($P$118="",$P$118="-"))</formula>
    </cfRule>
  </conditionalFormatting>
  <conditionalFormatting sqref="G119">
    <cfRule type="expression" dxfId="346" priority="242">
      <formula>AND($G$119="",$M$119="",$N$119="",$O$119="",$P$119="")</formula>
    </cfRule>
  </conditionalFormatting>
  <conditionalFormatting sqref="G120">
    <cfRule type="expression" dxfId="345" priority="243">
      <formula>AND($G$120="",$M$120="",$N$120="",$O$120="",$P$120="")</formula>
    </cfRule>
  </conditionalFormatting>
  <conditionalFormatting sqref="G121">
    <cfRule type="expression" dxfId="344" priority="244">
      <formula>OR($G$121="",AND(_xlfn.ISFORMULA($G$121)&lt;&gt;FALSE,OR($G$122="*",$G$122="＊"),OR($G$123="*",$G$123="＊"),OR($G$124="*",$G$124="＊")))</formula>
    </cfRule>
  </conditionalFormatting>
  <conditionalFormatting sqref="G122">
    <cfRule type="expression" dxfId="343" priority="245">
      <formula>AND($G$122="",$M$122="",$N$122="",$O$122="",OR($P$122="",$P$122="-"))</formula>
    </cfRule>
  </conditionalFormatting>
  <conditionalFormatting sqref="G123">
    <cfRule type="expression" dxfId="342" priority="246">
      <formula>AND($G$123="",$M$123="",$N$123="",$O$123="",$P$123="")</formula>
    </cfRule>
  </conditionalFormatting>
  <conditionalFormatting sqref="G124">
    <cfRule type="expression" dxfId="341" priority="247">
      <formula>AND($G$124="",$M$124="",$N$124="",$O$124="",$P$124="")</formula>
    </cfRule>
  </conditionalFormatting>
  <conditionalFormatting sqref="G125">
    <cfRule type="expression" dxfId="340" priority="248">
      <formula>AND($G$125="",$M$125="",$N$125="",$O$125="",$P$125="")</formula>
    </cfRule>
  </conditionalFormatting>
  <conditionalFormatting sqref="G126">
    <cfRule type="expression" dxfId="339" priority="249">
      <formula>AND($G$126="",$M$126="",$N$126="",$O$126="",$P$126="")</formula>
    </cfRule>
  </conditionalFormatting>
  <conditionalFormatting sqref="G127">
    <cfRule type="expression" dxfId="338" priority="250">
      <formula>AND($G$127="",$M$127="",$N$127="",$O$127="",$P$127="")</formula>
    </cfRule>
  </conditionalFormatting>
  <conditionalFormatting sqref="G128">
    <cfRule type="expression" dxfId="337" priority="251">
      <formula>AND($G$128="",$M$128="",$N$128="",$O$128="",OR($P$128="",$P$128="-"))</formula>
    </cfRule>
  </conditionalFormatting>
  <conditionalFormatting sqref="G129">
    <cfRule type="expression" dxfId="336" priority="252">
      <formula>OR($G$129="",AND(_xlfn.ISFORMULA($G$129)&lt;&gt;FALSE,OR($G$130="*",$G$130="＊"),OR($G$131="*",$G$131="＊"),OR($G$132="*",$G$132="＊")))</formula>
    </cfRule>
  </conditionalFormatting>
  <conditionalFormatting sqref="G130">
    <cfRule type="expression" dxfId="335" priority="253">
      <formula>AND($G$130="",$M$130="",$N$130="",$O$130="",$P$130="")</formula>
    </cfRule>
  </conditionalFormatting>
  <conditionalFormatting sqref="G131">
    <cfRule type="expression" dxfId="334" priority="254">
      <formula>AND($G$131="",$M$131="",$N$131="",$O$131="",$P$131="")</formula>
    </cfRule>
  </conditionalFormatting>
  <conditionalFormatting sqref="G132">
    <cfRule type="expression" dxfId="333" priority="255">
      <formula>AND($G$132="",$M$132="",$N$132="",$O$132="",$P$132="")</formula>
    </cfRule>
  </conditionalFormatting>
  <conditionalFormatting sqref="G133">
    <cfRule type="expression" dxfId="332" priority="256">
      <formula>AND($G$133="",$M$133="",$N$133="",$O$133="",$P$133="")</formula>
    </cfRule>
  </conditionalFormatting>
  <conditionalFormatting sqref="H12">
    <cfRule type="expression" dxfId="331" priority="1679">
      <formula>AND($H$12="")</formula>
    </cfRule>
  </conditionalFormatting>
  <conditionalFormatting sqref="H102">
    <cfRule type="expression" dxfId="330" priority="257">
      <formula>AND($H$102="",$M$102="",$N$102="",$O$102="",OR($P$102="",$P$102="-"))</formula>
    </cfRule>
  </conditionalFormatting>
  <conditionalFormatting sqref="H103">
    <cfRule type="expression" dxfId="329" priority="258">
      <formula>AND($H$103="",$M$103="",$N$103="",$O$103="",OR($P$103="",$P$103="-"))</formula>
    </cfRule>
  </conditionalFormatting>
  <conditionalFormatting sqref="H104">
    <cfRule type="expression" dxfId="328" priority="259">
      <formula>AND($H$104="",$M$104="",$N$104="",$O$104="",OR($P$104="",$P$104="-"))</formula>
    </cfRule>
  </conditionalFormatting>
  <conditionalFormatting sqref="H105">
    <cfRule type="expression" dxfId="327" priority="260">
      <formula>OR($H$105="",AND(_xlfn.ISFORMULA($H$105)&lt;&gt;FALSE,OR($H$106="*",$H$106="＊"),OR($H$107="*",$H$107="＊"),OR($H$108="*",$H$108="＊"),OR($H$109="*",$H$109="＊")))</formula>
    </cfRule>
  </conditionalFormatting>
  <conditionalFormatting sqref="H106">
    <cfRule type="expression" dxfId="326" priority="261">
      <formula>AND($H$106="",$M$106="",$N$106="",$O$106="",$P$106="")</formula>
    </cfRule>
  </conditionalFormatting>
  <conditionalFormatting sqref="H107">
    <cfRule type="expression" dxfId="325" priority="262">
      <formula>AND($H$107="",$M$107="",$N$107="",$O$107="",OR($P$107="",$P$107="-"))</formula>
    </cfRule>
  </conditionalFormatting>
  <conditionalFormatting sqref="H108">
    <cfRule type="expression" dxfId="324" priority="263">
      <formula>AND($H$108="",$M$108="",$N$108="",$O$108="",OR($P$108="",$P$108="-"))</formula>
    </cfRule>
  </conditionalFormatting>
  <conditionalFormatting sqref="H109">
    <cfRule type="expression" dxfId="323" priority="264">
      <formula>AND($H$109="",$M$109="",$N$109="",$O$109="",OR($P$109="",$P$109="-"))</formula>
    </cfRule>
  </conditionalFormatting>
  <conditionalFormatting sqref="H110">
    <cfRule type="expression" dxfId="322"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321" priority="266">
      <formula>AND($H$111="",$M$111="",$N$111="",$O$111="",OR($P$111="",$P$111="-"))</formula>
    </cfRule>
  </conditionalFormatting>
  <conditionalFormatting sqref="H112">
    <cfRule type="expression" dxfId="320" priority="267">
      <formula>AND($H$112="",$M$112="",$N$112="",$O$112="",OR($P$112="",$P$112="-"))</formula>
    </cfRule>
  </conditionalFormatting>
  <conditionalFormatting sqref="H113">
    <cfRule type="expression" dxfId="319" priority="268">
      <formula>AND($H$113="",$M$113="",$N$113="",$O$113="",OR($P$113="",$P$113="-"))</formula>
    </cfRule>
  </conditionalFormatting>
  <conditionalFormatting sqref="H114">
    <cfRule type="expression" dxfId="318" priority="269">
      <formula>OR($H$114="",AND(_xlfn.ISFORMULA($H$114)&lt;&gt;FALSE,OR($H$115="*",$H$115="＊"),OR($H$116="*",$H$116="＊"),OR($H$117="*",$H$117="＊"),OR($H$118="*",$H$118="＊")))</formula>
    </cfRule>
  </conditionalFormatting>
  <conditionalFormatting sqref="H115">
    <cfRule type="expression" dxfId="317" priority="270">
      <formula>AND($H$115="",$M$115="",$N$115="",$O$115="",OR($P$115="",$P$115="-"))</formula>
    </cfRule>
  </conditionalFormatting>
  <conditionalFormatting sqref="H116">
    <cfRule type="expression" dxfId="316" priority="271">
      <formula>AND($H$116="",$M$116="",$N$116="",$O$116="",OR($P$116="",$P$116="-"))</formula>
    </cfRule>
  </conditionalFormatting>
  <conditionalFormatting sqref="H117">
    <cfRule type="expression" dxfId="315" priority="272">
      <formula>AND($H$117="",$M$117="",$N$117="",$O$117="",$P$117="")</formula>
    </cfRule>
  </conditionalFormatting>
  <conditionalFormatting sqref="H118">
    <cfRule type="expression" dxfId="314" priority="273">
      <formula>AND($H$118="",$M$118="",$N$118="",$O$118="",OR($P$118="",$P$118="-"))</formula>
    </cfRule>
  </conditionalFormatting>
  <conditionalFormatting sqref="H119">
    <cfRule type="expression" dxfId="313" priority="274">
      <formula>AND($H$119="",$M$119="",$N$119="",$O$119="",$P$119="")</formula>
    </cfRule>
  </conditionalFormatting>
  <conditionalFormatting sqref="H120">
    <cfRule type="expression" dxfId="312" priority="275">
      <formula>AND($H$120="",$M$120="",$N$120="",$O$120="",$P$120="")</formula>
    </cfRule>
  </conditionalFormatting>
  <conditionalFormatting sqref="H121">
    <cfRule type="expression" dxfId="311" priority="276">
      <formula>OR($H$121="",AND(_xlfn.ISFORMULA($H$121)&lt;&gt;FALSE,OR($H$122="*",$H$122="＊"),OR($H$123="*",$H$123="＊"),OR($H$124="*",$H$124="＊")))</formula>
    </cfRule>
  </conditionalFormatting>
  <conditionalFormatting sqref="H122">
    <cfRule type="expression" dxfId="310" priority="277">
      <formula>AND($H$122="",$M$122="",$N$122="",$O$122="",OR($P$122="",$P$122="-"))</formula>
    </cfRule>
  </conditionalFormatting>
  <conditionalFormatting sqref="H123">
    <cfRule type="expression" dxfId="309" priority="278">
      <formula>AND($H$123="",$M$123="",$N$123="",$O$123="",$P$123="")</formula>
    </cfRule>
  </conditionalFormatting>
  <conditionalFormatting sqref="H124">
    <cfRule type="expression" dxfId="308" priority="279">
      <formula>AND($H$124="",$M$124="",$N$124="",$O$124="",$P$124="")</formula>
    </cfRule>
  </conditionalFormatting>
  <conditionalFormatting sqref="H125">
    <cfRule type="expression" dxfId="307" priority="280">
      <formula>AND($H$125="",$M$125="",$N$125="",$O$125="",$P$125="")</formula>
    </cfRule>
  </conditionalFormatting>
  <conditionalFormatting sqref="H126">
    <cfRule type="expression" dxfId="306" priority="281">
      <formula>AND($H$126="",$M$126="",$N$126="",$O$126="",$P$126="")</formula>
    </cfRule>
  </conditionalFormatting>
  <conditionalFormatting sqref="H127">
    <cfRule type="expression" dxfId="305" priority="282">
      <formula>AND($H$127="",$M$127="",$N$127="",$O$127="",$P$127="")</formula>
    </cfRule>
  </conditionalFormatting>
  <conditionalFormatting sqref="H128">
    <cfRule type="expression" dxfId="304" priority="283">
      <formula>AND($H$128="",$M$128="",$N$128="",$O$128="",OR($P$128="",$P$128="-"))</formula>
    </cfRule>
  </conditionalFormatting>
  <conditionalFormatting sqref="H129">
    <cfRule type="expression" dxfId="303" priority="284">
      <formula>OR($H$129="",AND(_xlfn.ISFORMULA($H$129)&lt;&gt;FALSE,OR($H$130="*",$H$130="＊"),OR($H$131="*",$H$131="＊"),OR($H$132="*",$H$132="＊")))</formula>
    </cfRule>
  </conditionalFormatting>
  <conditionalFormatting sqref="H130">
    <cfRule type="expression" dxfId="302" priority="285">
      <formula>AND($H$130="",$M$130="",$N$130="",$O$130="",$P$130="")</formula>
    </cfRule>
  </conditionalFormatting>
  <conditionalFormatting sqref="H131">
    <cfRule type="expression" dxfId="301" priority="286">
      <formula>AND($H$131="",$M$131="",$N$131="",$O$131="",$P$131="")</formula>
    </cfRule>
  </conditionalFormatting>
  <conditionalFormatting sqref="H132">
    <cfRule type="expression" dxfId="300" priority="287">
      <formula>AND($H$132="",$M$132="",$N$132="",$O$132="",$P$132="")</formula>
    </cfRule>
  </conditionalFormatting>
  <conditionalFormatting sqref="H133">
    <cfRule type="expression" dxfId="299" priority="288">
      <formula>AND($H$133="",$M$133="",$N$133="",$O$133="",$P$133="")</formula>
    </cfRule>
  </conditionalFormatting>
  <conditionalFormatting sqref="I102">
    <cfRule type="expression" dxfId="298" priority="289">
      <formula>AND($I$102="",$M$102="",$N$102="",$O$102="",OR($P$102="",$P$102="-"))</formula>
    </cfRule>
  </conditionalFormatting>
  <conditionalFormatting sqref="I103">
    <cfRule type="expression" dxfId="297" priority="290">
      <formula>AND($I$103="",$M$103="",$N$103="",$O$103="",OR($P$103="",$P$103="-"))</formula>
    </cfRule>
  </conditionalFormatting>
  <conditionalFormatting sqref="I104">
    <cfRule type="expression" dxfId="296" priority="291">
      <formula>AND($I$104="",$M$104="",$N$104="",$O$104="",OR($P$104="",$P$104="-"))</formula>
    </cfRule>
  </conditionalFormatting>
  <conditionalFormatting sqref="I105">
    <cfRule type="expression" dxfId="295" priority="292">
      <formula>OR($I$105="",AND(_xlfn.ISFORMULA($I$105)&lt;&gt;FALSE,OR($I$106="*",$I$106="＊"),OR($I$107="*",$I$107="＊"),OR($I$108="*",$I$108="＊"),OR($I$109="*",$I$109="＊")))</formula>
    </cfRule>
  </conditionalFormatting>
  <conditionalFormatting sqref="I106">
    <cfRule type="expression" dxfId="294" priority="293">
      <formula>AND($I$106="",$M$106="",$N$106="",$O$106="",$P$106="")</formula>
    </cfRule>
  </conditionalFormatting>
  <conditionalFormatting sqref="I107">
    <cfRule type="expression" dxfId="293" priority="294">
      <formula>AND($I$107="",$M$107="",$N$107="",$O$107="",OR($P$107="",$P$107="-"))</formula>
    </cfRule>
  </conditionalFormatting>
  <conditionalFormatting sqref="I108">
    <cfRule type="expression" dxfId="292" priority="295">
      <formula>AND($I$108="",$M$108="",$N$108="",$O$108="",OR($P$108="",$P$108="-"))</formula>
    </cfRule>
  </conditionalFormatting>
  <conditionalFormatting sqref="I109">
    <cfRule type="expression" dxfId="291" priority="296">
      <formula>AND($I$109="",$M$109="",$N$109="",$O$109="",OR($P$109="",$P$109="-"))</formula>
    </cfRule>
  </conditionalFormatting>
  <conditionalFormatting sqref="I110">
    <cfRule type="expression" dxfId="290"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89" priority="298">
      <formula>AND($I$111="",$M$111="",$N$111="",$O$111="",OR($P$111="",$P$111="-"))</formula>
    </cfRule>
  </conditionalFormatting>
  <conditionalFormatting sqref="I112">
    <cfRule type="expression" dxfId="288" priority="299">
      <formula>AND($I$112="",$M$112="",$N$112="",$O$112="",OR($P$112="",$P$112="-"))</formula>
    </cfRule>
  </conditionalFormatting>
  <conditionalFormatting sqref="I113">
    <cfRule type="expression" dxfId="287" priority="300">
      <formula>AND($I$113="",$M$113="",$N$113="",$O$113="",OR($P$113="",$P$113="-"))</formula>
    </cfRule>
  </conditionalFormatting>
  <conditionalFormatting sqref="I114">
    <cfRule type="expression" dxfId="286" priority="301">
      <formula>OR($I$114="",AND(_xlfn.ISFORMULA($I$114)&lt;&gt;FALSE,OR($I$115="*",$I$115="＊"),OR($I$116="*",$I$116="＊"),OR($I$117="*",$I$117="＊"),OR($I$118="*",$I$118="＊")))</formula>
    </cfRule>
  </conditionalFormatting>
  <conditionalFormatting sqref="I115">
    <cfRule type="expression" dxfId="285" priority="302">
      <formula>AND($I$115="",$M$115="",$N$115="",$O$115="",OR($P$115="",$P$115="-"))</formula>
    </cfRule>
  </conditionalFormatting>
  <conditionalFormatting sqref="I116">
    <cfRule type="expression" dxfId="284" priority="303">
      <formula>AND($I$116="",$M$116="",$N$116="",$O$116="",OR($P$116="",$P$116="-"))</formula>
    </cfRule>
  </conditionalFormatting>
  <conditionalFormatting sqref="I117">
    <cfRule type="expression" dxfId="283" priority="304">
      <formula>AND($I$117="",$M$117="",$N$117="",$O$117="",$P$117="")</formula>
    </cfRule>
  </conditionalFormatting>
  <conditionalFormatting sqref="I118">
    <cfRule type="expression" dxfId="282" priority="305">
      <formula>AND($I$118="",$M$118="",$N$118="",$O$118="",OR($P$118="",$P$118="-"))</formula>
    </cfRule>
  </conditionalFormatting>
  <conditionalFormatting sqref="I119">
    <cfRule type="expression" dxfId="281" priority="306">
      <formula>AND($I$119="",$M$119="",$N$119="",$O$119="",$P$119="")</formula>
    </cfRule>
  </conditionalFormatting>
  <conditionalFormatting sqref="I120">
    <cfRule type="expression" dxfId="280" priority="307">
      <formula>AND($I$120="",$M$120="",$N$120="",$O$120="",$P$120="")</formula>
    </cfRule>
  </conditionalFormatting>
  <conditionalFormatting sqref="I121">
    <cfRule type="expression" dxfId="279" priority="308">
      <formula>OR($I$121="",AND(_xlfn.ISFORMULA($I$121)&lt;&gt;FALSE,OR($I$122="*",$I$122="＊"),OR($I$123="*",$I$123="＊"),OR($I$124="*",$I$124="＊")))</formula>
    </cfRule>
  </conditionalFormatting>
  <conditionalFormatting sqref="I122">
    <cfRule type="expression" dxfId="278" priority="309">
      <formula>AND($I$122="",$M$122="",$N$122="",$O$122="",OR($P$122="",$P$122="-"))</formula>
    </cfRule>
  </conditionalFormatting>
  <conditionalFormatting sqref="I123">
    <cfRule type="expression" dxfId="277" priority="310">
      <formula>AND($I$123="",$M$123="",$N$123="",$O$123="",$P$123="")</formula>
    </cfRule>
  </conditionalFormatting>
  <conditionalFormatting sqref="I124">
    <cfRule type="expression" dxfId="276" priority="311">
      <formula>AND($I$124="",$M$124="",$N$124="",$O$124="",$P$124="")</formula>
    </cfRule>
  </conditionalFormatting>
  <conditionalFormatting sqref="I125">
    <cfRule type="expression" dxfId="275" priority="312">
      <formula>AND($I$125="",$M$125="",$N$125="",$O$125="",$P$125="")</formula>
    </cfRule>
  </conditionalFormatting>
  <conditionalFormatting sqref="I126">
    <cfRule type="expression" dxfId="274" priority="313">
      <formula>AND($I$126="",$M$126="",$N$126="",$O$126="",$P$126="")</formula>
    </cfRule>
  </conditionalFormatting>
  <conditionalFormatting sqref="I127">
    <cfRule type="expression" dxfId="273" priority="314">
      <formula>AND($I$127="",$M$127="",$N$127="",$O$127="",$P$127="")</formula>
    </cfRule>
  </conditionalFormatting>
  <conditionalFormatting sqref="I128">
    <cfRule type="expression" dxfId="272" priority="315">
      <formula>AND($I$128="",$M$128="",$N$128="",$O$128="",OR($P$128="",$P$128="-"))</formula>
    </cfRule>
  </conditionalFormatting>
  <conditionalFormatting sqref="I129">
    <cfRule type="expression" dxfId="271" priority="316">
      <formula>OR($I$129="",AND(_xlfn.ISFORMULA($I$129)&lt;&gt;FALSE,OR($I$130="*",$I$130="＊"),OR($I$131="*",$I$131="＊"),OR($I$132="*",$I$132="＊")))</formula>
    </cfRule>
  </conditionalFormatting>
  <conditionalFormatting sqref="I130">
    <cfRule type="expression" dxfId="270" priority="317">
      <formula>AND($I$130="",$M$130="",$N$130="",$O$130="",$P$130="")</formula>
    </cfRule>
  </conditionalFormatting>
  <conditionalFormatting sqref="I131">
    <cfRule type="expression" dxfId="269" priority="318">
      <formula>AND($I$131="",$M$131="",$N$131="",$O$131="",$P$131="")</formula>
    </cfRule>
  </conditionalFormatting>
  <conditionalFormatting sqref="I132">
    <cfRule type="expression" dxfId="268" priority="319">
      <formula>AND($I$132="",$M$132="",$N$132="",$O$132="",$P$132="")</formula>
    </cfRule>
  </conditionalFormatting>
  <conditionalFormatting sqref="I133">
    <cfRule type="expression" dxfId="267" priority="320">
      <formula>AND($I$133="",$M$133="",$N$133="",$O$133="",$P$133="")</formula>
    </cfRule>
  </conditionalFormatting>
  <conditionalFormatting sqref="J102">
    <cfRule type="expression" dxfId="266" priority="193">
      <formula>AND($J$102="",$M$102="",$N$102="",$O$102="",OR($P$102="",$P$102="-"))</formula>
    </cfRule>
  </conditionalFormatting>
  <conditionalFormatting sqref="J103">
    <cfRule type="expression" dxfId="265" priority="192">
      <formula>AND($J$103="",$M$103="",$N$103="",$O$103="",OR($P$103="",$P$103="-"))</formula>
    </cfRule>
  </conditionalFormatting>
  <conditionalFormatting sqref="J104">
    <cfRule type="expression" dxfId="264" priority="191">
      <formula>AND($J$104="",$M$104="",$N$104="",$O$104="",OR($P$104="",$P$104="-"))</formula>
    </cfRule>
  </conditionalFormatting>
  <conditionalFormatting sqref="J105">
    <cfRule type="expression" dxfId="263" priority="162">
      <formula>OR($J$105="",AND(_xlfn.ISFORMULA($J$105)&lt;&gt;FALSE,OR($J$106="*",$J$106="＊"),OR($J$107="*",$J$107="＊"),OR($J$108="*",$J$108="＊"),OR($J$109="*",$J$109="＊")))</formula>
    </cfRule>
  </conditionalFormatting>
  <conditionalFormatting sqref="J106">
    <cfRule type="expression" dxfId="262" priority="190">
      <formula>AND($J$106="",$M$106="",$N$106="",$O$106="",$P$106="")</formula>
    </cfRule>
  </conditionalFormatting>
  <conditionalFormatting sqref="J107">
    <cfRule type="expression" dxfId="261" priority="189">
      <formula>AND($J$107="",$M$107="",$N$107="",$O$107="",OR($P$107="",$P$107="-"))</formula>
    </cfRule>
  </conditionalFormatting>
  <conditionalFormatting sqref="J108">
    <cfRule type="expression" dxfId="260" priority="188">
      <formula>AND($J$108="",$M$108="",$N$108="",$O$108="",OR($P$108="",$P$108="-"))</formula>
    </cfRule>
  </conditionalFormatting>
  <conditionalFormatting sqref="J109">
    <cfRule type="expression" dxfId="259" priority="187">
      <formula>AND($J$109="",$M$109="",$N$109="",$O$109="",OR($P$109="",$P$109="-"))</formula>
    </cfRule>
  </conditionalFormatting>
  <conditionalFormatting sqref="J110">
    <cfRule type="expression" dxfId="258"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11">
    <cfRule type="expression" dxfId="257" priority="186">
      <formula>AND($J$111="",$M$111="",$N$111="",$O$111="",OR($P$111="",$P$111="-"))</formula>
    </cfRule>
  </conditionalFormatting>
  <conditionalFormatting sqref="J112">
    <cfRule type="expression" dxfId="256" priority="185">
      <formula>AND($J$112="",$M$112="",$N$112="",$O$112="",OR($P$112="",$P$112="-"))</formula>
    </cfRule>
  </conditionalFormatting>
  <conditionalFormatting sqref="J113">
    <cfRule type="expression" dxfId="255" priority="184">
      <formula>AND($J$113="",$M$113="",$N$113="",$O$113="",OR($P$113="",$P$113="-"))</formula>
    </cfRule>
  </conditionalFormatting>
  <conditionalFormatting sqref="J114">
    <cfRule type="expression" dxfId="254" priority="183">
      <formula>OR($J$114="",AND(_xlfn.ISFORMULA($J$114)&lt;&gt;FALSE,OR($J$115="*",$J$115="＊"),OR($J$116="*",$J$116="＊"),OR($J$117="*",$J$117="＊"),OR($J$118="*",$J$118="＊")))</formula>
    </cfRule>
  </conditionalFormatting>
  <conditionalFormatting sqref="J115">
    <cfRule type="expression" dxfId="253" priority="182">
      <formula>AND($J$115="",$M$115="",$N$115="",$O$115="",OR($P$115="",$P$115="-"))</formula>
    </cfRule>
  </conditionalFormatting>
  <conditionalFormatting sqref="J116">
    <cfRule type="expression" dxfId="252" priority="181">
      <formula>AND($J$116="",$M$116="",$N$116="",$O$116="",OR($P$116="",$P$116="-"))</formula>
    </cfRule>
  </conditionalFormatting>
  <conditionalFormatting sqref="J117">
    <cfRule type="expression" dxfId="251" priority="180">
      <formula>AND($J$117="",$M$117="",$N$117="",$O$117="",$P$117="")</formula>
    </cfRule>
  </conditionalFormatting>
  <conditionalFormatting sqref="J118">
    <cfRule type="expression" dxfId="250" priority="179">
      <formula>AND($J$118="",$M$118="",$N$118="",$O$118="",OR($P$118="",$P$118="-"))</formula>
    </cfRule>
  </conditionalFormatting>
  <conditionalFormatting sqref="J119">
    <cfRule type="expression" dxfId="249" priority="178">
      <formula>AND($J$119="",$M$119="",$N$119="",$O$119="",$P$119="")</formula>
    </cfRule>
  </conditionalFormatting>
  <conditionalFormatting sqref="J120">
    <cfRule type="expression" dxfId="248" priority="177">
      <formula>AND($J$120="",$M$120="",$N$120="",$O$120="",$P$120="")</formula>
    </cfRule>
  </conditionalFormatting>
  <conditionalFormatting sqref="J121">
    <cfRule type="expression" dxfId="247" priority="171">
      <formula>OR($J$121="",AND(_xlfn.ISFORMULA($J$121)&lt;&gt;FALSE,OR($J$122="*",$J$122="＊"),OR($J$123="*",$J$123="＊"),OR($J$124="*",$J$124="＊")))</formula>
    </cfRule>
  </conditionalFormatting>
  <conditionalFormatting sqref="J122">
    <cfRule type="expression" dxfId="246" priority="170">
      <formula>AND($J$122="",$M$122="",$N$122="",$O$122="",OR($P$122="",$P$122="-"))</formula>
    </cfRule>
  </conditionalFormatting>
  <conditionalFormatting sqref="J123">
    <cfRule type="expression" dxfId="245" priority="169">
      <formula>AND($J$123="",$M$123="",$N$123="",$O$123="",$P$123="")</formula>
    </cfRule>
  </conditionalFormatting>
  <conditionalFormatting sqref="J124">
    <cfRule type="expression" dxfId="244" priority="168">
      <formula>AND($J$124="",$M$124="",$N$124="",$O$124="",$P$124="")</formula>
    </cfRule>
  </conditionalFormatting>
  <conditionalFormatting sqref="J125">
    <cfRule type="expression" dxfId="243" priority="176">
      <formula>AND($J$125="",$M$125="",$N$125="",$O$125="",$P$125="")</formula>
    </cfRule>
  </conditionalFormatting>
  <conditionalFormatting sqref="J126">
    <cfRule type="expression" dxfId="242" priority="175">
      <formula>AND($J$126="",$M$126="",$N$126="",$O$126="",$P$126="")</formula>
    </cfRule>
  </conditionalFormatting>
  <conditionalFormatting sqref="J127">
    <cfRule type="expression" dxfId="241" priority="174">
      <formula>AND($J$127="",$M$127="",$N$127="",$O$127="",$P$127="")</formula>
    </cfRule>
  </conditionalFormatting>
  <conditionalFormatting sqref="J128">
    <cfRule type="expression" dxfId="240" priority="173">
      <formula>AND($J$128="",$M$128="",$N$128="",$O$128="",OR($P$128="",$P$128="-"))</formula>
    </cfRule>
  </conditionalFormatting>
  <conditionalFormatting sqref="J129">
    <cfRule type="expression" dxfId="239" priority="167">
      <formula>OR($J$129="",AND(_xlfn.ISFORMULA($J$129)&lt;&gt;FALSE,OR($J$130="*",$J$130="＊"),OR($J$131="*",$J$131="＊"),OR($J$132="*",$J$132="＊")))</formula>
    </cfRule>
  </conditionalFormatting>
  <conditionalFormatting sqref="J130">
    <cfRule type="expression" dxfId="238" priority="166">
      <formula>AND($J$130="",$M$130="",$N$130="",$O$130="",$P$130="")</formula>
    </cfRule>
  </conditionalFormatting>
  <conditionalFormatting sqref="J131">
    <cfRule type="expression" dxfId="237" priority="165">
      <formula>AND($J$131="",$M$131="",$N$131="",$O$131="",$P$131="")</formula>
    </cfRule>
  </conditionalFormatting>
  <conditionalFormatting sqref="J132">
    <cfRule type="expression" dxfId="236" priority="164">
      <formula>AND($J$132="",$M$132="",$N$132="",$O$132="",$P$132="")</formula>
    </cfRule>
  </conditionalFormatting>
  <conditionalFormatting sqref="J133">
    <cfRule type="expression" dxfId="235" priority="172">
      <formula>AND($J$133="",$M$133="",$N$133="",$O$133="",$P$133="")</formula>
    </cfRule>
  </conditionalFormatting>
  <conditionalFormatting sqref="K12">
    <cfRule type="expression" dxfId="234" priority="1678">
      <formula>AND($K$12="")</formula>
    </cfRule>
  </conditionalFormatting>
  <conditionalFormatting sqref="K102">
    <cfRule type="expression" dxfId="233" priority="130">
      <formula>AND($K$102="",$M$102="",$N$102="",$O$102="",OR($P$102="",$P$102="-"))</formula>
    </cfRule>
  </conditionalFormatting>
  <conditionalFormatting sqref="K103">
    <cfRule type="expression" dxfId="232" priority="131">
      <formula>AND($K$103="",$M$103="",$N$103="",$O$103="",OR($P$103="",$P$103="-"))</formula>
    </cfRule>
  </conditionalFormatting>
  <conditionalFormatting sqref="K104">
    <cfRule type="expression" dxfId="231" priority="132">
      <formula>AND($K$104="",$M$104="",$N$104="",$O$104="",OR($P$104="",$P$104="-"))</formula>
    </cfRule>
  </conditionalFormatting>
  <conditionalFormatting sqref="K105">
    <cfRule type="expression" dxfId="230" priority="133">
      <formula>OR($K$105="",AND(_xlfn.ISFORMULA($K$105)&lt;&gt;FALSE,OR($K$106="*",$K$106="＊"),OR($K$107="*",$K$107="＊"),OR($K$108="*",$K$108="＊"),OR($K$109="*",$K$109="＊")))</formula>
    </cfRule>
  </conditionalFormatting>
  <conditionalFormatting sqref="K106">
    <cfRule type="expression" dxfId="229" priority="134">
      <formula>AND($K$106="",$M$106="",$N$106="",$O$106="",$P$106="")</formula>
    </cfRule>
  </conditionalFormatting>
  <conditionalFormatting sqref="K107">
    <cfRule type="expression" dxfId="228" priority="135">
      <formula>AND($K$107="",$M$107="",$N$107="",$O$107="",OR($P$107="",$P$107="-"))</formula>
    </cfRule>
  </conditionalFormatting>
  <conditionalFormatting sqref="K108">
    <cfRule type="expression" dxfId="227" priority="136">
      <formula>AND($K$108="",$M$108="",$N$108="",$O$108="",OR($P$108="",$P$108="-"))</formula>
    </cfRule>
  </conditionalFormatting>
  <conditionalFormatting sqref="K109">
    <cfRule type="expression" dxfId="226" priority="137">
      <formula>AND($K$109="",$M$109="",$N$109="",$O$109="",OR($P$109="",$P$109="-"))</formula>
    </cfRule>
  </conditionalFormatting>
  <conditionalFormatting sqref="K110">
    <cfRule type="expression" dxfId="225"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224" priority="139">
      <formula>AND($K$111="",$M$111="",$N$111="",$O$111="",OR($P$111="",$P$111="-"))</formula>
    </cfRule>
  </conditionalFormatting>
  <conditionalFormatting sqref="K112">
    <cfRule type="expression" dxfId="223" priority="140">
      <formula>AND($K$112="",$M$112="",$N$112="",$O$112="",OR($P$112="",$P$112="-"))</formula>
    </cfRule>
  </conditionalFormatting>
  <conditionalFormatting sqref="K113">
    <cfRule type="expression" dxfId="222" priority="141">
      <formula>AND($K$113="",$M$113="",$N$113="",$O$113="",OR($P$113="",$P$113="-"))</formula>
    </cfRule>
  </conditionalFormatting>
  <conditionalFormatting sqref="K114">
    <cfRule type="expression" dxfId="221" priority="142">
      <formula>OR($K$114="",AND(_xlfn.ISFORMULA($K$114)&lt;&gt;FALSE,OR($K$115="*",$K$115="＊"),OR($K$116="*",$K$116="＊"),OR($K$117="*",$K$117="＊"),OR($K$118="*",$K$118="＊")))</formula>
    </cfRule>
  </conditionalFormatting>
  <conditionalFormatting sqref="K115">
    <cfRule type="expression" dxfId="220" priority="143">
      <formula>AND($K$115="",$M$115="",$N$115="",$O$115="",OR($P$115="",$P$115="-"))</formula>
    </cfRule>
  </conditionalFormatting>
  <conditionalFormatting sqref="K116">
    <cfRule type="expression" dxfId="219" priority="144">
      <formula>AND($K$116="",$M$116="",$N$116="",$O$116="",OR($P$116="",$P$116="-"))</formula>
    </cfRule>
  </conditionalFormatting>
  <conditionalFormatting sqref="K117">
    <cfRule type="expression" dxfId="218" priority="145">
      <formula>AND($K$117="",$M$117="",$N$117="",$O$117="",$P$117="")</formula>
    </cfRule>
  </conditionalFormatting>
  <conditionalFormatting sqref="K118">
    <cfRule type="expression" dxfId="217" priority="146">
      <formula>AND($K$118="",$M$118="",$N$118="",$O$118="",OR($P$118="",$P$118="-"))</formula>
    </cfRule>
  </conditionalFormatting>
  <conditionalFormatting sqref="K119">
    <cfRule type="expression" dxfId="216" priority="147">
      <formula>AND($K$119="",$M$119="",$N$119="",$O$119="",$P$119="")</formula>
    </cfRule>
  </conditionalFormatting>
  <conditionalFormatting sqref="K120">
    <cfRule type="expression" dxfId="215" priority="148">
      <formula>AND($K$120="",$M$120="",$N$120="",$O$120="",$P$120="")</formula>
    </cfRule>
  </conditionalFormatting>
  <conditionalFormatting sqref="K121">
    <cfRule type="expression" dxfId="214" priority="149">
      <formula>OR($K$121="",AND(_xlfn.ISFORMULA($K$121)&lt;&gt;FALSE,OR($K$122="*",$K$122="＊"),OR($K$123="*",$K$123="＊"),OR($K$124="*",$K$124="＊")))</formula>
    </cfRule>
  </conditionalFormatting>
  <conditionalFormatting sqref="K122">
    <cfRule type="expression" dxfId="213" priority="150">
      <formula>AND($K$122="",$M$122="",$N$122="",$O$122="",OR($P$122="",$P$122="-"))</formula>
    </cfRule>
  </conditionalFormatting>
  <conditionalFormatting sqref="K123">
    <cfRule type="expression" dxfId="212" priority="151">
      <formula>AND($K$123="",$M$123="",$N$123="",$O$123="",$P$123="")</formula>
    </cfRule>
  </conditionalFormatting>
  <conditionalFormatting sqref="K124">
    <cfRule type="expression" dxfId="211" priority="152">
      <formula>AND($K$124="",$M$124="",$N$124="",$O$124="",$P$124="")</formula>
    </cfRule>
  </conditionalFormatting>
  <conditionalFormatting sqref="K125">
    <cfRule type="expression" dxfId="210" priority="153">
      <formula>AND($K$125="",$M$125="",$N$125="",$O$125="",$P$125="")</formula>
    </cfRule>
  </conditionalFormatting>
  <conditionalFormatting sqref="K126">
    <cfRule type="expression" dxfId="209" priority="154">
      <formula>AND($K$126="",$M$126="",$N$126="",$O$126="",$P$126="")</formula>
    </cfRule>
  </conditionalFormatting>
  <conditionalFormatting sqref="K127">
    <cfRule type="expression" dxfId="208" priority="155">
      <formula>AND($K$127="",$M$127="",$N$127="",$O$127="",$P$127="")</formula>
    </cfRule>
  </conditionalFormatting>
  <conditionalFormatting sqref="K128">
    <cfRule type="expression" dxfId="207" priority="156">
      <formula>AND($K$128="",$M$128="",$N$128="",$O$128="",OR($P$128="",$P$128="-"))</formula>
    </cfRule>
  </conditionalFormatting>
  <conditionalFormatting sqref="K129">
    <cfRule type="expression" dxfId="206" priority="157">
      <formula>OR($K$129="",AND(_xlfn.ISFORMULA($K$129)&lt;&gt;FALSE,OR($K$130="*",$K$130="＊"),OR($K$131="*",$K$131="＊"),OR($K$132="*",$K$132="＊")))</formula>
    </cfRule>
  </conditionalFormatting>
  <conditionalFormatting sqref="K130">
    <cfRule type="expression" dxfId="205" priority="158">
      <formula>AND($K$130="",$M$130="",$N$130="",$O$130="",$P$130="")</formula>
    </cfRule>
  </conditionalFormatting>
  <conditionalFormatting sqref="K131">
    <cfRule type="expression" dxfId="204" priority="159">
      <formula>AND($K$131="",$M$131="",$N$131="",$O$131="",$P$131="")</formula>
    </cfRule>
  </conditionalFormatting>
  <conditionalFormatting sqref="K132">
    <cfRule type="expression" dxfId="203" priority="160">
      <formula>AND($K$132="",$M$132="",$N$132="",$O$132="",$P$132="")</formula>
    </cfRule>
  </conditionalFormatting>
  <conditionalFormatting sqref="K133">
    <cfRule type="expression" dxfId="202" priority="161">
      <formula>AND($K$133="",$M$133="",$N$133="",$O$133="",$P$133="")</formula>
    </cfRule>
  </conditionalFormatting>
  <conditionalFormatting sqref="K1:P1">
    <cfRule type="expression" dxfId="201" priority="969">
      <formula>AND(K1="内訳数値チェック：【内訳より小さい又は不一致の科目あり】")</formula>
    </cfRule>
  </conditionalFormatting>
  <conditionalFormatting sqref="L11">
    <cfRule type="expression" dxfId="200" priority="1682">
      <formula>AND($L$11="")</formula>
    </cfRule>
  </conditionalFormatting>
  <conditionalFormatting sqref="L14">
    <cfRule type="expression" dxfId="199" priority="1675">
      <formula>AND($L$14="")</formula>
    </cfRule>
  </conditionalFormatting>
  <conditionalFormatting sqref="L18">
    <cfRule type="expression" dxfId="198" priority="1769">
      <formula>AND($L$18="")</formula>
    </cfRule>
  </conditionalFormatting>
  <conditionalFormatting sqref="L19">
    <cfRule type="expression" dxfId="197" priority="977">
      <formula>AND($L$19="")</formula>
    </cfRule>
  </conditionalFormatting>
  <conditionalFormatting sqref="L20">
    <cfRule type="expression" dxfId="196" priority="1771">
      <formula>AND($L$20="")</formula>
    </cfRule>
  </conditionalFormatting>
  <conditionalFormatting sqref="L21">
    <cfRule type="expression" dxfId="195" priority="1773">
      <formula>AND($L$21="")</formula>
    </cfRule>
  </conditionalFormatting>
  <conditionalFormatting sqref="L23">
    <cfRule type="expression" dxfId="194" priority="1777">
      <formula>AND($L$23="")</formula>
    </cfRule>
  </conditionalFormatting>
  <conditionalFormatting sqref="L24">
    <cfRule type="expression" dxfId="193" priority="976">
      <formula>AND($L$24="")</formula>
    </cfRule>
  </conditionalFormatting>
  <conditionalFormatting sqref="L25">
    <cfRule type="expression" dxfId="192" priority="1779">
      <formula>AND($L$25="")</formula>
    </cfRule>
  </conditionalFormatting>
  <conditionalFormatting sqref="L26">
    <cfRule type="expression" dxfId="191" priority="971">
      <formula>AND($L$26="")</formula>
    </cfRule>
  </conditionalFormatting>
  <conditionalFormatting sqref="L29">
    <cfRule type="expression" dxfId="190" priority="1785">
      <formula>AND($L$29="")</formula>
    </cfRule>
  </conditionalFormatting>
  <conditionalFormatting sqref="L30">
    <cfRule type="expression" dxfId="189" priority="1787">
      <formula>AND($L$30="")</formula>
    </cfRule>
  </conditionalFormatting>
  <conditionalFormatting sqref="L32">
    <cfRule type="expression" dxfId="188" priority="1789">
      <formula>AND($L$32="")</formula>
    </cfRule>
  </conditionalFormatting>
  <conditionalFormatting sqref="L34">
    <cfRule type="expression" dxfId="187" priority="1791">
      <formula>AND($L$34="")</formula>
    </cfRule>
  </conditionalFormatting>
  <conditionalFormatting sqref="L35">
    <cfRule type="expression" dxfId="186" priority="1795">
      <formula>AND($L$35="")</formula>
    </cfRule>
  </conditionalFormatting>
  <conditionalFormatting sqref="L36">
    <cfRule type="expression" dxfId="185" priority="1797">
      <formula>AND($L$36="")</formula>
    </cfRule>
  </conditionalFormatting>
  <conditionalFormatting sqref="L38">
    <cfRule type="expression" dxfId="184" priority="2043">
      <formula>AND($D$16&lt;&gt;$T$6,$L$38="")</formula>
    </cfRule>
    <cfRule type="expression" dxfId="183" priority="2079">
      <formula>AND($D$16=$T$6,$L$38=0)</formula>
    </cfRule>
    <cfRule type="expression" dxfId="182" priority="2078">
      <formula>AND($D$16=$T$6,$L$38&lt;&gt;0)</formula>
    </cfRule>
  </conditionalFormatting>
  <conditionalFormatting sqref="L39">
    <cfRule type="expression" dxfId="181" priority="1799">
      <formula>AND($L$39="")</formula>
    </cfRule>
  </conditionalFormatting>
  <conditionalFormatting sqref="L40">
    <cfRule type="expression" dxfId="180" priority="1801">
      <formula>AND($L$40="")</formula>
    </cfRule>
  </conditionalFormatting>
  <conditionalFormatting sqref="L41">
    <cfRule type="expression" dxfId="179" priority="1803">
      <formula>AND($L$41="")</formula>
    </cfRule>
  </conditionalFormatting>
  <conditionalFormatting sqref="L42">
    <cfRule type="expression" dxfId="178" priority="1805">
      <formula>AND($L$42="")</formula>
    </cfRule>
  </conditionalFormatting>
  <conditionalFormatting sqref="L43">
    <cfRule type="expression" dxfId="177" priority="1807">
      <formula>AND($L$43="")</formula>
    </cfRule>
  </conditionalFormatting>
  <conditionalFormatting sqref="L44">
    <cfRule type="expression" dxfId="176" priority="1809">
      <formula>AND($L$44="")</formula>
    </cfRule>
  </conditionalFormatting>
  <conditionalFormatting sqref="L45">
    <cfRule type="expression" dxfId="175" priority="1811">
      <formula>AND($L$45="")</formula>
    </cfRule>
  </conditionalFormatting>
  <conditionalFormatting sqref="L46">
    <cfRule type="expression" dxfId="174" priority="1813">
      <formula>AND($L$46="")</formula>
    </cfRule>
  </conditionalFormatting>
  <conditionalFormatting sqref="L47">
    <cfRule type="expression" dxfId="173" priority="1815">
      <formula>AND($L$47="")</formula>
    </cfRule>
  </conditionalFormatting>
  <conditionalFormatting sqref="L48">
    <cfRule type="expression" dxfId="172" priority="2055">
      <formula>AND($D$16=$T$6,$L$48=0)</formula>
    </cfRule>
    <cfRule type="expression" dxfId="171" priority="2054">
      <formula>AND($D$16&lt;&gt;$T$6,$L$48="")</formula>
    </cfRule>
    <cfRule type="expression" dxfId="170" priority="2056">
      <formula>AND($D$16=$T$6,$L$48&lt;&gt;0)</formula>
    </cfRule>
  </conditionalFormatting>
  <conditionalFormatting sqref="L49">
    <cfRule type="expression" dxfId="169" priority="1817">
      <formula>AND($L$49="")</formula>
    </cfRule>
  </conditionalFormatting>
  <conditionalFormatting sqref="L50">
    <cfRule type="expression" dxfId="168" priority="1819">
      <formula>AND($L$50="")</formula>
    </cfRule>
  </conditionalFormatting>
  <conditionalFormatting sqref="L51">
    <cfRule type="expression" dxfId="167" priority="1821">
      <formula>AND($L$51="")</formula>
    </cfRule>
  </conditionalFormatting>
  <conditionalFormatting sqref="L52">
    <cfRule type="expression" dxfId="166" priority="2062">
      <formula>AND($D$16=$T$6,$L$52=0)</formula>
    </cfRule>
    <cfRule type="expression" dxfId="165" priority="2060">
      <formula>AND($D$16&lt;&gt;$T$6,$L$52="")</formula>
    </cfRule>
    <cfRule type="expression" dxfId="164" priority="2061">
      <formula>AND($D$16=$T$6,$L$52&lt;&gt;0)</formula>
    </cfRule>
  </conditionalFormatting>
  <conditionalFormatting sqref="L53">
    <cfRule type="expression" dxfId="163" priority="1823">
      <formula>AND($L$53="")</formula>
    </cfRule>
  </conditionalFormatting>
  <conditionalFormatting sqref="L54">
    <cfRule type="expression" dxfId="162" priority="2068">
      <formula>AND($D$16=$T$6,$L$54=0)</formula>
    </cfRule>
    <cfRule type="expression" dxfId="161" priority="2067">
      <formula>AND($D$16=$T$6,$L$54&lt;&gt;0)</formula>
    </cfRule>
    <cfRule type="expression" dxfId="160" priority="2066">
      <formula>AND($D$16&lt;&gt;$T$6,$L$54="")</formula>
    </cfRule>
  </conditionalFormatting>
  <conditionalFormatting sqref="L55">
    <cfRule type="expression" dxfId="159" priority="1825">
      <formula>AND($L$55="")</formula>
    </cfRule>
  </conditionalFormatting>
  <conditionalFormatting sqref="L56">
    <cfRule type="expression" dxfId="158" priority="2074">
      <formula>AND($D$16=$T$6,$L$56=0)</formula>
    </cfRule>
    <cfRule type="expression" dxfId="157" priority="2073">
      <formula>AND($D$16=$T$6,$L$56&lt;&gt;0)</formula>
    </cfRule>
    <cfRule type="expression" dxfId="156" priority="2072">
      <formula>AND($D$16&lt;&gt;$T$6,$L$56="")</formula>
    </cfRule>
  </conditionalFormatting>
  <conditionalFormatting sqref="L57">
    <cfRule type="expression" dxfId="155" priority="1827">
      <formula>AND($L$57="")</formula>
    </cfRule>
  </conditionalFormatting>
  <conditionalFormatting sqref="L60">
    <cfRule type="expression" dxfId="154" priority="1829">
      <formula>AND($L$60="")</formula>
    </cfRule>
  </conditionalFormatting>
  <conditionalFormatting sqref="L61">
    <cfRule type="expression" dxfId="153" priority="1831">
      <formula>AND($L$61="")</formula>
    </cfRule>
  </conditionalFormatting>
  <conditionalFormatting sqref="L62">
    <cfRule type="expression" dxfId="152" priority="1833">
      <formula>AND($L$62="")</formula>
    </cfRule>
  </conditionalFormatting>
  <conditionalFormatting sqref="L63">
    <cfRule type="expression" dxfId="151" priority="1835">
      <formula>AND($L$63="")</formula>
    </cfRule>
  </conditionalFormatting>
  <conditionalFormatting sqref="L64">
    <cfRule type="expression" dxfId="150" priority="1837">
      <formula>AND($L$64="")</formula>
    </cfRule>
  </conditionalFormatting>
  <conditionalFormatting sqref="L65">
    <cfRule type="expression" dxfId="149" priority="1839">
      <formula>AND($L$65="")</formula>
    </cfRule>
  </conditionalFormatting>
  <conditionalFormatting sqref="L69">
    <cfRule type="expression" dxfId="148" priority="1841">
      <formula>AND($L$69="")</formula>
    </cfRule>
  </conditionalFormatting>
  <conditionalFormatting sqref="L70">
    <cfRule type="expression" dxfId="147" priority="1843">
      <formula>AND($L$70="")</formula>
    </cfRule>
  </conditionalFormatting>
  <conditionalFormatting sqref="L71">
    <cfRule type="expression" dxfId="146" priority="1845">
      <formula>AND($L$71="")</formula>
    </cfRule>
  </conditionalFormatting>
  <conditionalFormatting sqref="L72">
    <cfRule type="expression" dxfId="145" priority="1847">
      <formula>AND($L$72="")</formula>
    </cfRule>
  </conditionalFormatting>
  <conditionalFormatting sqref="L75">
    <cfRule type="expression" dxfId="144" priority="1849">
      <formula>AND($L$75="")</formula>
    </cfRule>
  </conditionalFormatting>
  <conditionalFormatting sqref="L94">
    <cfRule type="expression" dxfId="143" priority="1624">
      <formula>AND($L$94="")</formula>
    </cfRule>
  </conditionalFormatting>
  <conditionalFormatting sqref="M7">
    <cfRule type="expression" dxfId="142" priority="1688">
      <formula>AND($M$7="")</formula>
    </cfRule>
  </conditionalFormatting>
  <conditionalFormatting sqref="M8">
    <cfRule type="expression" dxfId="141" priority="1687">
      <formula>AND($M$8="")</formula>
    </cfRule>
  </conditionalFormatting>
  <conditionalFormatting sqref="M32">
    <cfRule type="expression" dxfId="140" priority="968">
      <formula>AND($M$32="←内訳と不一致")</formula>
    </cfRule>
  </conditionalFormatting>
  <conditionalFormatting sqref="M45">
    <cfRule type="expression" dxfId="139" priority="967">
      <formula>AND($M$45="←内訳より小さい")</formula>
    </cfRule>
  </conditionalFormatting>
  <conditionalFormatting sqref="M47">
    <cfRule type="expression" dxfId="138" priority="966">
      <formula>AND($M$47="←内訳より小さい")</formula>
    </cfRule>
  </conditionalFormatting>
  <conditionalFormatting sqref="M53">
    <cfRule type="expression" dxfId="137" priority="965">
      <formula>AND($M$53="←内訳より小さい")</formula>
    </cfRule>
  </conditionalFormatting>
  <conditionalFormatting sqref="M60">
    <cfRule type="expression" dxfId="136" priority="964">
      <formula>AND($M$60="←内訳より小さい")</formula>
    </cfRule>
  </conditionalFormatting>
  <conditionalFormatting sqref="M64">
    <cfRule type="expression" dxfId="135" priority="963">
      <formula>AND($M$64="←内訳より小さい")</formula>
    </cfRule>
  </conditionalFormatting>
  <conditionalFormatting sqref="M69">
    <cfRule type="expression" dxfId="134" priority="962">
      <formula>AND($M$69="←内訳より小さい")</formula>
    </cfRule>
  </conditionalFormatting>
  <conditionalFormatting sqref="M102">
    <cfRule type="expression" dxfId="133" priority="32">
      <formula>AND($M$102="",$F$102="",$G$102="",$H$102="",OR($I$102="",$I$102="-"),$J$102="",OR($K$102="",$K$102="-"))</formula>
    </cfRule>
  </conditionalFormatting>
  <conditionalFormatting sqref="M103">
    <cfRule type="expression" dxfId="132" priority="31">
      <formula>AND($M$103="",$F$103="",$G$103="",$H$103="",OR($I$103="",$I$103="-"),$J$103="",OR($K$103="",$K$103="-"))</formula>
    </cfRule>
  </conditionalFormatting>
  <conditionalFormatting sqref="M104">
    <cfRule type="expression" dxfId="131" priority="30">
      <formula>AND($M$104="",$F$104="",$G$104="",$H$104="",OR($I$104="",$I$104="-"),$J$104="",OR($K$104="",$K$104="-"))</formula>
    </cfRule>
  </conditionalFormatting>
  <conditionalFormatting sqref="M105">
    <cfRule type="expression" dxfId="130" priority="1">
      <formula>OR($M$105="",AND(_xlfn.ISFORMULA($M$105)&lt;&gt;FALSE,OR($M$106="*",$M$106="＊"),OR($M$107="*",$M$107="＊"),OR($M$108="*",$M$108="＊"),OR($M$109="*",$M$109="＊")))</formula>
    </cfRule>
  </conditionalFormatting>
  <conditionalFormatting sqref="M106">
    <cfRule type="expression" dxfId="129" priority="29">
      <formula>AND($M$106="",$F$106="",$G$106="",$H$106="",$I$106="",$J$106="",$K$106="")</formula>
    </cfRule>
  </conditionalFormatting>
  <conditionalFormatting sqref="M107">
    <cfRule type="expression" dxfId="128" priority="28">
      <formula>AND($M$107="",$F$107="",$G$107="",$H$107="",OR($I$107="",$I$107="-"),$J$107="",OR($K$107="",$K$107="-"))</formula>
    </cfRule>
  </conditionalFormatting>
  <conditionalFormatting sqref="M108">
    <cfRule type="expression" dxfId="127" priority="27">
      <formula>AND($M$108="",$F$108="",$G$108="",$H$108="",OR($I$108="",$I$108="-"),$J$108="",OR($K$108="",$K$108="-"))</formula>
    </cfRule>
  </conditionalFormatting>
  <conditionalFormatting sqref="M109">
    <cfRule type="expression" dxfId="126" priority="26">
      <formula>AND($M$109="",$F$109="",$G$109="",$H$109="",OR($I$109="",$I$109="-"),$J$109="",OR($K$109="",$K$109="-"))</formula>
    </cfRule>
  </conditionalFormatting>
  <conditionalFormatting sqref="M110">
    <cfRule type="expression" dxfId="125"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11">
    <cfRule type="expression" dxfId="124" priority="25">
      <formula>AND($M$111="",$F$111="",$G$111="",$H$111="",OR($I$111="",$I$111="-"),$J$111="",OR($K$111="",$K$111="-"))</formula>
    </cfRule>
  </conditionalFormatting>
  <conditionalFormatting sqref="M112">
    <cfRule type="expression" dxfId="123" priority="24">
      <formula>AND($M$112="",$F$112="",$G$112="",$H$112="",OR($I$112="",$I$112="-"),$J$112="",OR($K$112="",$K$112="-"))</formula>
    </cfRule>
  </conditionalFormatting>
  <conditionalFormatting sqref="M113">
    <cfRule type="expression" dxfId="122" priority="23">
      <formula>AND($M$113="",$F$113="",$G$113="",$H$113="",OR($I$113="",$I$113="-"),$J$113="",OR($K$113="",$K$113="-"))</formula>
    </cfRule>
  </conditionalFormatting>
  <conditionalFormatting sqref="M114">
    <cfRule type="expression" dxfId="121" priority="22">
      <formula>OR($M$114="",AND(_xlfn.ISFORMULA($M$114)&lt;&gt;FALSE,OR($M$115="*",$M$115="＊"),OR($M$116="*",$M$116="＊"),OR($M$117="*",$M$117="＊"),OR($M$118="*",$M$118="＊")))</formula>
    </cfRule>
  </conditionalFormatting>
  <conditionalFormatting sqref="M115">
    <cfRule type="expression" dxfId="120" priority="21">
      <formula>AND($M$115="",$F$115="",$G$115="",$H$115="",OR($I$115="",$I$115="-"),$J$115="",OR($K$115="",$K$115="-"))</formula>
    </cfRule>
  </conditionalFormatting>
  <conditionalFormatting sqref="M116">
    <cfRule type="expression" dxfId="119" priority="20">
      <formula>AND($M$116="",$F$116="",$G$116="",$H$116="",OR($I$116="",$I$116="-"),$J$116="",OR($K$116="",$K$116="-"))</formula>
    </cfRule>
  </conditionalFormatting>
  <conditionalFormatting sqref="M117">
    <cfRule type="expression" dxfId="118" priority="19">
      <formula>AND($M$117="",$F$117="",$G$117="",$H$117="",$I$117="",$J$117="",$K$117="")</formula>
    </cfRule>
  </conditionalFormatting>
  <conditionalFormatting sqref="M118">
    <cfRule type="expression" dxfId="117" priority="18">
      <formula>AND($M$118="",$F$118="",$G$118="",$H$118="",OR($I$118="",$I$118="-"),$J$118="",OR($K$118="",$K$118="-"))</formula>
    </cfRule>
  </conditionalFormatting>
  <conditionalFormatting sqref="M119">
    <cfRule type="expression" dxfId="116" priority="17">
      <formula>AND($M$119="",$F$119="",$G$119="",$H$119="",$I$119="",$J$119="",$K$119="")</formula>
    </cfRule>
  </conditionalFormatting>
  <conditionalFormatting sqref="M120">
    <cfRule type="expression" dxfId="115" priority="16">
      <formula>AND($M$120="",$F$120="",$G$120="",$H$120="",$I$120="",$J$120="",$K$120="")</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5">
    <cfRule type="expression" dxfId="110" priority="15">
      <formula>AND($M$125="",$F$125="",$G$125="",$H$125="",$I$125="",$J$125="",$K$125="")</formula>
    </cfRule>
  </conditionalFormatting>
  <conditionalFormatting sqref="M126">
    <cfRule type="expression" dxfId="109" priority="14">
      <formula>AND($M$126="",$F$126="",$G$126="",$H$126="",$I$126="",$J$126="",$K$126="")</formula>
    </cfRule>
  </conditionalFormatting>
  <conditionalFormatting sqref="M127">
    <cfRule type="expression" dxfId="108" priority="13">
      <formula>AND($M$127="",$F$127="",$G$127="",$H$127="",$I$127="",$J$127="",$K$127="")</formula>
    </cfRule>
  </conditionalFormatting>
  <conditionalFormatting sqref="M128">
    <cfRule type="expression" dxfId="107" priority="12">
      <formula>AND($M$128="",$F$128="",$G$128="",$H$128="",OR($I$128="",$I$128="-"),$J$128="",OR($K$128="",$K$128="-"))</formula>
    </cfRule>
  </conditionalFormatting>
  <conditionalFormatting sqref="M129">
    <cfRule type="expression" dxfId="106" priority="6">
      <formula>OR($M$129="",AND(_xlfn.ISFORMULA($M$129)&lt;&gt;FALSE,OR($M$130="*",$M$130="＊"),OR($M$131="*",$M$131="＊"),OR($M$132="*",$M$132="＊")))</formula>
    </cfRule>
  </conditionalFormatting>
  <conditionalFormatting sqref="M130">
    <cfRule type="expression" dxfId="105" priority="5">
      <formula>AND($M$130="",$F$130="",$G$130="",$H$130="",$I$130="",$J$130="",$K$130="")</formula>
    </cfRule>
  </conditionalFormatting>
  <conditionalFormatting sqref="M131">
    <cfRule type="expression" dxfId="104" priority="4">
      <formula>AND($M$131="",$F$131="",$G$131="",$H$131="",$I$131="",$J$131="",$K$131="")</formula>
    </cfRule>
  </conditionalFormatting>
  <conditionalFormatting sqref="M132">
    <cfRule type="expression" dxfId="103" priority="3">
      <formula>AND($M$132="",$F$132="",$G$132="",$H$132="",$I$132="",$J$132="",$K$132="")</formula>
    </cfRule>
  </conditionalFormatting>
  <conditionalFormatting sqref="M133">
    <cfRule type="expression" dxfId="102" priority="11">
      <formula>AND($M$133="",$F$133="",$G$133="",$H$133="",$I$133="",$J$133="",$K$133="")</formula>
    </cfRule>
  </conditionalFormatting>
  <conditionalFormatting sqref="N5">
    <cfRule type="expression" dxfId="101" priority="1690">
      <formula>AND($N$5="")</formula>
    </cfRule>
  </conditionalFormatting>
  <conditionalFormatting sqref="N6">
    <cfRule type="expression" dxfId="100" priority="1689">
      <formula>AND($N$6="")</formula>
    </cfRule>
  </conditionalFormatting>
  <conditionalFormatting sqref="N7">
    <cfRule type="expression" dxfId="99" priority="1686">
      <formula>AND($N$7="",$M$7&lt;&gt;"２無")</formula>
    </cfRule>
  </conditionalFormatting>
  <conditionalFormatting sqref="N8">
    <cfRule type="expression" dxfId="98" priority="1685">
      <formula>AND($N$8="",$M$8&lt;&gt;"２無")</formula>
    </cfRule>
  </conditionalFormatting>
  <conditionalFormatting sqref="N102">
    <cfRule type="expression" dxfId="97" priority="33">
      <formula>AND($N$102="",$F$102="",$G$102="",$H$102="",OR($I$102="",$I$102="-"),$J$102="",OR($K$102="",$K$102="-"))</formula>
    </cfRule>
  </conditionalFormatting>
  <conditionalFormatting sqref="N103">
    <cfRule type="expression" dxfId="96" priority="34">
      <formula>AND($N$103="",$F$103="",$G$103="",$H$103="",OR($I$103="",$I$103="-"),$J$103="",OR($K$103="",$K$103="-"))</formula>
    </cfRule>
  </conditionalFormatting>
  <conditionalFormatting sqref="N104">
    <cfRule type="expression" dxfId="95" priority="35">
      <formula>AND($N$104="",$F$104="",$G$104="",$H$104="",OR($I$104="",$I$104="-"),$J$104="",OR($K$104="",$K$104="-"))</formula>
    </cfRule>
  </conditionalFormatting>
  <conditionalFormatting sqref="N105">
    <cfRule type="expression" dxfId="94" priority="36">
      <formula>OR($N$105="",AND(_xlfn.ISFORMULA($N$105)&lt;&gt;FALSE,OR($N$106="*",$N$106="＊"),OR($N$107="*",$N$107="＊"),OR($N$108="*",$N$108="＊"),OR($N$109="*",$N$109="＊")))</formula>
    </cfRule>
  </conditionalFormatting>
  <conditionalFormatting sqref="N106">
    <cfRule type="expression" dxfId="93" priority="37">
      <formula>AND($N$106="",$F$106="",$G$106="",$H$106="",$I$106="",$J$106="",$K$106="")</formula>
    </cfRule>
  </conditionalFormatting>
  <conditionalFormatting sqref="N107">
    <cfRule type="expression" dxfId="92" priority="38">
      <formula>AND($N$107="",$F$107="",$G$107="",$H$107="",OR($I$107="",$I$107="-"),$J$107="",OR($K$107="",$K$107="-"))</formula>
    </cfRule>
  </conditionalFormatting>
  <conditionalFormatting sqref="N108">
    <cfRule type="expression" dxfId="91" priority="39">
      <formula>AND($N$108="",$F$108="",$G$108="",$H$108="",OR($I$108="",$I$108="-"),$J$108="",OR($K$108="",$K$108="-"))</formula>
    </cfRule>
  </conditionalFormatting>
  <conditionalFormatting sqref="N109">
    <cfRule type="expression" dxfId="90" priority="40">
      <formula>AND($N$109="",$F$109="",$G$109="",$H$109="",OR($I$109="",$I$109="-"),$J$109="",OR($K$109="",$K$109="-"))</formula>
    </cfRule>
  </conditionalFormatting>
  <conditionalFormatting sqref="N110">
    <cfRule type="expression" dxfId="89"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88" priority="42">
      <formula>AND($N$111="",$F$111="",$G$111="",$H$111="",OR($I$111="",$I$111="-"),$J$111="",OR($K$111="",$K$111="-"))</formula>
    </cfRule>
  </conditionalFormatting>
  <conditionalFormatting sqref="N112">
    <cfRule type="expression" dxfId="87" priority="43">
      <formula>AND($N$112="",$F$112="",$G$112="",$H$112="",OR($I$112="",$I$112="-"),$J$112="",OR($K$112="",$K$112="-"))</formula>
    </cfRule>
  </conditionalFormatting>
  <conditionalFormatting sqref="N113">
    <cfRule type="expression" dxfId="86" priority="44">
      <formula>AND($N$113="",$F$113="",$G$113="",$H$113="",OR($I$113="",$I$113="-"),$J$113="",OR($K$113="",$K$113="-"))</formula>
    </cfRule>
  </conditionalFormatting>
  <conditionalFormatting sqref="N114">
    <cfRule type="expression" dxfId="85" priority="45">
      <formula>OR($N$114="",AND(_xlfn.ISFORMULA($N$114)&lt;&gt;FALSE,OR($N$115="*",$N$115="＊"),OR($N$116="*",$N$116="＊"),OR($N$117="*",$N$117="＊"),OR($N$118="*",$N$118="＊")))</formula>
    </cfRule>
  </conditionalFormatting>
  <conditionalFormatting sqref="N115">
    <cfRule type="expression" dxfId="84" priority="46">
      <formula>AND($N$115="",$F$115="",$G$115="",$H$115="",OR($I$115="",$I$115="-"),$J$115="",OR($K$115="",$K$115="-"))</formula>
    </cfRule>
  </conditionalFormatting>
  <conditionalFormatting sqref="N116">
    <cfRule type="expression" dxfId="83" priority="47">
      <formula>AND($N$116="",$F$116="",$G$116="",$H$116="",OR($I$116="",$I$116="-"),$J$116="",OR($K$116="",$K$116="-"))</formula>
    </cfRule>
  </conditionalFormatting>
  <conditionalFormatting sqref="N117">
    <cfRule type="expression" dxfId="82" priority="48">
      <formula>AND($N$117="",$F$117="",$G$117="",$H$117="",$I$117="",$J$117="",$K$117="")</formula>
    </cfRule>
  </conditionalFormatting>
  <conditionalFormatting sqref="N118">
    <cfRule type="expression" dxfId="81" priority="49">
      <formula>AND($N$118="",$F$118="",$G$118="",$H$118="",OR($I$118="",$I$118="-"),$J$118="",OR($K$118="",$K$118="-"))</formula>
    </cfRule>
  </conditionalFormatting>
  <conditionalFormatting sqref="N119">
    <cfRule type="expression" dxfId="80" priority="50">
      <formula>AND($N$119="",$F$119="",$G$119="",$H$119="",$I$119="",$J$119="",$K$119="")</formula>
    </cfRule>
  </conditionalFormatting>
  <conditionalFormatting sqref="N120">
    <cfRule type="expression" dxfId="79" priority="51">
      <formula>AND($N$120="",$F$120="",$G$120="",$H$120="",$I$120="",$J$120="",$K$120="")</formula>
    </cfRule>
  </conditionalFormatting>
  <conditionalFormatting sqref="N121">
    <cfRule type="expression" dxfId="78" priority="52">
      <formula>OR($N$121="",AND(_xlfn.ISFORMULA($N$121)&lt;&gt;FALSE,OR($N$122="*",$N$122="＊"),OR($N$123="*",$N$123="＊"),OR($N$124="*",$N$124="＊")))</formula>
    </cfRule>
  </conditionalFormatting>
  <conditionalFormatting sqref="N122">
    <cfRule type="expression" dxfId="77" priority="53">
      <formula>AND($N$122="",$F$122="",$G$122="",$H$122="",OR($I$122="",$I$122="-"),$J$122="",OR($K$122="",$K$122="-"))</formula>
    </cfRule>
  </conditionalFormatting>
  <conditionalFormatting sqref="N123">
    <cfRule type="expression" dxfId="76" priority="54">
      <formula>AND($N$123="",$F$123="",$G$123="",$H$123="",$I$123="",$J$123="",$K$123="")</formula>
    </cfRule>
  </conditionalFormatting>
  <conditionalFormatting sqref="N124">
    <cfRule type="expression" dxfId="75" priority="55">
      <formula>AND($N$124="",$F$124="",$G$124="",$H$124="",$I$124="",$J$124="",$K$124="")</formula>
    </cfRule>
  </conditionalFormatting>
  <conditionalFormatting sqref="N125">
    <cfRule type="expression" dxfId="74" priority="56">
      <formula>AND($N$125="",$F$125="",$G$125="",$H$125="",$I$125="",$J$125="",$K$125="")</formula>
    </cfRule>
  </conditionalFormatting>
  <conditionalFormatting sqref="N126">
    <cfRule type="expression" dxfId="73" priority="57">
      <formula>AND($N$126="",$F$126="",$G$126="",$H$126="",$I$126="",$J$126="",$K$126="")</formula>
    </cfRule>
  </conditionalFormatting>
  <conditionalFormatting sqref="N127">
    <cfRule type="expression" dxfId="72" priority="58">
      <formula>AND($N$127="",$F$127="",$G$127="",$H$127="",$I$127="",$J$127="",$K$127="")</formula>
    </cfRule>
  </conditionalFormatting>
  <conditionalFormatting sqref="N128">
    <cfRule type="expression" dxfId="71" priority="59">
      <formula>AND($N$128="",$F$128="",$G$128="",$H$128="",OR($I$128="",$I$128="-"),$J$128="",OR($K$128="",$K$128="-"))</formula>
    </cfRule>
  </conditionalFormatting>
  <conditionalFormatting sqref="N129">
    <cfRule type="expression" dxfId="70" priority="60">
      <formula>OR($N$129="",AND(_xlfn.ISFORMULA($N$129)&lt;&gt;FALSE,OR($N$130="*",$N$130="＊"),OR($N$131="*",$N$131="＊"),OR($N$132="*",$N$132="＊")))</formula>
    </cfRule>
  </conditionalFormatting>
  <conditionalFormatting sqref="N130">
    <cfRule type="expression" dxfId="69" priority="61">
      <formula>AND($N$130="",$F$130="",$G$130="",$H$130="",$I$130="",$J$130="",$K$130="")</formula>
    </cfRule>
  </conditionalFormatting>
  <conditionalFormatting sqref="N131">
    <cfRule type="expression" dxfId="68" priority="62">
      <formula>AND($N$131="",$F$131="",$G$131="",$H$131="",$I$131="",$J$131="",$K$131="")</formula>
    </cfRule>
  </conditionalFormatting>
  <conditionalFormatting sqref="N132">
    <cfRule type="expression" dxfId="67" priority="63">
      <formula>AND($N$132="",$F$132="",$G$132="",$H$132="",$I$132="",$J$132="",$K$132="")</formula>
    </cfRule>
  </conditionalFormatting>
  <conditionalFormatting sqref="N133">
    <cfRule type="expression" dxfId="66" priority="64">
      <formula>AND($N$133="",$F$133="",$G$133="",$H$133="",$I$133="",$J$133="",$K$133="")</formula>
    </cfRule>
  </conditionalFormatting>
  <conditionalFormatting sqref="O11">
    <cfRule type="expression" dxfId="65" priority="1681">
      <formula>AND($O$11="")</formula>
    </cfRule>
  </conditionalFormatting>
  <conditionalFormatting sqref="O12">
    <cfRule type="expression" dxfId="64" priority="1297">
      <formula>AND($O$12="")</formula>
    </cfRule>
  </conditionalFormatting>
  <conditionalFormatting sqref="O102">
    <cfRule type="expression" dxfId="63" priority="65">
      <formula>AND($O$102="",$F$102="",$G$102="",$H$102="",OR($I$102="",$I$102="-"),$J$102="",OR($K$102="",$K$102="-"))</formula>
    </cfRule>
  </conditionalFormatting>
  <conditionalFormatting sqref="O103">
    <cfRule type="expression" dxfId="62" priority="66">
      <formula>AND($O$103="",$F$103="",$G$103="",$H$103="",OR($I$103="",$I$103="-"),$J$103="",OR($K$103="",$K$103="-"))</formula>
    </cfRule>
  </conditionalFormatting>
  <conditionalFormatting sqref="O104">
    <cfRule type="expression" dxfId="61" priority="67">
      <formula>AND($O$104="",$F$104="",$G$104="",$H$104="",OR($I$104="",$I$104="-"),$J$104="",OR($K$104="",$K$104="-"))</formula>
    </cfRule>
  </conditionalFormatting>
  <conditionalFormatting sqref="O105">
    <cfRule type="expression" dxfId="60" priority="68">
      <formula>OR($O$105="",AND(_xlfn.ISFORMULA($O$105)&lt;&gt;FALSE,OR($O$106="*",$O$106="＊"),OR($O$107="*",$O$107="＊"),OR($O$108="*",$O$108="＊"),OR($O$109="*",$O$109="＊")))</formula>
    </cfRule>
  </conditionalFormatting>
  <conditionalFormatting sqref="O106">
    <cfRule type="expression" dxfId="59" priority="69">
      <formula>AND($O$106="",$F$106="",$G$106="",$H$106="",$I$106="",$J$106="",$K$106="")</formula>
    </cfRule>
  </conditionalFormatting>
  <conditionalFormatting sqref="O107">
    <cfRule type="expression" dxfId="58" priority="70">
      <formula>AND($O$107="",$F$107="",$G$107="",$H$107="",OR($I$107="",$I$107="-"),$J$107="",OR($K$107="",$K$107="-"))</formula>
    </cfRule>
  </conditionalFormatting>
  <conditionalFormatting sqref="O108">
    <cfRule type="expression" dxfId="57" priority="71">
      <formula>AND($O$108="",$F$108="",$G$108="",$H$108="",OR($I$108="",$I$108="-"),$J$108="",OR($K$108="",$K$108="-"))</formula>
    </cfRule>
  </conditionalFormatting>
  <conditionalFormatting sqref="O109">
    <cfRule type="expression" dxfId="56" priority="72">
      <formula>AND($O$109="",$F$109="",$G$109="",$H$109="",OR($I$109="",$I$109="-"),$J$109="",OR($K$109="",$K$109="-"))</formula>
    </cfRule>
  </conditionalFormatting>
  <conditionalFormatting sqref="O110">
    <cfRule type="expression" dxfId="55"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54" priority="74">
      <formula>AND($O$111="",$F$111="",$G$111="",$H$111="",OR($I$111="",$I$111="-"),$J$111="",OR($K$111="",$K$111="-"))</formula>
    </cfRule>
  </conditionalFormatting>
  <conditionalFormatting sqref="O112">
    <cfRule type="expression" dxfId="53" priority="75">
      <formula>AND($O$112="",$F$112="",$G$112="",$H$112="",OR($I$112="",$I$112="-"),$J$112="",OR($K$112="",$K$112="-"))</formula>
    </cfRule>
  </conditionalFormatting>
  <conditionalFormatting sqref="O113">
    <cfRule type="expression" dxfId="52" priority="76">
      <formula>AND($O$113="",$F$113="",$G$113="",$H$113="",OR($I$113="",$I$113="-"),$J$113="",OR($K$113="",$K$113="-"))</formula>
    </cfRule>
  </conditionalFormatting>
  <conditionalFormatting sqref="O114">
    <cfRule type="expression" dxfId="51" priority="77">
      <formula>OR($O$114="",AND(_xlfn.ISFORMULA($O$114)&lt;&gt;FALSE,OR($O$115="*",$O$115="＊"),OR($O$116="*",$O$116="＊"),OR($O$117="*",$O$117="＊"),OR($O$118="*",$O$118="＊")))</formula>
    </cfRule>
  </conditionalFormatting>
  <conditionalFormatting sqref="O115">
    <cfRule type="expression" dxfId="50" priority="78">
      <formula>AND($O$115="",$F$115="",$G$115="",$H$115="",OR($I$115="",$I$115="-"),$J$115="",OR($K$115="",$K$115="-"))</formula>
    </cfRule>
  </conditionalFormatting>
  <conditionalFormatting sqref="O116">
    <cfRule type="expression" dxfId="49" priority="79">
      <formula>AND($O$116="",$F$116="",$G$116="",$H$116="",OR($I$116="",$I$116="-"),$J$116="",OR($K$116="",$K$116="-"))</formula>
    </cfRule>
  </conditionalFormatting>
  <conditionalFormatting sqref="O117">
    <cfRule type="expression" dxfId="48" priority="80">
      <formula>AND($O$117="",$F$117="",$G$117="",$H$117="",$I$117="",$J$117="",$K$117="")</formula>
    </cfRule>
  </conditionalFormatting>
  <conditionalFormatting sqref="O118">
    <cfRule type="expression" dxfId="47" priority="81">
      <formula>AND($O$118="",$F$118="",$G$118="",$H$118="",OR($I$118="",$I$118="-"),$J$118="",OR($K$118="",$K$118="-"))</formula>
    </cfRule>
  </conditionalFormatting>
  <conditionalFormatting sqref="O119">
    <cfRule type="expression" dxfId="46" priority="82">
      <formula>AND($O$119="",$F$119="",$G$119="",$H$119="",$I$119="",$J$119="",$K$119="")</formula>
    </cfRule>
  </conditionalFormatting>
  <conditionalFormatting sqref="O120">
    <cfRule type="expression" dxfId="45" priority="83">
      <formula>AND($O$120="",$F$120="",$G$120="",$H$120="",$I$120="",$J$120="",$K$120="")</formula>
    </cfRule>
  </conditionalFormatting>
  <conditionalFormatting sqref="O121">
    <cfRule type="expression" dxfId="44" priority="84">
      <formula>OR($O$121="",AND(_xlfn.ISFORMULA($O$121)&lt;&gt;FALSE,OR($O$122="*",$O$122="＊"),OR($O$123="*",$O$123="＊"),OR($O$124="*",$O$124="＊")))</formula>
    </cfRule>
  </conditionalFormatting>
  <conditionalFormatting sqref="O122">
    <cfRule type="expression" dxfId="43" priority="85">
      <formula>AND($O$122="",$F$122="",$G$122="",$H$122="",OR($I$122="",$I$122="-"),$J$122="",OR($K$122="",$K$122="-"))</formula>
    </cfRule>
  </conditionalFormatting>
  <conditionalFormatting sqref="O123">
    <cfRule type="expression" dxfId="42" priority="86">
      <formula>AND($O$123="",$F$123="",$G$123="",$H$123="",$I$123="",$J$123="",$K$123="")</formula>
    </cfRule>
  </conditionalFormatting>
  <conditionalFormatting sqref="O124">
    <cfRule type="expression" dxfId="41" priority="87">
      <formula>AND($O$124="",$F$124="",$G$124="",$H$124="",$I$124="",$J$124="",$K$124="")</formula>
    </cfRule>
  </conditionalFormatting>
  <conditionalFormatting sqref="O125">
    <cfRule type="expression" dxfId="40" priority="88">
      <formula>AND($O$125="",$F$125="",$G$125="",$H$125="",$I$125="",$J$125="",$K$125="")</formula>
    </cfRule>
  </conditionalFormatting>
  <conditionalFormatting sqref="O126">
    <cfRule type="expression" dxfId="39" priority="89">
      <formula>AND($O$126="",$F$126="",$G$126="",$H$126="",$I$126="",$J$126="",$K$126="")</formula>
    </cfRule>
  </conditionalFormatting>
  <conditionalFormatting sqref="O127">
    <cfRule type="expression" dxfId="38" priority="90">
      <formula>AND($O$127="",$F$127="",$G$127="",$H$127="",$I$127="",$J$127="",$K$127="")</formula>
    </cfRule>
  </conditionalFormatting>
  <conditionalFormatting sqref="O128">
    <cfRule type="expression" dxfId="37" priority="91">
      <formula>AND($O$128="",$F$128="",$G$128="",$H$128="",OR($I$128="",$I$128="-"),$J$128="",OR($K$128="",$K$128="-"))</formula>
    </cfRule>
  </conditionalFormatting>
  <conditionalFormatting sqref="O129">
    <cfRule type="expression" dxfId="36" priority="92">
      <formula>OR($O$129="",AND(_xlfn.ISFORMULA($O$129)&lt;&gt;FALSE,OR($O$130="*",$O$130="＊"),OR($O$131="*",$O$131="＊"),OR($O$132="*",$O$132="＊")))</formula>
    </cfRule>
  </conditionalFormatting>
  <conditionalFormatting sqref="O130">
    <cfRule type="expression" dxfId="35" priority="93">
      <formula>AND($O$130="",$F$130="",$G$130="",$H$130="",$I$130="",$J$130="",$K$130="")</formula>
    </cfRule>
  </conditionalFormatting>
  <conditionalFormatting sqref="O131">
    <cfRule type="expression" dxfId="34" priority="94">
      <formula>AND($O$131="",$F$131="",$G$131="",$H$131="",$I$131="",$J$131="",$K$131="")</formula>
    </cfRule>
  </conditionalFormatting>
  <conditionalFormatting sqref="O132">
    <cfRule type="expression" dxfId="33" priority="95">
      <formula>AND($O$132="",$F$132="",$G$132="",$H$132="",$I$132="",$J$132="",$K$132="")</formula>
    </cfRule>
  </conditionalFormatting>
  <conditionalFormatting sqref="O133">
    <cfRule type="expression" dxfId="32" priority="96">
      <formula>AND($O$133="",$F$133="",$G$133="",$H$133="",$I$133="",$J$133="",$K$133="")</formula>
    </cfRule>
  </conditionalFormatting>
  <conditionalFormatting sqref="P102">
    <cfRule type="expression" dxfId="31" priority="97">
      <formula>AND($P$102="",$F$102="",$G$102="",$H$102="",OR($I$102="",$I$102="-"),$J$102="",OR($K$102="",$K$102="-"))</formula>
    </cfRule>
  </conditionalFormatting>
  <conditionalFormatting sqref="P103">
    <cfRule type="expression" dxfId="30" priority="98">
      <formula>AND($P$103="",$F$103="",$G$103="",$H$103="",OR($I$103="",$I$103="-"),$J$103="",OR($K$103="",$K$103="-"))</formula>
    </cfRule>
  </conditionalFormatting>
  <conditionalFormatting sqref="P104">
    <cfRule type="expression" dxfId="29" priority="99">
      <formula>AND($P$104="",$F$104="",$G$104="",$H$104="",OR($I$104="",$I$104="-"),$J$104="",OR($K$104="",$K$104="-"))</formula>
    </cfRule>
  </conditionalFormatting>
  <conditionalFormatting sqref="P105">
    <cfRule type="expression" dxfId="28" priority="100">
      <formula>OR($P$105="",AND(_xlfn.ISFORMULA($P$105)&lt;&gt;FALSE,OR($P$106="*",$P$106="＊"),OR($P$107="*",$P$107="＊"),OR($P$108="*",$P$108="＊"),OR($P$109="*",$P$109="＊")))</formula>
    </cfRule>
  </conditionalFormatting>
  <conditionalFormatting sqref="P106">
    <cfRule type="expression" dxfId="27" priority="101">
      <formula>AND($P$106="",$F$106="",$G$106="",$H$106="",$I$106="",$J$106="",$K$106="")</formula>
    </cfRule>
  </conditionalFormatting>
  <conditionalFormatting sqref="P107">
    <cfRule type="expression" dxfId="26" priority="102">
      <formula>AND($P$107="",$F$107="",$G$107="",$H$107="",OR($I$107="",$I$107="-"),$J$107="",OR($K$107="",$K$107="-"))</formula>
    </cfRule>
  </conditionalFormatting>
  <conditionalFormatting sqref="P108">
    <cfRule type="expression" dxfId="25" priority="103">
      <formula>AND($P$108="",$F$108="",$G$108="",$H$108="",OR($I$108="",$I$108="-"),$J$108="",OR($K$108="",$K$108="-"))</formula>
    </cfRule>
  </conditionalFormatting>
  <conditionalFormatting sqref="P109">
    <cfRule type="expression" dxfId="24" priority="104">
      <formula>AND($P$109="",$F$109="",$G$109="",$H$109="",OR($I$109="",$I$109="-"),$J$109="",OR($K$109="",$K$109="-"))</formula>
    </cfRule>
  </conditionalFormatting>
  <conditionalFormatting sqref="P110">
    <cfRule type="expression" dxfId="23"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22" priority="106">
      <formula>AND($P$111="",$F$111="",$G$111="",$H$111="",OR($I$111="",$I$111="-"),$J$111="",OR($K$111="",$K$111="-"))</formula>
    </cfRule>
  </conditionalFormatting>
  <conditionalFormatting sqref="P112">
    <cfRule type="expression" dxfId="21" priority="107">
      <formula>AND($P$112="",$F$112="",$G$112="",$H$112="",OR($I$112="",$I$112="-"),$J$112="",OR($K$112="",$K$112="-"))</formula>
    </cfRule>
  </conditionalFormatting>
  <conditionalFormatting sqref="P113">
    <cfRule type="expression" dxfId="20" priority="108">
      <formula>AND($P$113="",$F$113="",$G$113="",$H$113="",OR($I$113="",$I$113="-"),$J$113="",OR($K$113="",$K$113="-"))</formula>
    </cfRule>
  </conditionalFormatting>
  <conditionalFormatting sqref="P114">
    <cfRule type="expression" dxfId="19" priority="109">
      <formula>OR($P$114="",AND(_xlfn.ISFORMULA($P$114)&lt;&gt;FALSE,OR($P$115="*",$P$115="＊"),OR($P$116="*",$P$116="＊"),OR($P$117="*",$P$117="＊"),OR($P$118="*",$P$118="＊")))</formula>
    </cfRule>
  </conditionalFormatting>
  <conditionalFormatting sqref="P115">
    <cfRule type="expression" dxfId="18" priority="110">
      <formula>AND($P$115="",$F$115="",$G$115="",$H$115="",OR($I$115="",$I$115="-"),$J$115="",OR($K$115="",$K$115="-"))</formula>
    </cfRule>
  </conditionalFormatting>
  <conditionalFormatting sqref="P116">
    <cfRule type="expression" dxfId="17" priority="111">
      <formula>AND($P$116="",$F$116="",$G$116="",$H$116="",OR($I$116="",$I$116="-"),$J$116="",OR($K$116="",$K$116="-"))</formula>
    </cfRule>
  </conditionalFormatting>
  <conditionalFormatting sqref="P117">
    <cfRule type="expression" dxfId="16" priority="112">
      <formula>AND($P$117="",$F$117="",$G$117="",$H$117="",$I$117="",$J$117="",$K$117="")</formula>
    </cfRule>
  </conditionalFormatting>
  <conditionalFormatting sqref="P118">
    <cfRule type="expression" dxfId="15" priority="113">
      <formula>AND($P$118="",$F$118="",$G$118="",$H$118="",OR($I$118="",$I$118="-"),$J$118="",OR($K$118="",$K$118="-"))</formula>
    </cfRule>
  </conditionalFormatting>
  <conditionalFormatting sqref="P119">
    <cfRule type="expression" dxfId="14" priority="114">
      <formula>AND($P$119="",$F$119="",$G$119="",$H$119="",$I$119="",$J$119="",$K$119="")</formula>
    </cfRule>
  </conditionalFormatting>
  <conditionalFormatting sqref="P120">
    <cfRule type="expression" dxfId="13" priority="115">
      <formula>AND($P$120="",$F$120="",$G$120="",$H$120="",$I$120="",$J$120="",$K$120="")</formula>
    </cfRule>
  </conditionalFormatting>
  <conditionalFormatting sqref="P121">
    <cfRule type="expression" dxfId="12" priority="116">
      <formula>OR($P$121="",AND(_xlfn.ISFORMULA($P$121)&lt;&gt;FALSE,OR($P$122="*",$P$122="＊"),OR($P$123="*",$P$123="＊"),OR($P$124="*",$P$124="＊")))</formula>
    </cfRule>
  </conditionalFormatting>
  <conditionalFormatting sqref="P122">
    <cfRule type="expression" dxfId="11" priority="117">
      <formula>AND($P$122="",$F$122="",$G$122="",$H$122="",OR($I$122="",$I$122="-"),$J$122="",OR($K$122="",$K$122="-"))</formula>
    </cfRule>
  </conditionalFormatting>
  <conditionalFormatting sqref="P123">
    <cfRule type="expression" dxfId="10" priority="118">
      <formula>AND($P$123="",$F$123="",$G$123="",$H$123="",$I$123="",$J$123="",$K$123="")</formula>
    </cfRule>
  </conditionalFormatting>
  <conditionalFormatting sqref="P124">
    <cfRule type="expression" dxfId="9" priority="119">
      <formula>AND($P$124="",$F$124="",$G$124="",$H$124="",$I$124="",$J$124="",$K$124="")</formula>
    </cfRule>
  </conditionalFormatting>
  <conditionalFormatting sqref="P125">
    <cfRule type="expression" dxfId="8" priority="120">
      <formula>AND($P$125="",$F$125="",$G$125="",$H$125="",$I$125="",$J$125="",$K$125="")</formula>
    </cfRule>
  </conditionalFormatting>
  <conditionalFormatting sqref="P126">
    <cfRule type="expression" dxfId="7" priority="121">
      <formula>AND($P$126="",$F$126="",$G$126="",$H$126="",$I$126="",$J$126="",$K$126="")</formula>
    </cfRule>
  </conditionalFormatting>
  <conditionalFormatting sqref="P127">
    <cfRule type="expression" dxfId="6" priority="122">
      <formula>AND($P$127="",$F$127="",$G$127="",$H$127="",$I$127="",$J$127="",$K$127="")</formula>
    </cfRule>
  </conditionalFormatting>
  <conditionalFormatting sqref="P128">
    <cfRule type="expression" dxfId="5" priority="123">
      <formula>AND($P$128="",$F$128="",$G$128="",$H$128="",OR($I$128="",$I$128="-"),$J$128="",OR($K$128="",$K$128="-"))</formula>
    </cfRule>
  </conditionalFormatting>
  <conditionalFormatting sqref="P129">
    <cfRule type="expression" dxfId="4" priority="124">
      <formula>OR($P$129="",AND(_xlfn.ISFORMULA($P$129)&lt;&gt;FALSE,OR($P$130="*",$P$130="＊"),OR($P$131="*",$P$131="＊"),OR($P$132="*",$P$132="＊")))</formula>
    </cfRule>
  </conditionalFormatting>
  <conditionalFormatting sqref="P130">
    <cfRule type="expression" dxfId="3" priority="125">
      <formula>AND($P$130="",$F$130="",$G$130="",$H$130="",$I$130="",$J$130="",$K$130="")</formula>
    </cfRule>
  </conditionalFormatting>
  <conditionalFormatting sqref="P131">
    <cfRule type="expression" dxfId="2" priority="126">
      <formula>AND($P$131="",$F$131="",$G$131="",$H$131="",$I$131="",$J$131="",$K$131="")</formula>
    </cfRule>
  </conditionalFormatting>
  <conditionalFormatting sqref="P132">
    <cfRule type="expression" dxfId="1" priority="127">
      <formula>AND($P$132="",$F$132="",$G$132="",$H$132="",$I$132="",$J$132="",$K$132="")</formula>
    </cfRule>
  </conditionalFormatting>
  <conditionalFormatting sqref="P133">
    <cfRule type="expression" dxfId="0"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2695</v>
      </c>
      <c r="B1" s="44" t="s">
        <v>2696</v>
      </c>
      <c r="C1" s="44" t="s">
        <v>2544</v>
      </c>
      <c r="D1" s="44" t="s">
        <v>2649</v>
      </c>
      <c r="E1" s="44" t="s">
        <v>2650</v>
      </c>
      <c r="F1" s="44" t="s">
        <v>2651</v>
      </c>
      <c r="G1" s="44" t="s">
        <v>2652</v>
      </c>
      <c r="H1" s="44" t="s">
        <v>2653</v>
      </c>
      <c r="I1" s="44" t="s">
        <v>2642</v>
      </c>
      <c r="J1" s="44" t="s">
        <v>2679</v>
      </c>
      <c r="K1" s="44" t="s">
        <v>2654</v>
      </c>
      <c r="L1" s="44" t="s">
        <v>2655</v>
      </c>
      <c r="M1" s="44" t="s">
        <v>2656</v>
      </c>
      <c r="N1" s="44" t="s">
        <v>2657</v>
      </c>
      <c r="O1" s="44" t="s">
        <v>2999</v>
      </c>
      <c r="P1" s="44" t="s">
        <v>2658</v>
      </c>
      <c r="Q1" s="44" t="s">
        <v>2659</v>
      </c>
      <c r="R1" s="44" t="s">
        <v>2660</v>
      </c>
      <c r="S1" s="44" t="s">
        <v>2661</v>
      </c>
      <c r="T1" s="67" t="s">
        <v>2662</v>
      </c>
      <c r="U1" s="68" t="s">
        <v>2663</v>
      </c>
      <c r="V1" s="68" t="s">
        <v>2664</v>
      </c>
      <c r="W1" s="44" t="s">
        <v>2545</v>
      </c>
      <c r="X1" s="44" t="s">
        <v>2546</v>
      </c>
      <c r="Y1" s="44" t="s">
        <v>2547</v>
      </c>
      <c r="Z1" s="44" t="s">
        <v>2548</v>
      </c>
      <c r="AA1" s="44" t="s">
        <v>2924</v>
      </c>
      <c r="AB1" s="44" t="s">
        <v>2549</v>
      </c>
      <c r="AC1" s="44" t="s">
        <v>2550</v>
      </c>
      <c r="AD1" s="44" t="s">
        <v>2551</v>
      </c>
      <c r="AE1" s="44" t="s">
        <v>2552</v>
      </c>
      <c r="AF1" s="44" t="s">
        <v>2925</v>
      </c>
      <c r="AG1" s="44" t="s">
        <v>2553</v>
      </c>
      <c r="AH1" s="44" t="s">
        <v>2554</v>
      </c>
      <c r="AI1" s="44" t="s">
        <v>2555</v>
      </c>
      <c r="AJ1" s="44" t="s">
        <v>2556</v>
      </c>
      <c r="AK1" s="44" t="s">
        <v>2557</v>
      </c>
      <c r="AL1" s="44" t="s">
        <v>2558</v>
      </c>
      <c r="AM1" s="44" t="s">
        <v>2559</v>
      </c>
      <c r="AN1" s="44" t="s">
        <v>2560</v>
      </c>
      <c r="AO1" s="44" t="s">
        <v>2561</v>
      </c>
      <c r="AP1" s="44" t="s">
        <v>2562</v>
      </c>
      <c r="AQ1" s="44" t="s">
        <v>2563</v>
      </c>
      <c r="AR1" s="44" t="s">
        <v>2564</v>
      </c>
      <c r="AS1" s="44" t="s">
        <v>2565</v>
      </c>
      <c r="AT1" s="44" t="s">
        <v>2566</v>
      </c>
      <c r="AU1" s="44" t="s">
        <v>2567</v>
      </c>
      <c r="AV1" s="44" t="s">
        <v>2568</v>
      </c>
      <c r="AW1" s="44" t="s">
        <v>2569</v>
      </c>
      <c r="AX1" s="69" t="s">
        <v>2570</v>
      </c>
      <c r="AY1" s="44" t="s">
        <v>2571</v>
      </c>
      <c r="AZ1" s="44" t="s">
        <v>2572</v>
      </c>
      <c r="BA1" s="69" t="s">
        <v>2573</v>
      </c>
      <c r="BB1" s="70" t="s">
        <v>2574</v>
      </c>
      <c r="BC1" s="67" t="s">
        <v>2640</v>
      </c>
      <c r="BD1" s="44" t="s">
        <v>2575</v>
      </c>
      <c r="BE1" s="44" t="s">
        <v>2576</v>
      </c>
      <c r="BF1" s="44" t="s">
        <v>2577</v>
      </c>
      <c r="BG1" s="44" t="s">
        <v>2578</v>
      </c>
      <c r="BH1" s="44" t="s">
        <v>2579</v>
      </c>
      <c r="BI1" s="44" t="s">
        <v>2580</v>
      </c>
      <c r="BJ1" s="44" t="s">
        <v>2581</v>
      </c>
      <c r="BK1" s="44" t="s">
        <v>2582</v>
      </c>
      <c r="BL1" s="44" t="s">
        <v>2583</v>
      </c>
      <c r="BM1" s="44" t="s">
        <v>2584</v>
      </c>
      <c r="BN1" s="44" t="s">
        <v>2585</v>
      </c>
      <c r="BO1" s="44" t="s">
        <v>2586</v>
      </c>
      <c r="BP1" s="44" t="s">
        <v>2587</v>
      </c>
      <c r="BQ1" s="44" t="s">
        <v>2588</v>
      </c>
      <c r="BR1" s="44" t="s">
        <v>2589</v>
      </c>
      <c r="BS1" s="44" t="s">
        <v>2590</v>
      </c>
      <c r="BT1" s="44" t="s">
        <v>2591</v>
      </c>
      <c r="BU1" s="44" t="s">
        <v>2592</v>
      </c>
      <c r="BV1" s="44" t="s">
        <v>2593</v>
      </c>
      <c r="BW1" s="44" t="s">
        <v>2594</v>
      </c>
      <c r="BX1" s="44" t="s">
        <v>2595</v>
      </c>
      <c r="BY1" s="44" t="s">
        <v>2926</v>
      </c>
      <c r="BZ1" s="44" t="s">
        <v>2596</v>
      </c>
      <c r="CA1" s="44" t="s">
        <v>2597</v>
      </c>
      <c r="CB1" s="44" t="s">
        <v>2598</v>
      </c>
      <c r="CC1" s="44" t="s">
        <v>2599</v>
      </c>
      <c r="CD1" s="44" t="s">
        <v>2927</v>
      </c>
      <c r="CE1" s="44" t="s">
        <v>2600</v>
      </c>
      <c r="CF1" s="44" t="s">
        <v>2601</v>
      </c>
      <c r="CG1" s="44" t="s">
        <v>2602</v>
      </c>
      <c r="CH1" s="44" t="s">
        <v>2603</v>
      </c>
      <c r="CI1" s="44" t="s">
        <v>2604</v>
      </c>
      <c r="CJ1" s="44" t="s">
        <v>2605</v>
      </c>
      <c r="CK1" s="44" t="s">
        <v>2606</v>
      </c>
      <c r="CL1" s="44" t="s">
        <v>2607</v>
      </c>
      <c r="CM1" s="44" t="s">
        <v>2608</v>
      </c>
      <c r="CN1" s="44" t="s">
        <v>2609</v>
      </c>
      <c r="CO1" s="44" t="s">
        <v>2610</v>
      </c>
      <c r="CP1" s="44" t="s">
        <v>2611</v>
      </c>
      <c r="CQ1" s="44" t="s">
        <v>2612</v>
      </c>
      <c r="CR1" s="44" t="s">
        <v>2613</v>
      </c>
      <c r="CS1" s="44" t="s">
        <v>2614</v>
      </c>
      <c r="CT1" s="44" t="s">
        <v>2615</v>
      </c>
      <c r="CU1" s="44" t="s">
        <v>2616</v>
      </c>
      <c r="CV1" s="69" t="s">
        <v>2617</v>
      </c>
      <c r="CW1" s="44" t="s">
        <v>2618</v>
      </c>
      <c r="CX1" s="44" t="s">
        <v>2619</v>
      </c>
      <c r="CY1" s="69" t="s">
        <v>2620</v>
      </c>
      <c r="CZ1" s="70" t="s">
        <v>2621</v>
      </c>
      <c r="DA1" s="67" t="s">
        <v>2641</v>
      </c>
      <c r="DB1" s="44" t="s">
        <v>2622</v>
      </c>
      <c r="DC1" s="44" t="s">
        <v>2623</v>
      </c>
      <c r="DD1" s="44" t="s">
        <v>2624</v>
      </c>
      <c r="DE1" s="44" t="s">
        <v>2625</v>
      </c>
      <c r="DF1" s="44" t="s">
        <v>2626</v>
      </c>
      <c r="DG1" s="44" t="s">
        <v>2627</v>
      </c>
      <c r="DH1" s="44" t="s">
        <v>2628</v>
      </c>
      <c r="DI1" s="44" t="s">
        <v>2629</v>
      </c>
      <c r="DJ1" s="44" t="s">
        <v>2630</v>
      </c>
      <c r="DK1" s="44" t="s">
        <v>2631</v>
      </c>
      <c r="DL1" s="44" t="s">
        <v>2632</v>
      </c>
      <c r="DM1" s="44" t="s">
        <v>2633</v>
      </c>
      <c r="DN1" s="44" t="s">
        <v>2634</v>
      </c>
      <c r="DO1" s="44" t="s">
        <v>2635</v>
      </c>
      <c r="DP1" s="44" t="s">
        <v>2636</v>
      </c>
      <c r="DQ1" s="44" t="s">
        <v>2637</v>
      </c>
      <c r="DR1" s="44" t="s">
        <v>2638</v>
      </c>
      <c r="DS1" s="44" t="s">
        <v>2639</v>
      </c>
      <c r="DT1" s="44" t="s">
        <v>3056</v>
      </c>
      <c r="DU1" s="44" t="s">
        <v>3057</v>
      </c>
      <c r="DV1" s="44" t="s">
        <v>3058</v>
      </c>
      <c r="DW1" s="44" t="s">
        <v>2719</v>
      </c>
      <c r="DX1" s="44" t="s">
        <v>2751</v>
      </c>
      <c r="DY1" s="44" t="s">
        <v>3066</v>
      </c>
      <c r="DZ1" s="44" t="s">
        <v>2783</v>
      </c>
      <c r="EA1" s="44" t="s">
        <v>2933</v>
      </c>
      <c r="EB1" s="44" t="s">
        <v>2934</v>
      </c>
      <c r="EC1" s="44" t="s">
        <v>2815</v>
      </c>
      <c r="ED1" s="44" t="s">
        <v>2816</v>
      </c>
      <c r="EE1" s="44" t="s">
        <v>3067</v>
      </c>
      <c r="EF1" s="44" t="s">
        <v>2817</v>
      </c>
      <c r="EG1" s="44" t="s">
        <v>2720</v>
      </c>
      <c r="EH1" s="44" t="s">
        <v>2752</v>
      </c>
      <c r="EI1" s="44" t="s">
        <v>3068</v>
      </c>
      <c r="EJ1" s="44" t="s">
        <v>2784</v>
      </c>
      <c r="EK1" s="44" t="s">
        <v>2935</v>
      </c>
      <c r="EL1" s="44" t="s">
        <v>2936</v>
      </c>
      <c r="EM1" s="44" t="s">
        <v>2818</v>
      </c>
      <c r="EN1" s="44" t="s">
        <v>2819</v>
      </c>
      <c r="EO1" s="44" t="s">
        <v>3069</v>
      </c>
      <c r="EP1" s="44" t="s">
        <v>2820</v>
      </c>
      <c r="EQ1" s="44" t="s">
        <v>2721</v>
      </c>
      <c r="ER1" s="44" t="s">
        <v>2753</v>
      </c>
      <c r="ES1" s="44" t="s">
        <v>3070</v>
      </c>
      <c r="ET1" s="44" t="s">
        <v>2785</v>
      </c>
      <c r="EU1" s="44" t="s">
        <v>2937</v>
      </c>
      <c r="EV1" s="44" t="s">
        <v>2938</v>
      </c>
      <c r="EW1" s="44" t="s">
        <v>2821</v>
      </c>
      <c r="EX1" s="44" t="s">
        <v>2822</v>
      </c>
      <c r="EY1" s="44" t="s">
        <v>3071</v>
      </c>
      <c r="EZ1" s="44" t="s">
        <v>2823</v>
      </c>
      <c r="FA1" s="44" t="s">
        <v>2722</v>
      </c>
      <c r="FB1" s="44" t="s">
        <v>2754</v>
      </c>
      <c r="FC1" s="44" t="s">
        <v>3072</v>
      </c>
      <c r="FD1" s="44" t="s">
        <v>2786</v>
      </c>
      <c r="FE1" s="44" t="s">
        <v>2939</v>
      </c>
      <c r="FF1" s="44" t="s">
        <v>2940</v>
      </c>
      <c r="FG1" s="44" t="s">
        <v>2824</v>
      </c>
      <c r="FH1" s="44" t="s">
        <v>2825</v>
      </c>
      <c r="FI1" s="44" t="s">
        <v>3073</v>
      </c>
      <c r="FJ1" s="44" t="s">
        <v>2826</v>
      </c>
      <c r="FK1" s="44" t="s">
        <v>2723</v>
      </c>
      <c r="FL1" s="44" t="s">
        <v>2755</v>
      </c>
      <c r="FM1" s="44" t="s">
        <v>3074</v>
      </c>
      <c r="FN1" s="44" t="s">
        <v>2787</v>
      </c>
      <c r="FO1" s="44" t="s">
        <v>2941</v>
      </c>
      <c r="FP1" s="44" t="s">
        <v>2942</v>
      </c>
      <c r="FQ1" s="44" t="s">
        <v>2827</v>
      </c>
      <c r="FR1" s="44" t="s">
        <v>2828</v>
      </c>
      <c r="FS1" s="44" t="s">
        <v>3075</v>
      </c>
      <c r="FT1" s="44" t="s">
        <v>2829</v>
      </c>
      <c r="FU1" s="44" t="s">
        <v>2724</v>
      </c>
      <c r="FV1" s="44" t="s">
        <v>2756</v>
      </c>
      <c r="FW1" s="44" t="s">
        <v>3076</v>
      </c>
      <c r="FX1" s="44" t="s">
        <v>2788</v>
      </c>
      <c r="FY1" s="44" t="s">
        <v>2943</v>
      </c>
      <c r="FZ1" s="44" t="s">
        <v>2944</v>
      </c>
      <c r="GA1" s="44" t="s">
        <v>2830</v>
      </c>
      <c r="GB1" s="44" t="s">
        <v>2831</v>
      </c>
      <c r="GC1" s="44" t="s">
        <v>3077</v>
      </c>
      <c r="GD1" s="44" t="s">
        <v>2832</v>
      </c>
      <c r="GE1" s="44" t="s">
        <v>2725</v>
      </c>
      <c r="GF1" s="44" t="s">
        <v>2757</v>
      </c>
      <c r="GG1" s="44" t="s">
        <v>3078</v>
      </c>
      <c r="GH1" s="44" t="s">
        <v>2789</v>
      </c>
      <c r="GI1" s="44" t="s">
        <v>2945</v>
      </c>
      <c r="GJ1" s="44" t="s">
        <v>2946</v>
      </c>
      <c r="GK1" s="44" t="s">
        <v>2833</v>
      </c>
      <c r="GL1" s="44" t="s">
        <v>2834</v>
      </c>
      <c r="GM1" s="44" t="s">
        <v>3079</v>
      </c>
      <c r="GN1" s="44" t="s">
        <v>2835</v>
      </c>
      <c r="GO1" s="44" t="s">
        <v>2726</v>
      </c>
      <c r="GP1" s="44" t="s">
        <v>2758</v>
      </c>
      <c r="GQ1" s="44" t="s">
        <v>3080</v>
      </c>
      <c r="GR1" s="44" t="s">
        <v>2790</v>
      </c>
      <c r="GS1" s="44" t="s">
        <v>2947</v>
      </c>
      <c r="GT1" s="44" t="s">
        <v>2948</v>
      </c>
      <c r="GU1" s="44" t="s">
        <v>2836</v>
      </c>
      <c r="GV1" s="44" t="s">
        <v>2837</v>
      </c>
      <c r="GW1" s="44" t="s">
        <v>3081</v>
      </c>
      <c r="GX1" s="44" t="s">
        <v>2838</v>
      </c>
      <c r="GY1" s="44" t="s">
        <v>2727</v>
      </c>
      <c r="GZ1" s="44" t="s">
        <v>2759</v>
      </c>
      <c r="HA1" s="44" t="s">
        <v>3082</v>
      </c>
      <c r="HB1" s="44" t="s">
        <v>2791</v>
      </c>
      <c r="HC1" s="44" t="s">
        <v>2949</v>
      </c>
      <c r="HD1" s="44" t="s">
        <v>2950</v>
      </c>
      <c r="HE1" s="44" t="s">
        <v>2839</v>
      </c>
      <c r="HF1" s="44" t="s">
        <v>2840</v>
      </c>
      <c r="HG1" s="44" t="s">
        <v>3083</v>
      </c>
      <c r="HH1" s="44" t="s">
        <v>2841</v>
      </c>
      <c r="HI1" s="44" t="s">
        <v>2728</v>
      </c>
      <c r="HJ1" s="44" t="s">
        <v>2760</v>
      </c>
      <c r="HK1" s="44" t="s">
        <v>3084</v>
      </c>
      <c r="HL1" s="44" t="s">
        <v>2792</v>
      </c>
      <c r="HM1" s="44" t="s">
        <v>2951</v>
      </c>
      <c r="HN1" s="44" t="s">
        <v>2952</v>
      </c>
      <c r="HO1" s="44" t="s">
        <v>2842</v>
      </c>
      <c r="HP1" s="44" t="s">
        <v>2843</v>
      </c>
      <c r="HQ1" s="44" t="s">
        <v>3085</v>
      </c>
      <c r="HR1" s="44" t="s">
        <v>2844</v>
      </c>
      <c r="HS1" s="44" t="s">
        <v>2729</v>
      </c>
      <c r="HT1" s="44" t="s">
        <v>2761</v>
      </c>
      <c r="HU1" s="44" t="s">
        <v>3086</v>
      </c>
      <c r="HV1" s="44" t="s">
        <v>2793</v>
      </c>
      <c r="HW1" s="44" t="s">
        <v>2953</v>
      </c>
      <c r="HX1" s="44" t="s">
        <v>2954</v>
      </c>
      <c r="HY1" s="44" t="s">
        <v>2845</v>
      </c>
      <c r="HZ1" s="44" t="s">
        <v>2846</v>
      </c>
      <c r="IA1" s="44" t="s">
        <v>3087</v>
      </c>
      <c r="IB1" s="44" t="s">
        <v>2847</v>
      </c>
      <c r="IC1" s="44" t="s">
        <v>2730</v>
      </c>
      <c r="ID1" s="44" t="s">
        <v>2762</v>
      </c>
      <c r="IE1" s="44" t="s">
        <v>3088</v>
      </c>
      <c r="IF1" s="44" t="s">
        <v>2794</v>
      </c>
      <c r="IG1" s="44" t="s">
        <v>2955</v>
      </c>
      <c r="IH1" s="44" t="s">
        <v>2956</v>
      </c>
      <c r="II1" s="44" t="s">
        <v>2848</v>
      </c>
      <c r="IJ1" s="44" t="s">
        <v>2849</v>
      </c>
      <c r="IK1" s="44" t="s">
        <v>3089</v>
      </c>
      <c r="IL1" s="44" t="s">
        <v>2850</v>
      </c>
      <c r="IM1" s="44" t="s">
        <v>2731</v>
      </c>
      <c r="IN1" s="44" t="s">
        <v>2763</v>
      </c>
      <c r="IO1" s="44" t="s">
        <v>3090</v>
      </c>
      <c r="IP1" s="44" t="s">
        <v>2795</v>
      </c>
      <c r="IQ1" s="44" t="s">
        <v>2957</v>
      </c>
      <c r="IR1" s="44" t="s">
        <v>2958</v>
      </c>
      <c r="IS1" s="44" t="s">
        <v>2851</v>
      </c>
      <c r="IT1" s="44" t="s">
        <v>2852</v>
      </c>
      <c r="IU1" s="44" t="s">
        <v>3091</v>
      </c>
      <c r="IV1" s="44" t="s">
        <v>2853</v>
      </c>
      <c r="IW1" s="44" t="s">
        <v>2732</v>
      </c>
      <c r="IX1" s="44" t="s">
        <v>2764</v>
      </c>
      <c r="IY1" s="44" t="s">
        <v>3092</v>
      </c>
      <c r="IZ1" s="44" t="s">
        <v>2796</v>
      </c>
      <c r="JA1" s="44" t="s">
        <v>2959</v>
      </c>
      <c r="JB1" s="44" t="s">
        <v>2960</v>
      </c>
      <c r="JC1" s="44" t="s">
        <v>2854</v>
      </c>
      <c r="JD1" s="44" t="s">
        <v>2855</v>
      </c>
      <c r="JE1" s="44" t="s">
        <v>3093</v>
      </c>
      <c r="JF1" s="44" t="s">
        <v>2856</v>
      </c>
      <c r="JG1" s="44" t="s">
        <v>2733</v>
      </c>
      <c r="JH1" s="44" t="s">
        <v>2765</v>
      </c>
      <c r="JI1" s="44" t="s">
        <v>3094</v>
      </c>
      <c r="JJ1" s="44" t="s">
        <v>2797</v>
      </c>
      <c r="JK1" s="44" t="s">
        <v>2961</v>
      </c>
      <c r="JL1" s="44" t="s">
        <v>2962</v>
      </c>
      <c r="JM1" s="44" t="s">
        <v>2857</v>
      </c>
      <c r="JN1" s="44" t="s">
        <v>2858</v>
      </c>
      <c r="JO1" s="44" t="s">
        <v>3095</v>
      </c>
      <c r="JP1" s="44" t="s">
        <v>2859</v>
      </c>
      <c r="JQ1" s="44" t="s">
        <v>2734</v>
      </c>
      <c r="JR1" s="44" t="s">
        <v>2766</v>
      </c>
      <c r="JS1" s="44" t="s">
        <v>3096</v>
      </c>
      <c r="JT1" s="44" t="s">
        <v>2798</v>
      </c>
      <c r="JU1" s="44" t="s">
        <v>2963</v>
      </c>
      <c r="JV1" s="44" t="s">
        <v>2964</v>
      </c>
      <c r="JW1" s="44" t="s">
        <v>2860</v>
      </c>
      <c r="JX1" s="44" t="s">
        <v>2861</v>
      </c>
      <c r="JY1" s="44" t="s">
        <v>3097</v>
      </c>
      <c r="JZ1" s="44" t="s">
        <v>2862</v>
      </c>
      <c r="KA1" s="44" t="s">
        <v>2735</v>
      </c>
      <c r="KB1" s="44" t="s">
        <v>2767</v>
      </c>
      <c r="KC1" s="44" t="s">
        <v>3098</v>
      </c>
      <c r="KD1" s="44" t="s">
        <v>2799</v>
      </c>
      <c r="KE1" s="44" t="s">
        <v>2965</v>
      </c>
      <c r="KF1" s="44" t="s">
        <v>2966</v>
      </c>
      <c r="KG1" s="44" t="s">
        <v>2863</v>
      </c>
      <c r="KH1" s="44" t="s">
        <v>2864</v>
      </c>
      <c r="KI1" s="44" t="s">
        <v>3099</v>
      </c>
      <c r="KJ1" s="44" t="s">
        <v>2865</v>
      </c>
      <c r="KK1" s="44" t="s">
        <v>2736</v>
      </c>
      <c r="KL1" s="44" t="s">
        <v>2768</v>
      </c>
      <c r="KM1" s="44" t="s">
        <v>3100</v>
      </c>
      <c r="KN1" s="44" t="s">
        <v>2800</v>
      </c>
      <c r="KO1" s="44" t="s">
        <v>2967</v>
      </c>
      <c r="KP1" s="44" t="s">
        <v>2968</v>
      </c>
      <c r="KQ1" s="44" t="s">
        <v>2866</v>
      </c>
      <c r="KR1" s="44" t="s">
        <v>2867</v>
      </c>
      <c r="KS1" s="44" t="s">
        <v>3101</v>
      </c>
      <c r="KT1" s="44" t="s">
        <v>2868</v>
      </c>
      <c r="KU1" s="44" t="s">
        <v>2737</v>
      </c>
      <c r="KV1" s="44" t="s">
        <v>2769</v>
      </c>
      <c r="KW1" s="44" t="s">
        <v>3102</v>
      </c>
      <c r="KX1" s="44" t="s">
        <v>2801</v>
      </c>
      <c r="KY1" s="44" t="s">
        <v>2969</v>
      </c>
      <c r="KZ1" s="44" t="s">
        <v>2970</v>
      </c>
      <c r="LA1" s="44" t="s">
        <v>2869</v>
      </c>
      <c r="LB1" s="44" t="s">
        <v>2870</v>
      </c>
      <c r="LC1" s="44" t="s">
        <v>3103</v>
      </c>
      <c r="LD1" s="44" t="s">
        <v>2871</v>
      </c>
      <c r="LE1" s="44" t="s">
        <v>2738</v>
      </c>
      <c r="LF1" s="44" t="s">
        <v>2770</v>
      </c>
      <c r="LG1" s="44" t="s">
        <v>3104</v>
      </c>
      <c r="LH1" s="44" t="s">
        <v>2802</v>
      </c>
      <c r="LI1" s="44" t="s">
        <v>2971</v>
      </c>
      <c r="LJ1" s="44" t="s">
        <v>2972</v>
      </c>
      <c r="LK1" s="44" t="s">
        <v>2872</v>
      </c>
      <c r="LL1" s="44" t="s">
        <v>2873</v>
      </c>
      <c r="LM1" s="44" t="s">
        <v>3105</v>
      </c>
      <c r="LN1" s="44" t="s">
        <v>2874</v>
      </c>
      <c r="LO1" s="44" t="s">
        <v>2739</v>
      </c>
      <c r="LP1" s="44" t="s">
        <v>2771</v>
      </c>
      <c r="LQ1" s="44" t="s">
        <v>3106</v>
      </c>
      <c r="LR1" s="44" t="s">
        <v>2803</v>
      </c>
      <c r="LS1" s="44" t="s">
        <v>2973</v>
      </c>
      <c r="LT1" s="44" t="s">
        <v>2974</v>
      </c>
      <c r="LU1" s="44" t="s">
        <v>2875</v>
      </c>
      <c r="LV1" s="44" t="s">
        <v>2876</v>
      </c>
      <c r="LW1" s="44" t="s">
        <v>3107</v>
      </c>
      <c r="LX1" s="44" t="s">
        <v>2877</v>
      </c>
      <c r="LY1" s="44" t="s">
        <v>2740</v>
      </c>
      <c r="LZ1" s="44" t="s">
        <v>2772</v>
      </c>
      <c r="MA1" s="44" t="s">
        <v>3108</v>
      </c>
      <c r="MB1" s="44" t="s">
        <v>2804</v>
      </c>
      <c r="MC1" s="44" t="s">
        <v>2975</v>
      </c>
      <c r="MD1" s="44" t="s">
        <v>2976</v>
      </c>
      <c r="ME1" s="44" t="s">
        <v>2878</v>
      </c>
      <c r="MF1" s="44" t="s">
        <v>2879</v>
      </c>
      <c r="MG1" s="44" t="s">
        <v>3109</v>
      </c>
      <c r="MH1" s="44" t="s">
        <v>2880</v>
      </c>
      <c r="MI1" s="44" t="s">
        <v>2741</v>
      </c>
      <c r="MJ1" s="44" t="s">
        <v>2773</v>
      </c>
      <c r="MK1" s="44" t="s">
        <v>3110</v>
      </c>
      <c r="ML1" s="44" t="s">
        <v>2805</v>
      </c>
      <c r="MM1" s="44" t="s">
        <v>2977</v>
      </c>
      <c r="MN1" s="44" t="s">
        <v>2978</v>
      </c>
      <c r="MO1" s="44" t="s">
        <v>2881</v>
      </c>
      <c r="MP1" s="44" t="s">
        <v>2882</v>
      </c>
      <c r="MQ1" s="44" t="s">
        <v>3111</v>
      </c>
      <c r="MR1" s="44" t="s">
        <v>2883</v>
      </c>
      <c r="MS1" s="44" t="s">
        <v>2742</v>
      </c>
      <c r="MT1" s="44" t="s">
        <v>2774</v>
      </c>
      <c r="MU1" s="44" t="s">
        <v>3112</v>
      </c>
      <c r="MV1" s="44" t="s">
        <v>2806</v>
      </c>
      <c r="MW1" s="44" t="s">
        <v>2979</v>
      </c>
      <c r="MX1" s="44" t="s">
        <v>2980</v>
      </c>
      <c r="MY1" s="44" t="s">
        <v>2884</v>
      </c>
      <c r="MZ1" s="44" t="s">
        <v>2885</v>
      </c>
      <c r="NA1" s="44" t="s">
        <v>3113</v>
      </c>
      <c r="NB1" s="44" t="s">
        <v>2886</v>
      </c>
      <c r="NC1" s="44" t="s">
        <v>2743</v>
      </c>
      <c r="ND1" s="44" t="s">
        <v>2775</v>
      </c>
      <c r="NE1" s="44" t="s">
        <v>3114</v>
      </c>
      <c r="NF1" s="44" t="s">
        <v>2807</v>
      </c>
      <c r="NG1" s="44" t="s">
        <v>2981</v>
      </c>
      <c r="NH1" s="44" t="s">
        <v>2982</v>
      </c>
      <c r="NI1" s="44" t="s">
        <v>2887</v>
      </c>
      <c r="NJ1" s="44" t="s">
        <v>2888</v>
      </c>
      <c r="NK1" s="44" t="s">
        <v>3115</v>
      </c>
      <c r="NL1" s="44" t="s">
        <v>2889</v>
      </c>
      <c r="NM1" s="44" t="s">
        <v>2744</v>
      </c>
      <c r="NN1" s="44" t="s">
        <v>2776</v>
      </c>
      <c r="NO1" s="44" t="s">
        <v>3116</v>
      </c>
      <c r="NP1" s="44" t="s">
        <v>2808</v>
      </c>
      <c r="NQ1" s="44" t="s">
        <v>2983</v>
      </c>
      <c r="NR1" s="44" t="s">
        <v>2984</v>
      </c>
      <c r="NS1" s="44" t="s">
        <v>2890</v>
      </c>
      <c r="NT1" s="44" t="s">
        <v>2891</v>
      </c>
      <c r="NU1" s="44" t="s">
        <v>3117</v>
      </c>
      <c r="NV1" s="44" t="s">
        <v>2892</v>
      </c>
      <c r="NW1" s="44" t="s">
        <v>2745</v>
      </c>
      <c r="NX1" s="44" t="s">
        <v>2777</v>
      </c>
      <c r="NY1" s="44" t="s">
        <v>3118</v>
      </c>
      <c r="NZ1" s="44" t="s">
        <v>2809</v>
      </c>
      <c r="OA1" s="44" t="s">
        <v>2985</v>
      </c>
      <c r="OB1" s="44" t="s">
        <v>2986</v>
      </c>
      <c r="OC1" s="44" t="s">
        <v>2893</v>
      </c>
      <c r="OD1" s="44" t="s">
        <v>2894</v>
      </c>
      <c r="OE1" s="44" t="s">
        <v>3119</v>
      </c>
      <c r="OF1" s="44" t="s">
        <v>2895</v>
      </c>
      <c r="OG1" s="44" t="s">
        <v>2746</v>
      </c>
      <c r="OH1" s="44" t="s">
        <v>2778</v>
      </c>
      <c r="OI1" s="44" t="s">
        <v>3120</v>
      </c>
      <c r="OJ1" s="44" t="s">
        <v>2810</v>
      </c>
      <c r="OK1" s="44" t="s">
        <v>2987</v>
      </c>
      <c r="OL1" s="44" t="s">
        <v>2988</v>
      </c>
      <c r="OM1" s="44" t="s">
        <v>2896</v>
      </c>
      <c r="ON1" s="44" t="s">
        <v>2897</v>
      </c>
      <c r="OO1" s="44" t="s">
        <v>3121</v>
      </c>
      <c r="OP1" s="44" t="s">
        <v>2898</v>
      </c>
      <c r="OQ1" s="44" t="s">
        <v>2747</v>
      </c>
      <c r="OR1" s="44" t="s">
        <v>2779</v>
      </c>
      <c r="OS1" s="44" t="s">
        <v>3122</v>
      </c>
      <c r="OT1" s="44" t="s">
        <v>2811</v>
      </c>
      <c r="OU1" s="44" t="s">
        <v>2989</v>
      </c>
      <c r="OV1" s="44" t="s">
        <v>2990</v>
      </c>
      <c r="OW1" s="44" t="s">
        <v>2899</v>
      </c>
      <c r="OX1" s="44" t="s">
        <v>2900</v>
      </c>
      <c r="OY1" s="44" t="s">
        <v>3123</v>
      </c>
      <c r="OZ1" s="44" t="s">
        <v>2901</v>
      </c>
      <c r="PA1" s="44" t="s">
        <v>2748</v>
      </c>
      <c r="PB1" s="44" t="s">
        <v>2780</v>
      </c>
      <c r="PC1" s="44" t="s">
        <v>3124</v>
      </c>
      <c r="PD1" s="44" t="s">
        <v>2812</v>
      </c>
      <c r="PE1" s="44" t="s">
        <v>2991</v>
      </c>
      <c r="PF1" s="44" t="s">
        <v>2992</v>
      </c>
      <c r="PG1" s="44" t="s">
        <v>2902</v>
      </c>
      <c r="PH1" s="44" t="s">
        <v>2903</v>
      </c>
      <c r="PI1" s="44" t="s">
        <v>3125</v>
      </c>
      <c r="PJ1" s="44" t="s">
        <v>2904</v>
      </c>
      <c r="PK1" s="44" t="s">
        <v>2749</v>
      </c>
      <c r="PL1" s="44" t="s">
        <v>2781</v>
      </c>
      <c r="PM1" s="44" t="s">
        <v>3126</v>
      </c>
      <c r="PN1" s="44" t="s">
        <v>2813</v>
      </c>
      <c r="PO1" s="44" t="s">
        <v>2993</v>
      </c>
      <c r="PP1" s="44" t="s">
        <v>2994</v>
      </c>
      <c r="PQ1" s="44" t="s">
        <v>2905</v>
      </c>
      <c r="PR1" s="44" t="s">
        <v>2906</v>
      </c>
      <c r="PS1" s="44" t="s">
        <v>3127</v>
      </c>
      <c r="PT1" s="44" t="s">
        <v>2907</v>
      </c>
      <c r="PU1" s="44" t="s">
        <v>2750</v>
      </c>
      <c r="PV1" s="44" t="s">
        <v>2782</v>
      </c>
      <c r="PW1" s="44" t="s">
        <v>3128</v>
      </c>
      <c r="PX1" s="44" t="s">
        <v>2814</v>
      </c>
      <c r="PY1" s="44" t="s">
        <v>2995</v>
      </c>
      <c r="PZ1" s="44" t="s">
        <v>2996</v>
      </c>
      <c r="QA1" s="44" t="s">
        <v>2908</v>
      </c>
      <c r="QB1" s="44" t="s">
        <v>2909</v>
      </c>
      <c r="QC1" s="44" t="s">
        <v>3129</v>
      </c>
      <c r="QD1" s="44" t="s">
        <v>2910</v>
      </c>
    </row>
    <row r="2" spans="1:446" s="164" customFormat="1" x14ac:dyDescent="0.4">
      <c r="A2" s="161" t="s">
        <v>177</v>
      </c>
      <c r="B2" s="161" t="str">
        <f>IFERROR(VLOOKUP(様式１!E12,様式１リスト!G2:J48,4,0),"")</f>
        <v/>
      </c>
      <c r="C2" s="161" t="str">
        <f>IF(様式１!N5="","",様式１!N5)</f>
        <v/>
      </c>
      <c r="D2" s="162" t="str">
        <f>IF(様式１!N6="","",様式１!N6)</f>
        <v/>
      </c>
      <c r="E2" s="161" t="str">
        <f>IF(様式１!M7="","",様式１!M7)</f>
        <v/>
      </c>
      <c r="F2" s="161" t="str">
        <f>IF(様式１!N7="","",様式１!N7)</f>
        <v/>
      </c>
      <c r="G2" s="161" t="str">
        <f>IF(様式１!M8="","",様式１!M8)</f>
        <v/>
      </c>
      <c r="H2" s="161" t="str">
        <f>IF(様式１!N8="","",様式１!N8)</f>
        <v/>
      </c>
      <c r="I2" s="161" t="str">
        <f>IF(様式１!C10="","",様式１!C10)</f>
        <v/>
      </c>
      <c r="J2" s="161" t="str">
        <f>IF(様式１!C11="","",様式１!C11)</f>
        <v/>
      </c>
      <c r="K2" s="161" t="str">
        <f>IF(様式１!L11="","",様式１!L11)</f>
        <v/>
      </c>
      <c r="L2" s="161" t="str">
        <f>IF(様式１!O11="","",様式１!O11)</f>
        <v/>
      </c>
      <c r="M2" s="161" t="str">
        <f>IF(様式１!E12="","",様式１!E12)</f>
        <v/>
      </c>
      <c r="N2" s="161" t="str">
        <f>IF(様式１!H12="","",様式１!H12)</f>
        <v/>
      </c>
      <c r="O2" s="161" t="str">
        <f>IF(様式１!K12="","",様式１!K12)</f>
        <v/>
      </c>
      <c r="P2" s="161" t="str">
        <f>IF(様式１!O12="","",様式１!O12)</f>
        <v/>
      </c>
      <c r="Q2" s="163" t="str">
        <f>IF(様式１!G14="","",様式１!G14)</f>
        <v/>
      </c>
      <c r="R2" s="163" t="str">
        <f>IF(様式１!L14="","",様式１!L14)</f>
        <v/>
      </c>
      <c r="S2" s="164" t="str">
        <f>IF(様式１!D16="","",様式１!D16)</f>
        <v/>
      </c>
      <c r="W2" s="164" t="str">
        <f>IF(様式１!L18="","",様式１!S18)</f>
        <v/>
      </c>
      <c r="X2" s="164" t="str">
        <f>IF(様式１!L19="","",様式１!S19)</f>
        <v/>
      </c>
      <c r="Y2" s="164" t="str">
        <f>IF(様式１!L20="","",様式１!S20)</f>
        <v/>
      </c>
      <c r="Z2" s="164" t="str">
        <f>IF(様式１!L21="","",様式１!S21)</f>
        <v/>
      </c>
      <c r="AA2" s="164" t="str">
        <f>IF(様式１!L19="","",様式１!S22)</f>
        <v/>
      </c>
      <c r="AB2" s="164" t="str">
        <f>IF(様式１!L23="","",様式１!S23)</f>
        <v/>
      </c>
      <c r="AC2" s="164" t="str">
        <f>IF(様式１!L24="","",様式１!S24)</f>
        <v/>
      </c>
      <c r="AD2" s="164" t="str">
        <f>IF(様式１!L25="","",様式１!S25)</f>
        <v/>
      </c>
      <c r="AE2" s="164" t="str">
        <f>IF(様式１!L26="","",様式１!S26)</f>
        <v/>
      </c>
      <c r="AF2" s="164" t="str">
        <f>IF(様式１!L24="","",様式１!S27)</f>
        <v/>
      </c>
      <c r="AG2" s="164" t="str">
        <f>IF(様式１!L18="","",様式１!S28)</f>
        <v/>
      </c>
      <c r="AH2" s="164" t="str">
        <f>IF(様式１!L29="","",様式１!S29)</f>
        <v/>
      </c>
      <c r="AI2" s="164" t="str">
        <f>IF(様式１!L30="","",様式１!S30)</f>
        <v/>
      </c>
      <c r="AJ2" s="164" t="str">
        <f>IF(様式１!L32="","",様式１!S32)</f>
        <v/>
      </c>
      <c r="AK2" s="164" t="str">
        <f>IF(様式１!L34="","",様式１!S33)</f>
        <v/>
      </c>
      <c r="AL2" s="164" t="str">
        <f>IF(様式１!L34="","",様式１!S34)</f>
        <v/>
      </c>
      <c r="AM2" s="164" t="str">
        <f>IF(様式１!L35="","",様式１!S35)</f>
        <v/>
      </c>
      <c r="AN2" s="164" t="str">
        <f>IF(様式１!L36="","",様式１!S36)</f>
        <v/>
      </c>
      <c r="AO2" s="164" t="str">
        <f>IF(様式１!L39="","",様式１!S37)</f>
        <v/>
      </c>
      <c r="AP2" s="164" t="str">
        <f>IF(様式１!L39="","",様式１!S39)</f>
        <v/>
      </c>
      <c r="AQ2" s="164" t="str">
        <f>IF(様式１!L40="","",様式１!S40)</f>
        <v/>
      </c>
      <c r="AR2" s="164" t="str">
        <f>IF(様式１!L41="","",様式１!S41)</f>
        <v/>
      </c>
      <c r="AS2" s="164" t="str">
        <f>IF(様式１!L42="","",様式１!S42)</f>
        <v/>
      </c>
      <c r="AT2" s="164" t="str">
        <f>IF(様式１!L43="","",様式１!S43)</f>
        <v/>
      </c>
      <c r="AU2" s="164" t="str">
        <f>IF(様式１!L44="","",様式１!S44)</f>
        <v/>
      </c>
      <c r="AV2" s="164" t="str">
        <f>IF(様式１!L45="","",様式１!S45)</f>
        <v/>
      </c>
      <c r="AW2" s="164" t="str">
        <f>IF(様式１!L46="","",様式１!S46)</f>
        <v/>
      </c>
      <c r="AX2" s="164" t="str">
        <f>IF(様式１!L47="","",様式１!S47)</f>
        <v/>
      </c>
      <c r="AY2" s="164" t="str">
        <f>IF(様式１!L49="","",様式１!S49)</f>
        <v/>
      </c>
      <c r="AZ2" s="164" t="str">
        <f>IF(様式１!L50="","",様式１!S50)</f>
        <v/>
      </c>
      <c r="BA2" s="164" t="str">
        <f>IF(様式１!L51="","",様式１!S51)</f>
        <v/>
      </c>
      <c r="BB2" s="164" t="str">
        <f>IF(様式１!L53="","",様式１!S53)</f>
        <v/>
      </c>
      <c r="BD2" s="164" t="str">
        <f>IF(様式１!L55="","",様式１!S55)</f>
        <v/>
      </c>
      <c r="BE2" s="164" t="str">
        <f>IF(様式１!L57="","",様式１!S57)</f>
        <v/>
      </c>
      <c r="BF2" s="164" t="str">
        <f>IF(様式１!L32="","",様式１!S58)</f>
        <v/>
      </c>
      <c r="BG2" s="164" t="str">
        <f>IF(様式１!L60="","",様式１!S60)</f>
        <v/>
      </c>
      <c r="BH2" s="164" t="str">
        <f>IF(様式１!L61="","",様式１!S61)</f>
        <v/>
      </c>
      <c r="BI2" s="164" t="str">
        <f>IF(様式１!L62="","",様式１!S62)</f>
        <v/>
      </c>
      <c r="BJ2" s="164" t="str">
        <f>IF(様式１!L63="","",様式１!S63)</f>
        <v/>
      </c>
      <c r="BK2" s="164" t="str">
        <f>IF(様式１!L64="","",様式１!S64)</f>
        <v/>
      </c>
      <c r="BL2" s="164" t="str">
        <f>IF(様式１!L65="","",様式１!S65)</f>
        <v/>
      </c>
      <c r="BM2" s="164" t="str">
        <f>IF(様式１!L18="","",様式１!S67)</f>
        <v/>
      </c>
      <c r="BN2" s="164" t="str">
        <f>IF(様式１!L69="","",様式１!S69)</f>
        <v/>
      </c>
      <c r="BO2" s="164" t="str">
        <f>IF(様式１!L70="","",様式１!S70)</f>
        <v/>
      </c>
      <c r="BP2" s="164" t="str">
        <f>IF(様式１!L71="","",様式１!S71)</f>
        <v/>
      </c>
      <c r="BQ2" s="164" t="str">
        <f>IF(様式１!L72="","",様式１!S72)</f>
        <v/>
      </c>
      <c r="BR2" s="164" t="str">
        <f>IF(様式１!L18="","",様式１!S74)</f>
        <v/>
      </c>
      <c r="BS2" s="164" t="str">
        <f>IF(様式１!L75="","",様式１!S75)</f>
        <v/>
      </c>
      <c r="BT2" s="164" t="str">
        <f>IF(様式１!L76="-","",様式１!S76)</f>
        <v/>
      </c>
      <c r="BU2" s="164" t="str">
        <f>IF(様式１!L18="","",様式１!R18)</f>
        <v/>
      </c>
      <c r="BV2" s="164" t="str">
        <f>IF(様式１!L19="","",様式１!R19)</f>
        <v/>
      </c>
      <c r="BW2" s="164" t="str">
        <f>IF(様式１!L20="","",様式１!R20)</f>
        <v/>
      </c>
      <c r="BX2" s="164" t="str">
        <f>IF(様式１!L21="","",様式１!R21)</f>
        <v/>
      </c>
      <c r="BY2" s="164" t="str">
        <f>IF(様式１!L19="","",様式１!R22)</f>
        <v/>
      </c>
      <c r="BZ2" s="164" t="str">
        <f>IF(様式１!L23="","",様式１!R23)</f>
        <v/>
      </c>
      <c r="CA2" s="164" t="str">
        <f>IF(様式１!L24="","",様式１!R24)</f>
        <v/>
      </c>
      <c r="CB2" s="164" t="str">
        <f>IF(様式１!L25="","",様式１!R25)</f>
        <v/>
      </c>
      <c r="CC2" s="164" t="str">
        <f>IF(様式１!L26="","",様式１!R26)</f>
        <v/>
      </c>
      <c r="CD2" s="164" t="str">
        <f>IF(様式１!L24="","",様式１!R27)</f>
        <v/>
      </c>
      <c r="CE2" s="164" t="str">
        <f>IF(様式１!L18="","",様式１!R28)</f>
        <v/>
      </c>
      <c r="CF2" s="164" t="str">
        <f>IF(様式１!L29="","",様式１!R29)</f>
        <v/>
      </c>
      <c r="CG2" s="164" t="str">
        <f>IF(様式１!L30="","",様式１!R30)</f>
        <v/>
      </c>
      <c r="CH2" s="164" t="str">
        <f>IF(様式１!L32="","",様式１!R32)</f>
        <v/>
      </c>
      <c r="CI2" s="164" t="str">
        <f>IF(様式１!L34="","",様式１!R33)</f>
        <v/>
      </c>
      <c r="CJ2" s="164" t="str">
        <f>IF(様式１!L34="","",様式１!R34)</f>
        <v/>
      </c>
      <c r="CK2" s="164" t="str">
        <f>IF(様式１!L35="","",様式１!R35)</f>
        <v/>
      </c>
      <c r="CL2" s="164" t="str">
        <f>IF(様式１!L36="","",様式１!R36)</f>
        <v/>
      </c>
      <c r="CM2" s="164" t="str">
        <f>IF(様式１!L39="","",様式１!R37)</f>
        <v/>
      </c>
      <c r="CN2" s="164" t="str">
        <f>IF(様式１!L39="","",様式１!R39)</f>
        <v/>
      </c>
      <c r="CO2" s="164" t="str">
        <f>IF(様式１!L40="","",様式１!R40)</f>
        <v/>
      </c>
      <c r="CP2" s="164" t="str">
        <f>IF(様式１!L41="","",様式１!R41)</f>
        <v/>
      </c>
      <c r="CQ2" s="164" t="str">
        <f>IF(様式１!L42="","",様式１!R42)</f>
        <v/>
      </c>
      <c r="CR2" s="164" t="str">
        <f>IF(様式１!L43="","",様式１!R43)</f>
        <v/>
      </c>
      <c r="CS2" s="164" t="str">
        <f>IF(様式１!L44="","",様式１!R44)</f>
        <v/>
      </c>
      <c r="CT2" s="164" t="str">
        <f>IF(様式１!L45="","",様式１!R45)</f>
        <v/>
      </c>
      <c r="CU2" s="164" t="str">
        <f>IF(様式１!L46="","",様式１!R46)</f>
        <v/>
      </c>
      <c r="CV2" s="164" t="str">
        <f>IF(様式１!L47="","",様式１!R47)</f>
        <v/>
      </c>
      <c r="CW2" s="164" t="str">
        <f>IF(様式１!L49="","",様式１!R49)</f>
        <v/>
      </c>
      <c r="CX2" s="164" t="str">
        <f>IF(様式１!L50="","",様式１!R50)</f>
        <v/>
      </c>
      <c r="CY2" s="164" t="str">
        <f>IF(様式１!L51="","",様式１!R51)</f>
        <v/>
      </c>
      <c r="CZ2" s="164" t="str">
        <f>IF(様式１!L53="","",様式１!R53)</f>
        <v/>
      </c>
      <c r="DB2" s="164" t="str">
        <f>IF(様式１!L55="","",様式１!R55)</f>
        <v/>
      </c>
      <c r="DC2" s="164" t="str">
        <f>IF(様式１!L56="","",様式１!R56)</f>
        <v/>
      </c>
      <c r="DD2" s="164" t="str">
        <f>IF(様式１!L57="","",様式１!R57)</f>
        <v/>
      </c>
      <c r="DE2" s="164" t="str">
        <f>IF(様式１!L18="","",様式１!R58)</f>
        <v/>
      </c>
      <c r="DF2" s="164" t="str">
        <f>IF(様式１!L60="","",様式１!R60)</f>
        <v/>
      </c>
      <c r="DG2" s="164" t="str">
        <f>IF(様式１!L61="","",様式１!R61)</f>
        <v/>
      </c>
      <c r="DH2" s="164" t="str">
        <f>IF(様式１!L62="","",様式１!R62)</f>
        <v/>
      </c>
      <c r="DI2" s="164" t="str">
        <f>IF(様式１!L63="","",様式１!R63)</f>
        <v/>
      </c>
      <c r="DJ2" s="164" t="str">
        <f>IF(様式１!L64="","",様式１!R64)</f>
        <v/>
      </c>
      <c r="DK2" s="164" t="str">
        <f>IF(様式１!L65="","",様式１!R65)</f>
        <v/>
      </c>
      <c r="DL2" s="164" t="str">
        <f>IF(様式１!L18="","",様式１!R67)</f>
        <v/>
      </c>
      <c r="DM2" s="164" t="str">
        <f>IF(様式１!L69="","",様式１!R69)</f>
        <v/>
      </c>
      <c r="DN2" s="164" t="str">
        <f>IF(様式１!L70="","",様式１!R70)</f>
        <v/>
      </c>
      <c r="DO2" s="164" t="str">
        <f>IF(様式１!L71="","",様式１!R71)</f>
        <v/>
      </c>
      <c r="DP2" s="164" t="str">
        <f>IF(様式１!L72="","",様式１!R72)</f>
        <v/>
      </c>
      <c r="DQ2" s="164" t="str">
        <f>IF(様式１!L18="","",様式１!R74)</f>
        <v/>
      </c>
      <c r="DR2" s="164" t="str">
        <f>IF(様式１!L75="","",様式１!R75)</f>
        <v/>
      </c>
      <c r="DS2" s="164" t="str">
        <f>IF(様式１!L76="-","",様式１!R76)</f>
        <v/>
      </c>
      <c r="DT2" s="165" t="str">
        <f>IF(様式１!G94="","",様式１!G94)</f>
        <v/>
      </c>
      <c r="DU2" s="165" t="str">
        <f>IF(様式１!L94="","",様式１!L94)</f>
        <v/>
      </c>
      <c r="DV2" s="166" t="str">
        <f>IF(様式１!$F96="","",様式１!$F96)</f>
        <v/>
      </c>
      <c r="DW2" s="167" t="str">
        <f>IF(様式１!$F102="","",様式１!$F102)</f>
        <v/>
      </c>
      <c r="DX2" s="167" t="str">
        <f>IF(様式１!$G102="","",様式１!$G102)</f>
        <v/>
      </c>
      <c r="DY2" s="167" t="str">
        <f>IF(様式１!$H102="","",様式１!$H102)</f>
        <v/>
      </c>
      <c r="DZ2" s="167" t="str">
        <f>IF(様式１!$I102="","",様式１!$I102)</f>
        <v/>
      </c>
      <c r="EA2" s="167" t="str">
        <f>IF(様式１!$J102="","",様式１!$J102)</f>
        <v/>
      </c>
      <c r="EB2" s="167" t="str">
        <f>IF(様式１!$K102="","",様式１!$K102)</f>
        <v/>
      </c>
      <c r="EC2" s="167" t="str">
        <f>IF(様式１!$M102="","",様式１!$M102)</f>
        <v/>
      </c>
      <c r="ED2" s="167" t="str">
        <f>IF(様式１!$N102="","",様式１!$N102)</f>
        <v/>
      </c>
      <c r="EE2" s="167" t="str">
        <f>IF(様式１!$O102="","",様式１!$O102)</f>
        <v/>
      </c>
      <c r="EF2" s="167" t="str">
        <f>IF(様式１!$P102="","",様式１!$P102)</f>
        <v/>
      </c>
      <c r="EG2" s="167" t="str">
        <f>IF(様式１!$F103="","",様式１!$F103)</f>
        <v/>
      </c>
      <c r="EH2" s="167" t="str">
        <f>IF(様式１!$G103="","",様式１!$G103)</f>
        <v/>
      </c>
      <c r="EI2" s="167" t="str">
        <f>IF(様式１!$H103="","",様式１!$H103)</f>
        <v/>
      </c>
      <c r="EJ2" s="167" t="str">
        <f>IF(様式１!$I103="","",様式１!$I103)</f>
        <v/>
      </c>
      <c r="EK2" s="167" t="str">
        <f>IF(様式１!$J103="","",様式１!$J103)</f>
        <v/>
      </c>
      <c r="EL2" s="167" t="str">
        <f>IF(様式１!$K103="","",様式１!$K103)</f>
        <v/>
      </c>
      <c r="EM2" s="167" t="str">
        <f>IF(様式１!$M103="","",様式１!$M103)</f>
        <v/>
      </c>
      <c r="EN2" s="167" t="str">
        <f>IF(様式１!$N103="","",様式１!$N103)</f>
        <v/>
      </c>
      <c r="EO2" s="167" t="str">
        <f>IF(様式１!$O103="","",様式１!$O103)</f>
        <v/>
      </c>
      <c r="EP2" s="167" t="str">
        <f>IF(様式１!$P103="","",様式１!$P103)</f>
        <v/>
      </c>
      <c r="EQ2" s="167" t="str">
        <f>IF(様式１!$F104="","",様式１!$F104)</f>
        <v/>
      </c>
      <c r="ER2" s="167" t="str">
        <f>IF(様式１!$G104="","",様式１!$G104)</f>
        <v/>
      </c>
      <c r="ES2" s="167" t="str">
        <f>IF(様式１!$H104="","",様式１!$H104)</f>
        <v/>
      </c>
      <c r="ET2" s="167" t="str">
        <f>IF(様式１!$I104="","",様式１!$I104)</f>
        <v/>
      </c>
      <c r="EU2" s="167" t="str">
        <f>IF(様式１!$J104="","",様式１!$J104)</f>
        <v/>
      </c>
      <c r="EV2" s="167" t="str">
        <f>IF(様式１!$K104="","",様式１!$K104)</f>
        <v/>
      </c>
      <c r="EW2" s="167" t="str">
        <f>IF(様式１!$M104="","",様式１!$M104)</f>
        <v/>
      </c>
      <c r="EX2" s="167" t="str">
        <f>IF(様式１!$N104="","",様式１!$N104)</f>
        <v/>
      </c>
      <c r="EY2" s="167" t="str">
        <f>IF(様式１!$O104="","",様式１!$O104)</f>
        <v/>
      </c>
      <c r="EZ2" s="167" t="str">
        <f>IF(様式１!$P104="","",様式１!$P104)</f>
        <v/>
      </c>
      <c r="FA2" s="167">
        <f>IF(様式１!$F105="","",様式１!$F105)</f>
        <v>0</v>
      </c>
      <c r="FB2" s="167">
        <f>IF(様式１!$G105="","",様式１!$G105)</f>
        <v>0</v>
      </c>
      <c r="FC2" s="167">
        <f>IF(様式１!$H105="","",様式１!$H105)</f>
        <v>0</v>
      </c>
      <c r="FD2" s="167">
        <f>IF(様式１!$I105="","",様式１!$I105)</f>
        <v>0</v>
      </c>
      <c r="FE2" s="167">
        <f>IF(様式１!$J105="","",様式１!$J105)</f>
        <v>0</v>
      </c>
      <c r="FF2" s="167">
        <f>IF(様式１!$K105="","",様式１!$K105)</f>
        <v>0</v>
      </c>
      <c r="FG2" s="167">
        <f>IF(様式１!$M105="","",様式１!$M105)</f>
        <v>0</v>
      </c>
      <c r="FH2" s="167">
        <f>IF(様式１!$N105="","",様式１!$N105)</f>
        <v>0</v>
      </c>
      <c r="FI2" s="167">
        <f>IF(様式１!$O105="","",様式１!$O105)</f>
        <v>0</v>
      </c>
      <c r="FJ2" s="167">
        <f>IF(様式１!$P105="","",様式１!$P105)</f>
        <v>0</v>
      </c>
      <c r="FK2" s="167" t="str">
        <f>IF(様式１!$F106="","",様式１!$F106)</f>
        <v/>
      </c>
      <c r="FL2" s="167" t="str">
        <f>IF(様式１!$G106="","",様式１!$G106)</f>
        <v/>
      </c>
      <c r="FM2" s="167" t="str">
        <f>IF(様式１!$H106="","",様式１!$H106)</f>
        <v/>
      </c>
      <c r="FN2" s="167" t="str">
        <f>IF(様式１!$I106="","",様式１!$I106)</f>
        <v/>
      </c>
      <c r="FO2" s="167" t="str">
        <f>IF(様式１!$J106="","",様式１!$J106)</f>
        <v/>
      </c>
      <c r="FP2" s="167" t="str">
        <f>IF(様式１!$K106="","",様式１!$K106)</f>
        <v/>
      </c>
      <c r="FQ2" s="167" t="str">
        <f>IF(様式１!$M106="","",様式１!$M106)</f>
        <v/>
      </c>
      <c r="FR2" s="167" t="str">
        <f>IF(様式１!$N106="","",様式１!$N106)</f>
        <v/>
      </c>
      <c r="FS2" s="167" t="str">
        <f>IF(様式１!$O106="","",様式１!$O106)</f>
        <v/>
      </c>
      <c r="FT2" s="167" t="str">
        <f>IF(様式１!$P106="","",様式１!$P106)</f>
        <v/>
      </c>
      <c r="FU2" s="167" t="str">
        <f>IF(様式１!$F107="","",様式１!$F107)</f>
        <v/>
      </c>
      <c r="FV2" s="167" t="str">
        <f>IF(様式１!$G107="","",様式１!$G107)</f>
        <v/>
      </c>
      <c r="FW2" s="167" t="str">
        <f>IF(様式１!$H107="","",様式１!$H107)</f>
        <v/>
      </c>
      <c r="FX2" s="167" t="str">
        <f>IF(様式１!$I107="","",様式１!$I107)</f>
        <v/>
      </c>
      <c r="FY2" s="167" t="str">
        <f>IF(様式１!$J107="","",様式１!$J107)</f>
        <v/>
      </c>
      <c r="FZ2" s="167" t="str">
        <f>IF(様式１!$K107="","",様式１!$K107)</f>
        <v/>
      </c>
      <c r="GA2" s="167" t="str">
        <f>IF(様式１!$M107="","",様式１!$M107)</f>
        <v/>
      </c>
      <c r="GB2" s="167" t="str">
        <f>IF(様式１!$N107="","",様式１!$N107)</f>
        <v/>
      </c>
      <c r="GC2" s="167" t="str">
        <f>IF(様式１!$O107="","",様式１!$O107)</f>
        <v/>
      </c>
      <c r="GD2" s="167" t="str">
        <f>IF(様式１!$P107="","",様式１!$P107)</f>
        <v/>
      </c>
      <c r="GE2" s="167" t="str">
        <f>IF(様式１!$F108="","",様式１!$F108)</f>
        <v/>
      </c>
      <c r="GF2" s="167" t="str">
        <f>IF(様式１!$G108="","",様式１!$G108)</f>
        <v/>
      </c>
      <c r="GG2" s="167" t="str">
        <f>IF(様式１!$H108="","",様式１!$H108)</f>
        <v/>
      </c>
      <c r="GH2" s="167" t="str">
        <f>IF(様式１!$I108="","",様式１!$I108)</f>
        <v/>
      </c>
      <c r="GI2" s="167" t="str">
        <f>IF(様式１!$J108="","",様式１!$J108)</f>
        <v/>
      </c>
      <c r="GJ2" s="167" t="str">
        <f>IF(様式１!$K108="","",様式１!$K108)</f>
        <v/>
      </c>
      <c r="GK2" s="167" t="str">
        <f>IF(様式１!$M108="","",様式１!$M108)</f>
        <v/>
      </c>
      <c r="GL2" s="167" t="str">
        <f>IF(様式１!$N108="","",様式１!$N108)</f>
        <v/>
      </c>
      <c r="GM2" s="167" t="str">
        <f>IF(様式１!$O108="","",様式１!$O108)</f>
        <v/>
      </c>
      <c r="GN2" s="167" t="str">
        <f>IF(様式１!$P108="","",様式１!$P108)</f>
        <v/>
      </c>
      <c r="GO2" s="167" t="str">
        <f>IF(様式１!$F109="","",様式１!$F109)</f>
        <v/>
      </c>
      <c r="GP2" s="167" t="str">
        <f>IF(様式１!$G109="","",様式１!$G109)</f>
        <v/>
      </c>
      <c r="GQ2" s="167" t="str">
        <f>IF(様式１!$H109="","",様式１!$H109)</f>
        <v/>
      </c>
      <c r="GR2" s="167" t="str">
        <f>IF(様式１!$I109="","",様式１!$I109)</f>
        <v/>
      </c>
      <c r="GS2" s="167" t="str">
        <f>IF(様式１!$J109="","",様式１!$J109)</f>
        <v/>
      </c>
      <c r="GT2" s="167" t="str">
        <f>IF(様式１!$K109="","",様式１!$K109)</f>
        <v/>
      </c>
      <c r="GU2" s="167" t="str">
        <f>IF(様式１!$M109="","",様式１!$M109)</f>
        <v/>
      </c>
      <c r="GV2" s="167" t="str">
        <f>IF(様式１!$N109="","",様式１!$N109)</f>
        <v/>
      </c>
      <c r="GW2" s="167" t="str">
        <f>IF(様式１!$O109="","",様式１!$O109)</f>
        <v/>
      </c>
      <c r="GX2" s="167" t="str">
        <f>IF(様式１!$P109="","",様式１!$P109)</f>
        <v/>
      </c>
      <c r="GY2" s="167">
        <f>IF(様式１!$F110="","",様式１!$F110)</f>
        <v>0</v>
      </c>
      <c r="GZ2" s="167">
        <f>IF(様式１!$G110="","",様式１!$G110)</f>
        <v>0</v>
      </c>
      <c r="HA2" s="167">
        <f>IF(様式１!$H110="","",様式１!$H110)</f>
        <v>0</v>
      </c>
      <c r="HB2" s="167">
        <f>IF(様式１!$I110="","",様式１!$I110)</f>
        <v>0</v>
      </c>
      <c r="HC2" s="167">
        <f>IF(様式１!$J110="","",様式１!$J110)</f>
        <v>0</v>
      </c>
      <c r="HD2" s="167">
        <f>IF(様式１!$K110="","",様式１!$K110)</f>
        <v>0</v>
      </c>
      <c r="HE2" s="167">
        <f>IF(様式１!$M110="","",様式１!$M110)</f>
        <v>0</v>
      </c>
      <c r="HF2" s="167">
        <f>IF(様式１!$N110="","",様式１!$N110)</f>
        <v>0</v>
      </c>
      <c r="HG2" s="167">
        <f>IF(様式１!$O110="","",様式１!$O110)</f>
        <v>0</v>
      </c>
      <c r="HH2" s="167">
        <f>IF(様式１!$P110="","",様式１!$P110)</f>
        <v>0</v>
      </c>
      <c r="HI2" s="167" t="str">
        <f>IF(様式１!$F111="","",様式１!$F111)</f>
        <v/>
      </c>
      <c r="HJ2" s="167" t="str">
        <f>IF(様式１!$G111="","",様式１!$G111)</f>
        <v/>
      </c>
      <c r="HK2" s="167" t="str">
        <f>IF(様式１!$H111="","",様式１!$H111)</f>
        <v/>
      </c>
      <c r="HL2" s="167" t="str">
        <f>IF(様式１!$I111="","",様式１!$I111)</f>
        <v/>
      </c>
      <c r="HM2" s="167" t="str">
        <f>IF(様式１!$J111="","",様式１!$J111)</f>
        <v/>
      </c>
      <c r="HN2" s="167" t="str">
        <f>IF(様式１!$K111="","",様式１!$K111)</f>
        <v/>
      </c>
      <c r="HO2" s="167" t="str">
        <f>IF(様式１!$M111="","",様式１!$M111)</f>
        <v/>
      </c>
      <c r="HP2" s="167" t="str">
        <f>IF(様式１!$N111="","",様式１!$N111)</f>
        <v/>
      </c>
      <c r="HQ2" s="167" t="str">
        <f>IF(様式１!$O111="","",様式１!$O111)</f>
        <v/>
      </c>
      <c r="HR2" s="167" t="str">
        <f>IF(様式１!$P111="","",様式１!$P111)</f>
        <v/>
      </c>
      <c r="HS2" s="167" t="str">
        <f>IF(様式１!$F112="","",様式１!$F112)</f>
        <v/>
      </c>
      <c r="HT2" s="167" t="str">
        <f>IF(様式１!$G112="","",様式１!$G112)</f>
        <v/>
      </c>
      <c r="HU2" s="167" t="str">
        <f>IF(様式１!$H112="","",様式１!$H112)</f>
        <v/>
      </c>
      <c r="HV2" s="167" t="str">
        <f>IF(様式１!$I112="","",様式１!$I112)</f>
        <v/>
      </c>
      <c r="HW2" s="167" t="str">
        <f>IF(様式１!$J112="","",様式１!$J112)</f>
        <v/>
      </c>
      <c r="HX2" s="167" t="str">
        <f>IF(様式１!$K112="","",様式１!$K112)</f>
        <v/>
      </c>
      <c r="HY2" s="167" t="str">
        <f>IF(様式１!$M112="","",様式１!$M112)</f>
        <v/>
      </c>
      <c r="HZ2" s="167" t="str">
        <f>IF(様式１!$N112="","",様式１!$N112)</f>
        <v/>
      </c>
      <c r="IA2" s="167" t="str">
        <f>IF(様式１!$O112="","",様式１!$O112)</f>
        <v/>
      </c>
      <c r="IB2" s="167" t="str">
        <f>IF(様式１!$P112="","",様式１!$P112)</f>
        <v/>
      </c>
      <c r="IC2" s="167" t="str">
        <f>IF(様式１!$F113="","",様式１!$F113)</f>
        <v/>
      </c>
      <c r="ID2" s="167" t="str">
        <f>IF(様式１!$G113="","",様式１!$G113)</f>
        <v/>
      </c>
      <c r="IE2" s="167" t="str">
        <f>IF(様式１!$H113="","",様式１!$H113)</f>
        <v/>
      </c>
      <c r="IF2" s="167" t="str">
        <f>IF(様式１!$I113="","",様式１!$I113)</f>
        <v/>
      </c>
      <c r="IG2" s="167" t="str">
        <f>IF(様式１!$J113="","",様式１!$J113)</f>
        <v/>
      </c>
      <c r="IH2" s="167" t="str">
        <f>IF(様式１!$K113="","",様式１!$K113)</f>
        <v/>
      </c>
      <c r="II2" s="167" t="str">
        <f>IF(様式１!$M113="","",様式１!$M113)</f>
        <v/>
      </c>
      <c r="IJ2" s="167" t="str">
        <f>IF(様式１!$N113="","",様式１!$N113)</f>
        <v/>
      </c>
      <c r="IK2" s="167" t="str">
        <f>IF(様式１!$O113="","",様式１!$O113)</f>
        <v/>
      </c>
      <c r="IL2" s="167" t="str">
        <f>IF(様式１!$P113="","",様式１!$P113)</f>
        <v/>
      </c>
      <c r="IM2" s="167">
        <f>IF(様式１!$F114="","",様式１!$F114)</f>
        <v>0</v>
      </c>
      <c r="IN2" s="167">
        <f>IF(様式１!$G114="","",様式１!$G114)</f>
        <v>0</v>
      </c>
      <c r="IO2" s="167">
        <f>IF(様式１!$H114="","",様式１!$H114)</f>
        <v>0</v>
      </c>
      <c r="IP2" s="167">
        <f>IF(様式１!$I114="","",様式１!$I114)</f>
        <v>0</v>
      </c>
      <c r="IQ2" s="167">
        <f>IF(様式１!$J114="","",様式１!$J114)</f>
        <v>0</v>
      </c>
      <c r="IR2" s="167">
        <f>IF(様式１!$K114="","",様式１!$K114)</f>
        <v>0</v>
      </c>
      <c r="IS2" s="167">
        <f>IF(様式１!$M114="","",様式１!$M114)</f>
        <v>0</v>
      </c>
      <c r="IT2" s="167">
        <f>IF(様式１!$N114="","",様式１!$N114)</f>
        <v>0</v>
      </c>
      <c r="IU2" s="167">
        <f>IF(様式１!$O114="","",様式１!$O114)</f>
        <v>0</v>
      </c>
      <c r="IV2" s="167">
        <f>IF(様式１!$P114="","",様式１!$P114)</f>
        <v>0</v>
      </c>
      <c r="IW2" s="167" t="str">
        <f>IF(様式１!$F115="","",様式１!$F115)</f>
        <v/>
      </c>
      <c r="IX2" s="167" t="str">
        <f>IF(様式１!$G115="","",様式１!$G115)</f>
        <v/>
      </c>
      <c r="IY2" s="167" t="str">
        <f>IF(様式１!$H115="","",様式１!$H115)</f>
        <v/>
      </c>
      <c r="IZ2" s="167" t="str">
        <f>IF(様式１!$I115="","",様式１!$I115)</f>
        <v/>
      </c>
      <c r="JA2" s="167" t="str">
        <f>IF(様式１!$J115="","",様式１!$J115)</f>
        <v/>
      </c>
      <c r="JB2" s="167" t="str">
        <f>IF(様式１!$K115="","",様式１!$K115)</f>
        <v/>
      </c>
      <c r="JC2" s="167" t="str">
        <f>IF(様式１!$M115="","",様式１!$M115)</f>
        <v/>
      </c>
      <c r="JD2" s="167" t="str">
        <f>IF(様式１!$N115="","",様式１!$N115)</f>
        <v/>
      </c>
      <c r="JE2" s="167" t="str">
        <f>IF(様式１!$O115="","",様式１!$O115)</f>
        <v/>
      </c>
      <c r="JF2" s="167" t="str">
        <f>IF(様式１!$P115="","",様式１!$P115)</f>
        <v/>
      </c>
      <c r="JG2" s="167" t="str">
        <f>IF(様式１!$F116="","",様式１!$F116)</f>
        <v/>
      </c>
      <c r="JH2" s="167" t="str">
        <f>IF(様式１!$G116="","",様式１!$G116)</f>
        <v/>
      </c>
      <c r="JI2" s="167" t="str">
        <f>IF(様式１!$H116="","",様式１!$H116)</f>
        <v/>
      </c>
      <c r="JJ2" s="167" t="str">
        <f>IF(様式１!$I116="","",様式１!$I116)</f>
        <v/>
      </c>
      <c r="JK2" s="167" t="str">
        <f>IF(様式１!$J116="","",様式１!$J116)</f>
        <v/>
      </c>
      <c r="JL2" s="167" t="str">
        <f>IF(様式１!$K116="","",様式１!$K116)</f>
        <v/>
      </c>
      <c r="JM2" s="167" t="str">
        <f>IF(様式１!$M116="","",様式１!$M116)</f>
        <v/>
      </c>
      <c r="JN2" s="167" t="str">
        <f>IF(様式１!$N116="","",様式１!$N116)</f>
        <v/>
      </c>
      <c r="JO2" s="167" t="str">
        <f>IF(様式１!$O116="","",様式１!$O116)</f>
        <v/>
      </c>
      <c r="JP2" s="167" t="str">
        <f>IF(様式１!$P116="","",様式１!$P116)</f>
        <v/>
      </c>
      <c r="JQ2" s="167" t="str">
        <f>IF(様式１!$F117="","",様式１!$F117)</f>
        <v/>
      </c>
      <c r="JR2" s="167" t="str">
        <f>IF(様式１!$G117="","",様式１!$G117)</f>
        <v/>
      </c>
      <c r="JS2" s="167" t="str">
        <f>IF(様式１!$H117="","",様式１!$H117)</f>
        <v/>
      </c>
      <c r="JT2" s="167" t="str">
        <f>IF(様式１!$I117="","",様式１!$I117)</f>
        <v/>
      </c>
      <c r="JU2" s="167" t="str">
        <f>IF(様式１!$J117="","",様式１!$J117)</f>
        <v/>
      </c>
      <c r="JV2" s="167" t="str">
        <f>IF(様式１!$K117="","",様式１!$K117)</f>
        <v/>
      </c>
      <c r="JW2" s="167" t="str">
        <f>IF(様式１!$M117="","",様式１!$M117)</f>
        <v/>
      </c>
      <c r="JX2" s="167" t="str">
        <f>IF(様式１!$N117="","",様式１!$N117)</f>
        <v/>
      </c>
      <c r="JY2" s="167" t="str">
        <f>IF(様式１!$O117="","",様式１!$O117)</f>
        <v/>
      </c>
      <c r="JZ2" s="167" t="str">
        <f>IF(様式１!$P117="","",様式１!$P117)</f>
        <v/>
      </c>
      <c r="KA2" s="167" t="str">
        <f>IF(様式１!$F118="","",様式１!$F118)</f>
        <v/>
      </c>
      <c r="KB2" s="167" t="str">
        <f>IF(様式１!$G118="","",様式１!$G118)</f>
        <v/>
      </c>
      <c r="KC2" s="167" t="str">
        <f>IF(様式１!$H118="","",様式１!$H118)</f>
        <v/>
      </c>
      <c r="KD2" s="167" t="str">
        <f>IF(様式１!$I118="","",様式１!$I118)</f>
        <v/>
      </c>
      <c r="KE2" s="167" t="str">
        <f>IF(様式１!$J118="","",様式１!$J118)</f>
        <v/>
      </c>
      <c r="KF2" s="167" t="str">
        <f>IF(様式１!$K118="","",様式１!$K118)</f>
        <v/>
      </c>
      <c r="KG2" s="167" t="str">
        <f>IF(様式１!$M118="","",様式１!$M118)</f>
        <v/>
      </c>
      <c r="KH2" s="167" t="str">
        <f>IF(様式１!$N118="","",様式１!$N118)</f>
        <v/>
      </c>
      <c r="KI2" s="167" t="str">
        <f>IF(様式１!$O118="","",様式１!$O118)</f>
        <v/>
      </c>
      <c r="KJ2" s="167" t="str">
        <f>IF(様式１!$P118="","",様式１!$P118)</f>
        <v/>
      </c>
      <c r="KK2" s="167" t="str">
        <f>IF(様式１!$F119="","",様式１!$F119)</f>
        <v/>
      </c>
      <c r="KL2" s="167" t="str">
        <f>IF(様式１!$G119="","",様式１!$G119)</f>
        <v/>
      </c>
      <c r="KM2" s="167" t="str">
        <f>IF(様式１!$H119="","",様式１!$H119)</f>
        <v/>
      </c>
      <c r="KN2" s="167" t="str">
        <f>IF(様式１!$I119="","",様式１!$I119)</f>
        <v/>
      </c>
      <c r="KO2" s="167" t="str">
        <f>IF(様式１!$J119="","",様式１!$J119)</f>
        <v/>
      </c>
      <c r="KP2" s="167" t="str">
        <f>IF(様式１!$K119="","",様式１!$K119)</f>
        <v/>
      </c>
      <c r="KQ2" s="167" t="str">
        <f>IF(様式１!$M119="","",様式１!$M119)</f>
        <v/>
      </c>
      <c r="KR2" s="167" t="str">
        <f>IF(様式１!$N119="","",様式１!$N119)</f>
        <v/>
      </c>
      <c r="KS2" s="167" t="str">
        <f>IF(様式１!$O119="","",様式１!$O119)</f>
        <v/>
      </c>
      <c r="KT2" s="167" t="str">
        <f>IF(様式１!$P119="","",様式１!$P119)</f>
        <v/>
      </c>
      <c r="KU2" s="167" t="str">
        <f>IF(様式１!$F120="","",様式１!$F120)</f>
        <v/>
      </c>
      <c r="KV2" s="167" t="str">
        <f>IF(様式１!$G120="","",様式１!$G120)</f>
        <v/>
      </c>
      <c r="KW2" s="167" t="str">
        <f>IF(様式１!$H120="","",様式１!$H120)</f>
        <v/>
      </c>
      <c r="KX2" s="167" t="str">
        <f>IF(様式１!$I120="","",様式１!$I120)</f>
        <v/>
      </c>
      <c r="KY2" s="167" t="str">
        <f>IF(様式１!$J120="","",様式１!$J120)</f>
        <v/>
      </c>
      <c r="KZ2" s="167" t="str">
        <f>IF(様式１!$K120="","",様式１!$K120)</f>
        <v/>
      </c>
      <c r="LA2" s="167" t="str">
        <f>IF(様式１!$M120="","",様式１!$M120)</f>
        <v/>
      </c>
      <c r="LB2" s="167" t="str">
        <f>IF(様式１!$N120="","",様式１!$N120)</f>
        <v/>
      </c>
      <c r="LC2" s="167" t="str">
        <f>IF(様式１!$O120="","",様式１!$O120)</f>
        <v/>
      </c>
      <c r="LD2" s="167" t="str">
        <f>IF(様式１!$P120="","",様式１!$P120)</f>
        <v/>
      </c>
      <c r="LE2" s="167">
        <f>IF(様式１!$F121="","",様式１!$F121)</f>
        <v>0</v>
      </c>
      <c r="LF2" s="167">
        <f>IF(様式１!$G121="","",様式１!$G121)</f>
        <v>0</v>
      </c>
      <c r="LG2" s="167">
        <f>IF(様式１!$H121="","",様式１!$H121)</f>
        <v>0</v>
      </c>
      <c r="LH2" s="167">
        <f>IF(様式１!$I121="","",様式１!$I121)</f>
        <v>0</v>
      </c>
      <c r="LI2" s="167">
        <f>IF(様式１!$J121="","",様式１!$J121)</f>
        <v>0</v>
      </c>
      <c r="LJ2" s="167">
        <f>IF(様式１!$K121="","",様式１!$K121)</f>
        <v>0</v>
      </c>
      <c r="LK2" s="167">
        <f>IF(様式１!$M121="","",様式１!$M121)</f>
        <v>0</v>
      </c>
      <c r="LL2" s="167">
        <f>IF(様式１!$N121="","",様式１!$N121)</f>
        <v>0</v>
      </c>
      <c r="LM2" s="167">
        <f>IF(様式１!$O121="","",様式１!$O121)</f>
        <v>0</v>
      </c>
      <c r="LN2" s="167">
        <f>IF(様式１!$P121="","",様式１!$P121)</f>
        <v>0</v>
      </c>
      <c r="LO2" s="167" t="str">
        <f>IF(様式１!$F122="","",様式１!$F122)</f>
        <v/>
      </c>
      <c r="LP2" s="167" t="str">
        <f>IF(様式１!$G122="","",様式１!$G122)</f>
        <v/>
      </c>
      <c r="LQ2" s="167" t="str">
        <f>IF(様式１!$H122="","",様式１!$H122)</f>
        <v/>
      </c>
      <c r="LR2" s="167" t="str">
        <f>IF(様式１!$I122="","",様式１!$I122)</f>
        <v/>
      </c>
      <c r="LS2" s="167" t="str">
        <f>IF(様式１!$J122="","",様式１!$J122)</f>
        <v/>
      </c>
      <c r="LT2" s="167" t="str">
        <f>IF(様式１!$K122="","",様式１!$K122)</f>
        <v/>
      </c>
      <c r="LU2" s="167" t="str">
        <f>IF(様式１!$M122="","",様式１!$M122)</f>
        <v/>
      </c>
      <c r="LV2" s="167" t="str">
        <f>IF(様式１!$N122="","",様式１!$N122)</f>
        <v/>
      </c>
      <c r="LW2" s="167" t="str">
        <f>IF(様式１!$O122="","",様式１!$O122)</f>
        <v/>
      </c>
      <c r="LX2" s="167" t="str">
        <f>IF(様式１!$P122="","",様式１!$P122)</f>
        <v/>
      </c>
      <c r="LY2" s="167" t="str">
        <f>IF(様式１!$F123="","",様式１!$F123)</f>
        <v/>
      </c>
      <c r="LZ2" s="167" t="str">
        <f>IF(様式１!$G123="","",様式１!$G123)</f>
        <v/>
      </c>
      <c r="MA2" s="167" t="str">
        <f>IF(様式１!$H123="","",様式１!$H123)</f>
        <v/>
      </c>
      <c r="MB2" s="167" t="str">
        <f>IF(様式１!$I123="","",様式１!$I123)</f>
        <v/>
      </c>
      <c r="MC2" s="167" t="str">
        <f>IF(様式１!$J123="","",様式１!$J123)</f>
        <v/>
      </c>
      <c r="MD2" s="167" t="str">
        <f>IF(様式１!$K123="","",様式１!$K123)</f>
        <v/>
      </c>
      <c r="ME2" s="167" t="str">
        <f>IF(様式１!$M123="","",様式１!$M123)</f>
        <v/>
      </c>
      <c r="MF2" s="167" t="str">
        <f>IF(様式１!$N123="","",様式１!$N123)</f>
        <v/>
      </c>
      <c r="MG2" s="167" t="str">
        <f>IF(様式１!$O123="","",様式１!$O123)</f>
        <v/>
      </c>
      <c r="MH2" s="167" t="str">
        <f>IF(様式１!$P123="","",様式１!$P123)</f>
        <v/>
      </c>
      <c r="MI2" s="167" t="str">
        <f>IF(様式１!$F124="","",様式１!$F124)</f>
        <v/>
      </c>
      <c r="MJ2" s="167" t="str">
        <f>IF(様式１!$G124="","",様式１!$G124)</f>
        <v/>
      </c>
      <c r="MK2" s="167" t="str">
        <f>IF(様式１!$H124="","",様式１!$H124)</f>
        <v/>
      </c>
      <c r="ML2" s="167" t="str">
        <f>IF(様式１!$I124="","",様式１!$I124)</f>
        <v/>
      </c>
      <c r="MM2" s="167" t="str">
        <f>IF(様式１!$J124="","",様式１!$J124)</f>
        <v/>
      </c>
      <c r="MN2" s="167" t="str">
        <f>IF(様式１!$K124="","",様式１!$K124)</f>
        <v/>
      </c>
      <c r="MO2" s="167" t="str">
        <f>IF(様式１!$M124="","",様式１!$M124)</f>
        <v/>
      </c>
      <c r="MP2" s="167" t="str">
        <f>IF(様式１!$N124="","",様式１!$N124)</f>
        <v/>
      </c>
      <c r="MQ2" s="167" t="str">
        <f>IF(様式１!$O124="","",様式１!$O124)</f>
        <v/>
      </c>
      <c r="MR2" s="167" t="str">
        <f>IF(様式１!$P124="","",様式１!$P124)</f>
        <v/>
      </c>
      <c r="MS2" s="167" t="str">
        <f>IF(様式１!$F125="","",様式１!$F125)</f>
        <v/>
      </c>
      <c r="MT2" s="167" t="str">
        <f>IF(様式１!$G125="","",様式１!$G125)</f>
        <v/>
      </c>
      <c r="MU2" s="167" t="str">
        <f>IF(様式１!$H125="","",様式１!$H125)</f>
        <v/>
      </c>
      <c r="MV2" s="167" t="str">
        <f>IF(様式１!$I125="","",様式１!$I125)</f>
        <v/>
      </c>
      <c r="MW2" s="167" t="str">
        <f>IF(様式１!$J125="","",様式１!$J125)</f>
        <v/>
      </c>
      <c r="MX2" s="167" t="str">
        <f>IF(様式１!$K125="","",様式１!$K125)</f>
        <v/>
      </c>
      <c r="MY2" s="167" t="str">
        <f>IF(様式１!$M125="","",様式１!$M125)</f>
        <v/>
      </c>
      <c r="MZ2" s="167" t="str">
        <f>IF(様式１!$N125="","",様式１!$N125)</f>
        <v/>
      </c>
      <c r="NA2" s="167" t="str">
        <f>IF(様式１!$O125="","",様式１!$O125)</f>
        <v/>
      </c>
      <c r="NB2" s="167" t="str">
        <f>IF(様式１!$P125="","",様式１!$P125)</f>
        <v/>
      </c>
      <c r="NC2" s="167" t="str">
        <f>IF(様式１!$F126="","",様式１!$F126)</f>
        <v/>
      </c>
      <c r="ND2" s="167" t="str">
        <f>IF(様式１!$G126="","",様式１!$G126)</f>
        <v/>
      </c>
      <c r="NE2" s="167" t="str">
        <f>IF(様式１!$H126="","",様式１!$H126)</f>
        <v/>
      </c>
      <c r="NF2" s="167" t="str">
        <f>IF(様式１!$I126="","",様式１!$I126)</f>
        <v/>
      </c>
      <c r="NG2" s="167" t="str">
        <f>IF(様式１!$J126="","",様式１!$J126)</f>
        <v/>
      </c>
      <c r="NH2" s="167" t="str">
        <f>IF(様式１!$K126="","",様式１!$K126)</f>
        <v/>
      </c>
      <c r="NI2" s="167" t="str">
        <f>IF(様式１!$M126="","",様式１!$M126)</f>
        <v/>
      </c>
      <c r="NJ2" s="167" t="str">
        <f>IF(様式１!$N126="","",様式１!$N126)</f>
        <v/>
      </c>
      <c r="NK2" s="167" t="str">
        <f>IF(様式１!$O126="","",様式１!$O126)</f>
        <v/>
      </c>
      <c r="NL2" s="167" t="str">
        <f>IF(様式１!$P126="","",様式１!$P126)</f>
        <v/>
      </c>
      <c r="NM2" s="167" t="str">
        <f>IF(様式１!$F127="","",様式１!$F127)</f>
        <v/>
      </c>
      <c r="NN2" s="167" t="str">
        <f>IF(様式１!$G127="","",様式１!$G127)</f>
        <v/>
      </c>
      <c r="NO2" s="167" t="str">
        <f>IF(様式１!$H127="","",様式１!$H127)</f>
        <v/>
      </c>
      <c r="NP2" s="167" t="str">
        <f>IF(様式１!$I127="","",様式１!$I127)</f>
        <v/>
      </c>
      <c r="NQ2" s="167" t="str">
        <f>IF(様式１!$J127="","",様式１!$J127)</f>
        <v/>
      </c>
      <c r="NR2" s="167" t="str">
        <f>IF(様式１!$K127="","",様式１!$K127)</f>
        <v/>
      </c>
      <c r="NS2" s="167" t="str">
        <f>IF(様式１!$M127="","",様式１!$M127)</f>
        <v/>
      </c>
      <c r="NT2" s="167" t="str">
        <f>IF(様式１!$N127="","",様式１!$N127)</f>
        <v/>
      </c>
      <c r="NU2" s="167" t="str">
        <f>IF(様式１!$O127="","",様式１!$O127)</f>
        <v/>
      </c>
      <c r="NV2" s="167" t="str">
        <f>IF(様式１!$P127="","",様式１!$P127)</f>
        <v/>
      </c>
      <c r="NW2" s="167" t="str">
        <f>IF(様式１!$F128="","",様式１!$F128)</f>
        <v/>
      </c>
      <c r="NX2" s="167" t="str">
        <f>IF(様式１!$G128="","",様式１!$G128)</f>
        <v/>
      </c>
      <c r="NY2" s="167" t="str">
        <f>IF(様式１!$H128="","",様式１!$H128)</f>
        <v/>
      </c>
      <c r="NZ2" s="167" t="str">
        <f>IF(様式１!$I128="","",様式１!$I128)</f>
        <v/>
      </c>
      <c r="OA2" s="167" t="str">
        <f>IF(様式１!$J128="","",様式１!$J128)</f>
        <v/>
      </c>
      <c r="OB2" s="167" t="str">
        <f>IF(様式１!$K128="","",様式１!$K128)</f>
        <v/>
      </c>
      <c r="OC2" s="167" t="str">
        <f>IF(様式１!$M128="","",様式１!$M128)</f>
        <v/>
      </c>
      <c r="OD2" s="167" t="str">
        <f>IF(様式１!$N128="","",様式１!$N128)</f>
        <v/>
      </c>
      <c r="OE2" s="167" t="str">
        <f>IF(様式１!$O128="","",様式１!$O128)</f>
        <v/>
      </c>
      <c r="OF2" s="167" t="str">
        <f>IF(様式１!$P128="","",様式１!$P128)</f>
        <v/>
      </c>
      <c r="OG2" s="167">
        <f>IF(様式１!$F129="","",様式１!$F129)</f>
        <v>0</v>
      </c>
      <c r="OH2" s="167">
        <f>IF(様式１!$G129="","",様式１!$G129)</f>
        <v>0</v>
      </c>
      <c r="OI2" s="167">
        <f>IF(様式１!$H129="","",様式１!$H129)</f>
        <v>0</v>
      </c>
      <c r="OJ2" s="167">
        <f>IF(様式１!$I129="","",様式１!$I129)</f>
        <v>0</v>
      </c>
      <c r="OK2" s="167">
        <f>IF(様式１!$J129="","",様式１!$J129)</f>
        <v>0</v>
      </c>
      <c r="OL2" s="167">
        <f>IF(様式１!$K129="","",様式１!$K129)</f>
        <v>0</v>
      </c>
      <c r="OM2" s="167">
        <f>IF(様式１!$M129="","",様式１!$M129)</f>
        <v>0</v>
      </c>
      <c r="ON2" s="167">
        <f>IF(様式１!$N129="","",様式１!$N129)</f>
        <v>0</v>
      </c>
      <c r="OO2" s="167">
        <f>IF(様式１!$O129="","",様式１!$O129)</f>
        <v>0</v>
      </c>
      <c r="OP2" s="167">
        <f>IF(様式１!$P129="","",様式１!$P129)</f>
        <v>0</v>
      </c>
      <c r="OQ2" s="167" t="str">
        <f>IF(様式１!$F130="","",様式１!$F130)</f>
        <v/>
      </c>
      <c r="OR2" s="167" t="str">
        <f>IF(様式１!$G130="","",様式１!$G130)</f>
        <v/>
      </c>
      <c r="OS2" s="167" t="str">
        <f>IF(様式１!$H130="","",様式１!$H130)</f>
        <v/>
      </c>
      <c r="OT2" s="167" t="str">
        <f>IF(様式１!$I130="","",様式１!$I130)</f>
        <v/>
      </c>
      <c r="OU2" s="167" t="str">
        <f>IF(様式１!$J130="","",様式１!$J130)</f>
        <v/>
      </c>
      <c r="OV2" s="167" t="str">
        <f>IF(様式１!$K130="","",様式１!$K130)</f>
        <v/>
      </c>
      <c r="OW2" s="167" t="str">
        <f>IF(様式１!$M130="","",様式１!$M130)</f>
        <v/>
      </c>
      <c r="OX2" s="167" t="str">
        <f>IF(様式１!$N130="","",様式１!$N130)</f>
        <v/>
      </c>
      <c r="OY2" s="167" t="str">
        <f>IF(様式１!$O130="","",様式１!$O130)</f>
        <v/>
      </c>
      <c r="OZ2" s="167" t="str">
        <f>IF(様式１!$P130="","",様式１!$P130)</f>
        <v/>
      </c>
      <c r="PA2" s="167" t="str">
        <f>IF(様式１!$F131="","",様式１!$F131)</f>
        <v/>
      </c>
      <c r="PB2" s="167" t="str">
        <f>IF(様式１!$G131="","",様式１!$G131)</f>
        <v/>
      </c>
      <c r="PC2" s="167" t="str">
        <f>IF(様式１!$H131="","",様式１!$H131)</f>
        <v/>
      </c>
      <c r="PD2" s="167" t="str">
        <f>IF(様式１!$I131="","",様式１!$I131)</f>
        <v/>
      </c>
      <c r="PE2" s="167" t="str">
        <f>IF(様式１!$J131="","",様式１!$J131)</f>
        <v/>
      </c>
      <c r="PF2" s="167" t="str">
        <f>IF(様式１!$K131="","",様式１!$K131)</f>
        <v/>
      </c>
      <c r="PG2" s="167" t="str">
        <f>IF(様式１!$M131="","",様式１!$M131)</f>
        <v/>
      </c>
      <c r="PH2" s="167" t="str">
        <f>IF(様式１!$N131="","",様式１!$N131)</f>
        <v/>
      </c>
      <c r="PI2" s="167" t="str">
        <f>IF(様式１!$O131="","",様式１!$O131)</f>
        <v/>
      </c>
      <c r="PJ2" s="167" t="str">
        <f>IF(様式１!$P131="","",様式１!$P131)</f>
        <v/>
      </c>
      <c r="PK2" s="167" t="str">
        <f>IF(様式１!$F132="","",様式１!$F132)</f>
        <v/>
      </c>
      <c r="PL2" s="167" t="str">
        <f>IF(様式１!$G132="","",様式１!$G132)</f>
        <v/>
      </c>
      <c r="PM2" s="167" t="str">
        <f>IF(様式１!$H132="","",様式１!$H132)</f>
        <v/>
      </c>
      <c r="PN2" s="167" t="str">
        <f>IF(様式１!$I132="","",様式１!$I132)</f>
        <v/>
      </c>
      <c r="PO2" s="167" t="str">
        <f>IF(様式１!$J132="","",様式１!$J132)</f>
        <v/>
      </c>
      <c r="PP2" s="167" t="str">
        <f>IF(様式１!$K132="","",様式１!$K132)</f>
        <v/>
      </c>
      <c r="PQ2" s="167" t="str">
        <f>IF(様式１!$M132="","",様式１!$M132)</f>
        <v/>
      </c>
      <c r="PR2" s="167" t="str">
        <f>IF(様式１!$N132="","",様式１!$N132)</f>
        <v/>
      </c>
      <c r="PS2" s="167" t="str">
        <f>IF(様式１!$O132="","",様式１!$O132)</f>
        <v/>
      </c>
      <c r="PT2" s="167" t="str">
        <f>IF(様式１!$P132="","",様式１!$P132)</f>
        <v/>
      </c>
      <c r="PU2" s="167" t="str">
        <f>IF(様式１!$F133="","",様式１!$F133)</f>
        <v/>
      </c>
      <c r="PV2" s="167" t="str">
        <f>IF(様式１!$G133="","",様式１!$G133)</f>
        <v/>
      </c>
      <c r="PW2" s="167" t="str">
        <f>IF(様式１!$H133="","",様式１!$H133)</f>
        <v/>
      </c>
      <c r="PX2" s="167" t="str">
        <f>IF(様式１!$I133="","",様式１!$I133)</f>
        <v/>
      </c>
      <c r="PY2" s="167" t="str">
        <f>IF(様式１!$J133="","",様式１!$J133)</f>
        <v/>
      </c>
      <c r="PZ2" s="167" t="str">
        <f>IF(様式１!$K133="","",様式１!$K133)</f>
        <v/>
      </c>
      <c r="QA2" s="167" t="str">
        <f>IF(様式１!$M133="","",様式１!$M133)</f>
        <v/>
      </c>
      <c r="QB2" s="167" t="str">
        <f>IF(様式１!$N133="","",様式１!$N133)</f>
        <v/>
      </c>
      <c r="QC2" s="167" t="str">
        <f>IF(様式１!$O133="","",様式１!$O133)</f>
        <v/>
      </c>
      <c r="QD2" s="167" t="str">
        <f>IF(様式１!$P133="","",様式１!$P133)</f>
        <v/>
      </c>
    </row>
  </sheetData>
  <sheetProtection algorithmName="SHA-512" hashValue="soV66hWJfXBswy6AV7yx6vGKvgftQahmCZ8X/VDk5AeIr5MghnIVmuDjx/fZ7EQkNl8j/jcVWXyR/O3+Su5uJg==" saltValue="N6koTe1/OoaKVgNOWn6X0w=="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3"/>
  <sheetViews>
    <sheetView topLeftCell="A998" zoomScaleNormal="100" workbookViewId="0">
      <selection activeCell="A1013" sqref="A1013:XFD1014"/>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3000</v>
      </c>
      <c r="B1" s="37" t="s">
        <v>2058</v>
      </c>
      <c r="C1" s="37" t="s">
        <v>2059</v>
      </c>
      <c r="D1" s="37" t="s">
        <v>3001</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3006</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3007</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3008</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3009</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3010</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3011</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3012</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3013</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3014</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3015</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3016</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3017</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3018</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3019</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3020</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3021</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3022</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3023</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3024</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3025</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3026</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3027</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3028</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3029</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3030</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3031</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3032</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3033</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3034</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3035</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3036</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3037</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3038</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3039</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3040</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3041</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1"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6" x14ac:dyDescent="0.4">
      <c r="A1009" s="34" t="str">
        <f>B1009&amp;COUNTIF($B$2:B1009,B1009)</f>
        <v>岐阜県42</v>
      </c>
      <c r="B1009" s="32" t="s">
        <v>1231</v>
      </c>
      <c r="C1009" s="32" t="s">
        <v>1272</v>
      </c>
      <c r="D1009" s="32" t="str">
        <f t="shared" si="15"/>
        <v>岐阜県白川村</v>
      </c>
      <c r="E1009" s="35" t="s">
        <v>2287</v>
      </c>
    </row>
    <row r="1010" spans="1:6" x14ac:dyDescent="0.4">
      <c r="A1010" s="34" t="str">
        <f>B1010&amp;COUNTIF($B$2:B1010,B1010)</f>
        <v>静岡県1</v>
      </c>
      <c r="B1010" s="32" t="s">
        <v>1273</v>
      </c>
      <c r="C1010" s="32" t="s">
        <v>2290</v>
      </c>
      <c r="D1010" s="32" t="str">
        <f t="shared" si="15"/>
        <v>静岡県静岡市葵区</v>
      </c>
      <c r="E1010" s="35" t="s">
        <v>2291</v>
      </c>
    </row>
    <row r="1011" spans="1:6" x14ac:dyDescent="0.4">
      <c r="A1011" s="34" t="str">
        <f>B1011&amp;COUNTIF($B$2:B1011,B1011)</f>
        <v>静岡県2</v>
      </c>
      <c r="B1011" s="32" t="s">
        <v>1273</v>
      </c>
      <c r="C1011" s="32" t="s">
        <v>2292</v>
      </c>
      <c r="D1011" s="32" t="str">
        <f t="shared" si="15"/>
        <v>静岡県静岡市駿河区</v>
      </c>
      <c r="E1011" s="35" t="s">
        <v>2291</v>
      </c>
    </row>
    <row r="1012" spans="1:6" x14ac:dyDescent="0.4">
      <c r="A1012" s="34" t="str">
        <f>B1012&amp;COUNTIF($B$2:B1012,B1012)</f>
        <v>静岡県3</v>
      </c>
      <c r="B1012" s="32" t="s">
        <v>1273</v>
      </c>
      <c r="C1012" s="32" t="s">
        <v>2293</v>
      </c>
      <c r="D1012" s="32" t="str">
        <f t="shared" si="15"/>
        <v>静岡県静岡市清水区</v>
      </c>
      <c r="E1012" s="35" t="s">
        <v>2291</v>
      </c>
    </row>
    <row r="1013" spans="1:6" x14ac:dyDescent="0.4">
      <c r="A1013" s="34" t="str">
        <f>B1013&amp;COUNTIF($B$2:B1013,B1013)</f>
        <v>静岡県4</v>
      </c>
      <c r="B1013" s="32" t="s">
        <v>1273</v>
      </c>
      <c r="C1013" s="170" t="s">
        <v>3131</v>
      </c>
      <c r="D1013" s="171" t="str">
        <f t="shared" si="15"/>
        <v>静岡県浜松市中央区</v>
      </c>
      <c r="E1013" s="35" t="s">
        <v>2176</v>
      </c>
      <c r="F1013" s="172"/>
    </row>
    <row r="1014" spans="1:6" x14ac:dyDescent="0.4">
      <c r="A1014" s="34" t="str">
        <f>B1014&amp;COUNTIF($B$2:B1014,B1014)</f>
        <v>静岡県5</v>
      </c>
      <c r="B1014" s="32" t="s">
        <v>1273</v>
      </c>
      <c r="C1014" s="171" t="s">
        <v>3132</v>
      </c>
      <c r="D1014" s="171" t="str">
        <f t="shared" si="15"/>
        <v>静岡県浜松市浜名区</v>
      </c>
      <c r="E1014" s="35" t="s">
        <v>2176</v>
      </c>
      <c r="F1014" s="173"/>
    </row>
    <row r="1015" spans="1:6" x14ac:dyDescent="0.4">
      <c r="A1015" s="34" t="str">
        <f>B1015&amp;COUNTIF($B$2:B1015,B1015)</f>
        <v>静岡県6</v>
      </c>
      <c r="B1015" s="32" t="s">
        <v>1273</v>
      </c>
      <c r="C1015" s="32" t="s">
        <v>2294</v>
      </c>
      <c r="D1015" s="32" t="str">
        <f t="shared" si="15"/>
        <v>静岡県浜松市天竜区</v>
      </c>
      <c r="E1015" s="35" t="s">
        <v>2176</v>
      </c>
    </row>
    <row r="1016" spans="1:6" x14ac:dyDescent="0.4">
      <c r="A1016" s="34" t="str">
        <f>B1016&amp;COUNTIF($B$2:B1016,B1016)</f>
        <v>静岡県7</v>
      </c>
      <c r="B1016" s="32" t="s">
        <v>1273</v>
      </c>
      <c r="C1016" s="32" t="s">
        <v>1274</v>
      </c>
      <c r="D1016" s="32" t="str">
        <f t="shared" si="15"/>
        <v>静岡県沼津市</v>
      </c>
      <c r="E1016" s="35" t="s">
        <v>2295</v>
      </c>
    </row>
    <row r="1017" spans="1:6" x14ac:dyDescent="0.4">
      <c r="A1017" s="34" t="str">
        <f>B1017&amp;COUNTIF($B$2:B1017,B1017)</f>
        <v>静岡県8</v>
      </c>
      <c r="B1017" s="32" t="s">
        <v>1273</v>
      </c>
      <c r="C1017" s="32" t="s">
        <v>1275</v>
      </c>
      <c r="D1017" s="32" t="str">
        <f t="shared" si="15"/>
        <v>静岡県熱海市</v>
      </c>
      <c r="E1017" s="35" t="s">
        <v>2296</v>
      </c>
    </row>
    <row r="1018" spans="1:6" x14ac:dyDescent="0.4">
      <c r="A1018" s="34" t="str">
        <f>B1018&amp;COUNTIF($B$2:B1018,B1018)</f>
        <v>静岡県9</v>
      </c>
      <c r="B1018" s="32" t="s">
        <v>1273</v>
      </c>
      <c r="C1018" s="32" t="s">
        <v>1276</v>
      </c>
      <c r="D1018" s="32" t="str">
        <f t="shared" si="15"/>
        <v>静岡県三島市</v>
      </c>
      <c r="E1018" s="35" t="s">
        <v>2295</v>
      </c>
    </row>
    <row r="1019" spans="1:6" x14ac:dyDescent="0.4">
      <c r="A1019" s="34" t="str">
        <f>B1019&amp;COUNTIF($B$2:B1019,B1019)</f>
        <v>静岡県10</v>
      </c>
      <c r="B1019" s="32" t="s">
        <v>1273</v>
      </c>
      <c r="C1019" s="32" t="s">
        <v>1277</v>
      </c>
      <c r="D1019" s="32" t="str">
        <f t="shared" si="15"/>
        <v>静岡県富士宮市</v>
      </c>
      <c r="E1019" s="35" t="s">
        <v>2297</v>
      </c>
    </row>
    <row r="1020" spans="1:6" x14ac:dyDescent="0.4">
      <c r="A1020" s="34" t="str">
        <f>B1020&amp;COUNTIF($B$2:B1020,B1020)</f>
        <v>静岡県11</v>
      </c>
      <c r="B1020" s="32" t="s">
        <v>1273</v>
      </c>
      <c r="C1020" s="32" t="s">
        <v>1278</v>
      </c>
      <c r="D1020" s="32" t="str">
        <f t="shared" si="15"/>
        <v>静岡県伊東市</v>
      </c>
      <c r="E1020" s="35" t="s">
        <v>2296</v>
      </c>
    </row>
    <row r="1021" spans="1:6" x14ac:dyDescent="0.4">
      <c r="A1021" s="34" t="str">
        <f>B1021&amp;COUNTIF($B$2:B1021,B1021)</f>
        <v>静岡県12</v>
      </c>
      <c r="B1021" s="32" t="s">
        <v>1273</v>
      </c>
      <c r="C1021" s="32" t="s">
        <v>1279</v>
      </c>
      <c r="D1021" s="32" t="str">
        <f t="shared" si="15"/>
        <v>静岡県島田市</v>
      </c>
      <c r="E1021" s="35" t="s">
        <v>2298</v>
      </c>
    </row>
    <row r="1022" spans="1:6" x14ac:dyDescent="0.4">
      <c r="A1022" s="34" t="str">
        <f>B1022&amp;COUNTIF($B$2:B1022,B1022)</f>
        <v>静岡県13</v>
      </c>
      <c r="B1022" s="32" t="s">
        <v>1273</v>
      </c>
      <c r="C1022" s="32" t="s">
        <v>1280</v>
      </c>
      <c r="D1022" s="32" t="str">
        <f t="shared" ref="D1022:D1085" si="16">B1022&amp;C1022</f>
        <v>静岡県富士市</v>
      </c>
      <c r="E1022" s="35" t="s">
        <v>2297</v>
      </c>
    </row>
    <row r="1023" spans="1:6" x14ac:dyDescent="0.4">
      <c r="A1023" s="34" t="str">
        <f>B1023&amp;COUNTIF($B$2:B1023,B1023)</f>
        <v>静岡県14</v>
      </c>
      <c r="B1023" s="32" t="s">
        <v>1273</v>
      </c>
      <c r="C1023" s="32" t="s">
        <v>1281</v>
      </c>
      <c r="D1023" s="32" t="str">
        <f t="shared" si="16"/>
        <v>静岡県磐田市</v>
      </c>
      <c r="E1023" s="35" t="s">
        <v>2299</v>
      </c>
    </row>
    <row r="1024" spans="1:6" x14ac:dyDescent="0.4">
      <c r="A1024" s="34" t="str">
        <f>B1024&amp;COUNTIF($B$2:B1024,B1024)</f>
        <v>静岡県15</v>
      </c>
      <c r="B1024" s="32" t="s">
        <v>1273</v>
      </c>
      <c r="C1024" s="32" t="s">
        <v>1282</v>
      </c>
      <c r="D1024" s="32" t="str">
        <f t="shared" si="16"/>
        <v>静岡県焼津市</v>
      </c>
      <c r="E1024" s="35" t="s">
        <v>2298</v>
      </c>
    </row>
    <row r="1025" spans="1:5" x14ac:dyDescent="0.4">
      <c r="A1025" s="34" t="str">
        <f>B1025&amp;COUNTIF($B$2:B1025,B1025)</f>
        <v>静岡県16</v>
      </c>
      <c r="B1025" s="32" t="s">
        <v>1273</v>
      </c>
      <c r="C1025" s="32" t="s">
        <v>1283</v>
      </c>
      <c r="D1025" s="32" t="str">
        <f t="shared" si="16"/>
        <v>静岡県掛川市</v>
      </c>
      <c r="E1025" s="35" t="s">
        <v>2299</v>
      </c>
    </row>
    <row r="1026" spans="1:5" x14ac:dyDescent="0.4">
      <c r="A1026" s="34" t="str">
        <f>B1026&amp;COUNTIF($B$2:B1026,B1026)</f>
        <v>静岡県17</v>
      </c>
      <c r="B1026" s="32" t="s">
        <v>1273</v>
      </c>
      <c r="C1026" s="32" t="s">
        <v>1284</v>
      </c>
      <c r="D1026" s="32" t="str">
        <f t="shared" si="16"/>
        <v>静岡県藤枝市</v>
      </c>
      <c r="E1026" s="35" t="s">
        <v>2298</v>
      </c>
    </row>
    <row r="1027" spans="1:5" x14ac:dyDescent="0.4">
      <c r="A1027" s="34" t="str">
        <f>B1027&amp;COUNTIF($B$2:B1027,B1027)</f>
        <v>静岡県18</v>
      </c>
      <c r="B1027" s="32" t="s">
        <v>1273</v>
      </c>
      <c r="C1027" s="32" t="s">
        <v>1285</v>
      </c>
      <c r="D1027" s="32" t="str">
        <f t="shared" si="16"/>
        <v>静岡県御殿場市</v>
      </c>
      <c r="E1027" s="35" t="s">
        <v>2295</v>
      </c>
    </row>
    <row r="1028" spans="1:5" x14ac:dyDescent="0.4">
      <c r="A1028" s="34" t="str">
        <f>B1028&amp;COUNTIF($B$2:B1028,B1028)</f>
        <v>静岡県19</v>
      </c>
      <c r="B1028" s="32" t="s">
        <v>1273</v>
      </c>
      <c r="C1028" s="32" t="s">
        <v>1286</v>
      </c>
      <c r="D1028" s="32" t="str">
        <f t="shared" si="16"/>
        <v>静岡県袋井市</v>
      </c>
      <c r="E1028" s="35" t="s">
        <v>2299</v>
      </c>
    </row>
    <row r="1029" spans="1:5" x14ac:dyDescent="0.4">
      <c r="A1029" s="34" t="str">
        <f>B1029&amp;COUNTIF($B$2:B1029,B1029)</f>
        <v>静岡県20</v>
      </c>
      <c r="B1029" s="32" t="s">
        <v>1273</v>
      </c>
      <c r="C1029" s="32" t="s">
        <v>1287</v>
      </c>
      <c r="D1029" s="32" t="str">
        <f t="shared" si="16"/>
        <v>静岡県下田市</v>
      </c>
      <c r="E1029" s="35" t="s">
        <v>2300</v>
      </c>
    </row>
    <row r="1030" spans="1:5" x14ac:dyDescent="0.4">
      <c r="A1030" s="34" t="str">
        <f>B1030&amp;COUNTIF($B$2:B1030,B1030)</f>
        <v>静岡県21</v>
      </c>
      <c r="B1030" s="32" t="s">
        <v>1273</v>
      </c>
      <c r="C1030" s="32" t="s">
        <v>1288</v>
      </c>
      <c r="D1030" s="32" t="str">
        <f t="shared" si="16"/>
        <v>静岡県裾野市</v>
      </c>
      <c r="E1030" s="35" t="s">
        <v>2295</v>
      </c>
    </row>
    <row r="1031" spans="1:5" x14ac:dyDescent="0.4">
      <c r="A1031" s="34" t="str">
        <f>B1031&amp;COUNTIF($B$2:B1031,B1031)</f>
        <v>静岡県22</v>
      </c>
      <c r="B1031" s="32" t="s">
        <v>1273</v>
      </c>
      <c r="C1031" s="32" t="s">
        <v>1289</v>
      </c>
      <c r="D1031" s="32" t="str">
        <f t="shared" si="16"/>
        <v>静岡県湖西市</v>
      </c>
      <c r="E1031" s="35" t="s">
        <v>2176</v>
      </c>
    </row>
    <row r="1032" spans="1:5" x14ac:dyDescent="0.4">
      <c r="A1032" s="34" t="str">
        <f>B1032&amp;COUNTIF($B$2:B1032,B1032)</f>
        <v>静岡県23</v>
      </c>
      <c r="B1032" s="32" t="s">
        <v>1273</v>
      </c>
      <c r="C1032" s="32" t="s">
        <v>1290</v>
      </c>
      <c r="D1032" s="32" t="str">
        <f t="shared" si="16"/>
        <v>静岡県伊豆市</v>
      </c>
      <c r="E1032" s="35" t="s">
        <v>2295</v>
      </c>
    </row>
    <row r="1033" spans="1:5" x14ac:dyDescent="0.4">
      <c r="A1033" s="34" t="str">
        <f>B1033&amp;COUNTIF($B$2:B1033,B1033)</f>
        <v>静岡県24</v>
      </c>
      <c r="B1033" s="32" t="s">
        <v>1273</v>
      </c>
      <c r="C1033" s="32" t="s">
        <v>1291</v>
      </c>
      <c r="D1033" s="32" t="str">
        <f t="shared" si="16"/>
        <v>静岡県御前崎市</v>
      </c>
      <c r="E1033" s="35" t="s">
        <v>2299</v>
      </c>
    </row>
    <row r="1034" spans="1:5" x14ac:dyDescent="0.4">
      <c r="A1034" s="34" t="str">
        <f>B1034&amp;COUNTIF($B$2:B1034,B1034)</f>
        <v>静岡県25</v>
      </c>
      <c r="B1034" s="32" t="s">
        <v>1273</v>
      </c>
      <c r="C1034" s="32" t="s">
        <v>1292</v>
      </c>
      <c r="D1034" s="32" t="str">
        <f t="shared" si="16"/>
        <v>静岡県菊川市</v>
      </c>
      <c r="E1034" s="35" t="s">
        <v>2299</v>
      </c>
    </row>
    <row r="1035" spans="1:5" x14ac:dyDescent="0.4">
      <c r="A1035" s="34" t="str">
        <f>B1035&amp;COUNTIF($B$2:B1035,B1035)</f>
        <v>静岡県26</v>
      </c>
      <c r="B1035" s="32" t="s">
        <v>1273</v>
      </c>
      <c r="C1035" s="32" t="s">
        <v>1293</v>
      </c>
      <c r="D1035" s="32" t="str">
        <f t="shared" si="16"/>
        <v>静岡県伊豆の国市</v>
      </c>
      <c r="E1035" s="35" t="s">
        <v>2295</v>
      </c>
    </row>
    <row r="1036" spans="1:5" x14ac:dyDescent="0.4">
      <c r="A1036" s="34" t="str">
        <f>B1036&amp;COUNTIF($B$2:B1036,B1036)</f>
        <v>静岡県27</v>
      </c>
      <c r="B1036" s="32" t="s">
        <v>1273</v>
      </c>
      <c r="C1036" s="32" t="s">
        <v>1294</v>
      </c>
      <c r="D1036" s="32" t="str">
        <f t="shared" si="16"/>
        <v>静岡県牧之原市</v>
      </c>
      <c r="E1036" s="35" t="s">
        <v>2298</v>
      </c>
    </row>
    <row r="1037" spans="1:5" x14ac:dyDescent="0.4">
      <c r="A1037" s="34" t="str">
        <f>B1037&amp;COUNTIF($B$2:B1037,B1037)</f>
        <v>静岡県28</v>
      </c>
      <c r="B1037" s="32" t="s">
        <v>1273</v>
      </c>
      <c r="C1037" s="32" t="s">
        <v>1295</v>
      </c>
      <c r="D1037" s="32" t="str">
        <f t="shared" si="16"/>
        <v>静岡県東伊豆町</v>
      </c>
      <c r="E1037" s="35" t="s">
        <v>2300</v>
      </c>
    </row>
    <row r="1038" spans="1:5" x14ac:dyDescent="0.4">
      <c r="A1038" s="34" t="str">
        <f>B1038&amp;COUNTIF($B$2:B1038,B1038)</f>
        <v>静岡県29</v>
      </c>
      <c r="B1038" s="32" t="s">
        <v>1273</v>
      </c>
      <c r="C1038" s="32" t="s">
        <v>1296</v>
      </c>
      <c r="D1038" s="32" t="str">
        <f t="shared" si="16"/>
        <v>静岡県河津町</v>
      </c>
      <c r="E1038" s="35" t="s">
        <v>2300</v>
      </c>
    </row>
    <row r="1039" spans="1:5" x14ac:dyDescent="0.4">
      <c r="A1039" s="34" t="str">
        <f>B1039&amp;COUNTIF($B$2:B1039,B1039)</f>
        <v>静岡県30</v>
      </c>
      <c r="B1039" s="32" t="s">
        <v>1273</v>
      </c>
      <c r="C1039" s="32" t="s">
        <v>1297</v>
      </c>
      <c r="D1039" s="32" t="str">
        <f t="shared" si="16"/>
        <v>静岡県南伊豆町</v>
      </c>
      <c r="E1039" s="35" t="s">
        <v>2300</v>
      </c>
    </row>
    <row r="1040" spans="1:5" x14ac:dyDescent="0.4">
      <c r="A1040" s="34" t="str">
        <f>B1040&amp;COUNTIF($B$2:B1040,B1040)</f>
        <v>静岡県31</v>
      </c>
      <c r="B1040" s="32" t="s">
        <v>1273</v>
      </c>
      <c r="C1040" s="32" t="s">
        <v>1298</v>
      </c>
      <c r="D1040" s="32" t="str">
        <f t="shared" si="16"/>
        <v>静岡県松崎町</v>
      </c>
      <c r="E1040" s="35" t="s">
        <v>2300</v>
      </c>
    </row>
    <row r="1041" spans="1:5" x14ac:dyDescent="0.4">
      <c r="A1041" s="34" t="str">
        <f>B1041&amp;COUNTIF($B$2:B1041,B1041)</f>
        <v>静岡県32</v>
      </c>
      <c r="B1041" s="32" t="s">
        <v>1273</v>
      </c>
      <c r="C1041" s="32" t="s">
        <v>1299</v>
      </c>
      <c r="D1041" s="32" t="str">
        <f t="shared" si="16"/>
        <v>静岡県西伊豆町</v>
      </c>
      <c r="E1041" s="35" t="s">
        <v>2300</v>
      </c>
    </row>
    <row r="1042" spans="1:5" x14ac:dyDescent="0.4">
      <c r="A1042" s="34" t="str">
        <f>B1042&amp;COUNTIF($B$2:B1042,B1042)</f>
        <v>静岡県33</v>
      </c>
      <c r="B1042" s="32" t="s">
        <v>1273</v>
      </c>
      <c r="C1042" s="32" t="s">
        <v>1300</v>
      </c>
      <c r="D1042" s="32" t="str">
        <f t="shared" si="16"/>
        <v>静岡県函南町</v>
      </c>
      <c r="E1042" s="35" t="s">
        <v>2295</v>
      </c>
    </row>
    <row r="1043" spans="1:5" x14ac:dyDescent="0.4">
      <c r="A1043" s="34" t="str">
        <f>B1043&amp;COUNTIF($B$2:B1043,B1043)</f>
        <v>静岡県34</v>
      </c>
      <c r="B1043" s="32" t="s">
        <v>1273</v>
      </c>
      <c r="C1043" s="32" t="s">
        <v>482</v>
      </c>
      <c r="D1043" s="32" t="str">
        <f t="shared" si="16"/>
        <v>静岡県清水町</v>
      </c>
      <c r="E1043" s="35" t="s">
        <v>2295</v>
      </c>
    </row>
    <row r="1044" spans="1:5" x14ac:dyDescent="0.4">
      <c r="A1044" s="34" t="str">
        <f>B1044&amp;COUNTIF($B$2:B1044,B1044)</f>
        <v>静岡県35</v>
      </c>
      <c r="B1044" s="32" t="s">
        <v>1273</v>
      </c>
      <c r="C1044" s="32" t="s">
        <v>1301</v>
      </c>
      <c r="D1044" s="32" t="str">
        <f t="shared" si="16"/>
        <v>静岡県長泉町</v>
      </c>
      <c r="E1044" s="35" t="s">
        <v>2295</v>
      </c>
    </row>
    <row r="1045" spans="1:5" x14ac:dyDescent="0.4">
      <c r="A1045" s="34" t="str">
        <f>B1045&amp;COUNTIF($B$2:B1045,B1045)</f>
        <v>静岡県36</v>
      </c>
      <c r="B1045" s="32" t="s">
        <v>1273</v>
      </c>
      <c r="C1045" s="32" t="s">
        <v>1302</v>
      </c>
      <c r="D1045" s="32" t="str">
        <f t="shared" si="16"/>
        <v>静岡県小山町</v>
      </c>
      <c r="E1045" s="35" t="s">
        <v>2295</v>
      </c>
    </row>
    <row r="1046" spans="1:5" x14ac:dyDescent="0.4">
      <c r="A1046" s="34" t="str">
        <f>B1046&amp;COUNTIF($B$2:B1046,B1046)</f>
        <v>静岡県37</v>
      </c>
      <c r="B1046" s="32" t="s">
        <v>1273</v>
      </c>
      <c r="C1046" s="32" t="s">
        <v>1303</v>
      </c>
      <c r="D1046" s="32" t="str">
        <f t="shared" si="16"/>
        <v>静岡県吉田町</v>
      </c>
      <c r="E1046" s="35" t="s">
        <v>2298</v>
      </c>
    </row>
    <row r="1047" spans="1:5" x14ac:dyDescent="0.4">
      <c r="A1047" s="34" t="str">
        <f>B1047&amp;COUNTIF($B$2:B1047,B1047)</f>
        <v>静岡県38</v>
      </c>
      <c r="B1047" s="32" t="s">
        <v>1273</v>
      </c>
      <c r="C1047" s="32" t="s">
        <v>1304</v>
      </c>
      <c r="D1047" s="32" t="str">
        <f t="shared" si="16"/>
        <v>静岡県川根本町</v>
      </c>
      <c r="E1047" s="35" t="s">
        <v>2298</v>
      </c>
    </row>
    <row r="1048" spans="1:5" x14ac:dyDescent="0.4">
      <c r="A1048" s="34" t="str">
        <f>B1048&amp;COUNTIF($B$2:B1048,B1048)</f>
        <v>静岡県39</v>
      </c>
      <c r="B1048" s="32" t="s">
        <v>1273</v>
      </c>
      <c r="C1048" s="32" t="s">
        <v>370</v>
      </c>
      <c r="D1048" s="32" t="str">
        <f t="shared" si="16"/>
        <v>静岡県森町</v>
      </c>
      <c r="E1048" s="35" t="s">
        <v>2299</v>
      </c>
    </row>
    <row r="1049" spans="1:5" x14ac:dyDescent="0.4">
      <c r="A1049" s="34" t="str">
        <f>B1049&amp;COUNTIF($B$2:B1049,B1049)</f>
        <v>愛知県1</v>
      </c>
      <c r="B1049" s="32" t="s">
        <v>1305</v>
      </c>
      <c r="C1049" s="32" t="s">
        <v>2301</v>
      </c>
      <c r="D1049" s="32" t="str">
        <f t="shared" si="16"/>
        <v>愛知県名古屋市千種区</v>
      </c>
      <c r="E1049" s="35" t="s">
        <v>2302</v>
      </c>
    </row>
    <row r="1050" spans="1:5" x14ac:dyDescent="0.4">
      <c r="A1050" s="34" t="str">
        <f>B1050&amp;COUNTIF($B$2:B1050,B1050)</f>
        <v>愛知県2</v>
      </c>
      <c r="B1050" s="32" t="s">
        <v>1305</v>
      </c>
      <c r="C1050" s="32" t="s">
        <v>2303</v>
      </c>
      <c r="D1050" s="32" t="str">
        <f t="shared" si="16"/>
        <v>愛知県名古屋市東区</v>
      </c>
      <c r="E1050" s="35" t="s">
        <v>2302</v>
      </c>
    </row>
    <row r="1051" spans="1:5" x14ac:dyDescent="0.4">
      <c r="A1051" s="34" t="str">
        <f>B1051&amp;COUNTIF($B$2:B1051,B1051)</f>
        <v>愛知県3</v>
      </c>
      <c r="B1051" s="32" t="s">
        <v>1305</v>
      </c>
      <c r="C1051" s="32" t="s">
        <v>2304</v>
      </c>
      <c r="D1051" s="32" t="str">
        <f t="shared" si="16"/>
        <v>愛知県名古屋市北区</v>
      </c>
      <c r="E1051" s="35" t="s">
        <v>2302</v>
      </c>
    </row>
    <row r="1052" spans="1:5" x14ac:dyDescent="0.4">
      <c r="A1052" s="34" t="str">
        <f>B1052&amp;COUNTIF($B$2:B1052,B1052)</f>
        <v>愛知県4</v>
      </c>
      <c r="B1052" s="32" t="s">
        <v>1305</v>
      </c>
      <c r="C1052" s="32" t="s">
        <v>2305</v>
      </c>
      <c r="D1052" s="32" t="str">
        <f t="shared" si="16"/>
        <v>愛知県名古屋市西区</v>
      </c>
      <c r="E1052" s="35" t="s">
        <v>2302</v>
      </c>
    </row>
    <row r="1053" spans="1:5" x14ac:dyDescent="0.4">
      <c r="A1053" s="34" t="str">
        <f>B1053&amp;COUNTIF($B$2:B1053,B1053)</f>
        <v>愛知県5</v>
      </c>
      <c r="B1053" s="32" t="s">
        <v>1305</v>
      </c>
      <c r="C1053" s="32" t="s">
        <v>2306</v>
      </c>
      <c r="D1053" s="32" t="str">
        <f t="shared" si="16"/>
        <v>愛知県名古屋市中村区</v>
      </c>
      <c r="E1053" s="35" t="s">
        <v>2302</v>
      </c>
    </row>
    <row r="1054" spans="1:5" x14ac:dyDescent="0.4">
      <c r="A1054" s="34" t="str">
        <f>B1054&amp;COUNTIF($B$2:B1054,B1054)</f>
        <v>愛知県6</v>
      </c>
      <c r="B1054" s="32" t="s">
        <v>1305</v>
      </c>
      <c r="C1054" s="32" t="s">
        <v>2307</v>
      </c>
      <c r="D1054" s="32" t="str">
        <f t="shared" si="16"/>
        <v>愛知県名古屋市中区</v>
      </c>
      <c r="E1054" s="35" t="s">
        <v>2302</v>
      </c>
    </row>
    <row r="1055" spans="1:5" x14ac:dyDescent="0.4">
      <c r="A1055" s="34" t="str">
        <f>B1055&amp;COUNTIF($B$2:B1055,B1055)</f>
        <v>愛知県7</v>
      </c>
      <c r="B1055" s="32" t="s">
        <v>1305</v>
      </c>
      <c r="C1055" s="32" t="s">
        <v>2308</v>
      </c>
      <c r="D1055" s="32" t="str">
        <f t="shared" si="16"/>
        <v>愛知県名古屋市昭和区</v>
      </c>
      <c r="E1055" s="35" t="s">
        <v>2302</v>
      </c>
    </row>
    <row r="1056" spans="1:5" x14ac:dyDescent="0.4">
      <c r="A1056" s="34" t="str">
        <f>B1056&amp;COUNTIF($B$2:B1056,B1056)</f>
        <v>愛知県8</v>
      </c>
      <c r="B1056" s="32" t="s">
        <v>1305</v>
      </c>
      <c r="C1056" s="32" t="s">
        <v>2309</v>
      </c>
      <c r="D1056" s="32" t="str">
        <f t="shared" si="16"/>
        <v>愛知県名古屋市瑞穂区</v>
      </c>
      <c r="E1056" s="35" t="s">
        <v>2302</v>
      </c>
    </row>
    <row r="1057" spans="1:5" x14ac:dyDescent="0.4">
      <c r="A1057" s="34" t="str">
        <f>B1057&amp;COUNTIF($B$2:B1057,B1057)</f>
        <v>愛知県9</v>
      </c>
      <c r="B1057" s="32" t="s">
        <v>1305</v>
      </c>
      <c r="C1057" s="32" t="s">
        <v>2310</v>
      </c>
      <c r="D1057" s="32" t="str">
        <f t="shared" si="16"/>
        <v>愛知県名古屋市熱田区</v>
      </c>
      <c r="E1057" s="35" t="s">
        <v>2302</v>
      </c>
    </row>
    <row r="1058" spans="1:5" x14ac:dyDescent="0.4">
      <c r="A1058" s="34" t="str">
        <f>B1058&amp;COUNTIF($B$2:B1058,B1058)</f>
        <v>愛知県10</v>
      </c>
      <c r="B1058" s="32" t="s">
        <v>1305</v>
      </c>
      <c r="C1058" s="32" t="s">
        <v>2311</v>
      </c>
      <c r="D1058" s="32" t="str">
        <f t="shared" si="16"/>
        <v>愛知県名古屋市中川区</v>
      </c>
      <c r="E1058" s="35" t="s">
        <v>2302</v>
      </c>
    </row>
    <row r="1059" spans="1:5" x14ac:dyDescent="0.4">
      <c r="A1059" s="34" t="str">
        <f>B1059&amp;COUNTIF($B$2:B1059,B1059)</f>
        <v>愛知県11</v>
      </c>
      <c r="B1059" s="32" t="s">
        <v>1305</v>
      </c>
      <c r="C1059" s="32" t="s">
        <v>2312</v>
      </c>
      <c r="D1059" s="32" t="str">
        <f t="shared" si="16"/>
        <v>愛知県名古屋市港区</v>
      </c>
      <c r="E1059" s="35" t="s">
        <v>2302</v>
      </c>
    </row>
    <row r="1060" spans="1:5" x14ac:dyDescent="0.4">
      <c r="A1060" s="34" t="str">
        <f>B1060&amp;COUNTIF($B$2:B1060,B1060)</f>
        <v>愛知県12</v>
      </c>
      <c r="B1060" s="32" t="s">
        <v>1305</v>
      </c>
      <c r="C1060" s="32" t="s">
        <v>2313</v>
      </c>
      <c r="D1060" s="32" t="str">
        <f t="shared" si="16"/>
        <v>愛知県名古屋市南区</v>
      </c>
      <c r="E1060" s="35" t="s">
        <v>2302</v>
      </c>
    </row>
    <row r="1061" spans="1:5" x14ac:dyDescent="0.4">
      <c r="A1061" s="34" t="str">
        <f>B1061&amp;COUNTIF($B$2:B1061,B1061)</f>
        <v>愛知県13</v>
      </c>
      <c r="B1061" s="32" t="s">
        <v>1305</v>
      </c>
      <c r="C1061" s="32" t="s">
        <v>2314</v>
      </c>
      <c r="D1061" s="32" t="str">
        <f t="shared" si="16"/>
        <v>愛知県名古屋市守山区</v>
      </c>
      <c r="E1061" s="35" t="s">
        <v>2302</v>
      </c>
    </row>
    <row r="1062" spans="1:5" x14ac:dyDescent="0.4">
      <c r="A1062" s="34" t="str">
        <f>B1062&amp;COUNTIF($B$2:B1062,B1062)</f>
        <v>愛知県14</v>
      </c>
      <c r="B1062" s="32" t="s">
        <v>1305</v>
      </c>
      <c r="C1062" s="32" t="s">
        <v>2315</v>
      </c>
      <c r="D1062" s="32" t="str">
        <f t="shared" si="16"/>
        <v>愛知県名古屋市緑区</v>
      </c>
      <c r="E1062" s="35" t="s">
        <v>2302</v>
      </c>
    </row>
    <row r="1063" spans="1:5" x14ac:dyDescent="0.4">
      <c r="A1063" s="34" t="str">
        <f>B1063&amp;COUNTIF($B$2:B1063,B1063)</f>
        <v>愛知県15</v>
      </c>
      <c r="B1063" s="32" t="s">
        <v>1305</v>
      </c>
      <c r="C1063" s="32" t="s">
        <v>2316</v>
      </c>
      <c r="D1063" s="32" t="str">
        <f t="shared" si="16"/>
        <v>愛知県名古屋市名東区</v>
      </c>
      <c r="E1063" s="35" t="s">
        <v>2302</v>
      </c>
    </row>
    <row r="1064" spans="1:5" x14ac:dyDescent="0.4">
      <c r="A1064" s="34" t="str">
        <f>B1064&amp;COUNTIF($B$2:B1064,B1064)</f>
        <v>愛知県16</v>
      </c>
      <c r="B1064" s="32" t="s">
        <v>1305</v>
      </c>
      <c r="C1064" s="32" t="s">
        <v>2317</v>
      </c>
      <c r="D1064" s="32" t="str">
        <f t="shared" si="16"/>
        <v>愛知県名古屋市天白区</v>
      </c>
      <c r="E1064" s="35" t="s">
        <v>2302</v>
      </c>
    </row>
    <row r="1065" spans="1:5" x14ac:dyDescent="0.4">
      <c r="A1065" s="34" t="str">
        <f>B1065&amp;COUNTIF($B$2:B1065,B1065)</f>
        <v>愛知県17</v>
      </c>
      <c r="B1065" s="32" t="s">
        <v>1305</v>
      </c>
      <c r="C1065" s="32" t="s">
        <v>1306</v>
      </c>
      <c r="D1065" s="32" t="str">
        <f t="shared" si="16"/>
        <v>愛知県豊橋市</v>
      </c>
      <c r="E1065" s="35" t="s">
        <v>2318</v>
      </c>
    </row>
    <row r="1066" spans="1:5" x14ac:dyDescent="0.4">
      <c r="A1066" s="34" t="str">
        <f>B1066&amp;COUNTIF($B$2:B1066,B1066)</f>
        <v>愛知県18</v>
      </c>
      <c r="B1066" s="32" t="s">
        <v>1305</v>
      </c>
      <c r="C1066" s="32" t="s">
        <v>1307</v>
      </c>
      <c r="D1066" s="32" t="str">
        <f t="shared" si="16"/>
        <v>愛知県岡崎市</v>
      </c>
      <c r="E1066" s="35" t="s">
        <v>2319</v>
      </c>
    </row>
    <row r="1067" spans="1:5" x14ac:dyDescent="0.4">
      <c r="A1067" s="34" t="str">
        <f>B1067&amp;COUNTIF($B$2:B1067,B1067)</f>
        <v>愛知県19</v>
      </c>
      <c r="B1067" s="32" t="s">
        <v>1305</v>
      </c>
      <c r="C1067" s="32" t="s">
        <v>1308</v>
      </c>
      <c r="D1067" s="32" t="str">
        <f t="shared" si="16"/>
        <v>愛知県一宮市</v>
      </c>
      <c r="E1067" s="35" t="s">
        <v>2320</v>
      </c>
    </row>
    <row r="1068" spans="1:5" x14ac:dyDescent="0.4">
      <c r="A1068" s="34" t="str">
        <f>B1068&amp;COUNTIF($B$2:B1068,B1068)</f>
        <v>愛知県20</v>
      </c>
      <c r="B1068" s="32" t="s">
        <v>1305</v>
      </c>
      <c r="C1068" s="32" t="s">
        <v>1309</v>
      </c>
      <c r="D1068" s="32" t="str">
        <f t="shared" si="16"/>
        <v>愛知県瀬戸市</v>
      </c>
      <c r="E1068" s="35" t="s">
        <v>2321</v>
      </c>
    </row>
    <row r="1069" spans="1:5" x14ac:dyDescent="0.4">
      <c r="A1069" s="34" t="str">
        <f>B1069&amp;COUNTIF($B$2:B1069,B1069)</f>
        <v>愛知県21</v>
      </c>
      <c r="B1069" s="32" t="s">
        <v>1305</v>
      </c>
      <c r="C1069" s="32" t="s">
        <v>1310</v>
      </c>
      <c r="D1069" s="32" t="str">
        <f t="shared" si="16"/>
        <v>愛知県半田市</v>
      </c>
      <c r="E1069" s="35" t="s">
        <v>2322</v>
      </c>
    </row>
    <row r="1070" spans="1:5" x14ac:dyDescent="0.4">
      <c r="A1070" s="34" t="str">
        <f>B1070&amp;COUNTIF($B$2:B1070,B1070)</f>
        <v>愛知県22</v>
      </c>
      <c r="B1070" s="32" t="s">
        <v>1305</v>
      </c>
      <c r="C1070" s="32" t="s">
        <v>1311</v>
      </c>
      <c r="D1070" s="32" t="str">
        <f t="shared" si="16"/>
        <v>愛知県春日井市</v>
      </c>
      <c r="E1070" s="35" t="s">
        <v>2323</v>
      </c>
    </row>
    <row r="1071" spans="1:5" x14ac:dyDescent="0.4">
      <c r="A1071" s="34" t="str">
        <f>B1071&amp;COUNTIF($B$2:B1071,B1071)</f>
        <v>愛知県23</v>
      </c>
      <c r="B1071" s="32" t="s">
        <v>1305</v>
      </c>
      <c r="C1071" s="32" t="s">
        <v>1312</v>
      </c>
      <c r="D1071" s="32" t="str">
        <f t="shared" si="16"/>
        <v>愛知県豊川市</v>
      </c>
      <c r="E1071" s="35" t="s">
        <v>2318</v>
      </c>
    </row>
    <row r="1072" spans="1:5" x14ac:dyDescent="0.4">
      <c r="A1072" s="34" t="str">
        <f>B1072&amp;COUNTIF($B$2:B1072,B1072)</f>
        <v>愛知県24</v>
      </c>
      <c r="B1072" s="32" t="s">
        <v>1305</v>
      </c>
      <c r="C1072" s="32" t="s">
        <v>1313</v>
      </c>
      <c r="D1072" s="32" t="str">
        <f t="shared" si="16"/>
        <v>愛知県津島市</v>
      </c>
      <c r="E1072" s="35" t="s">
        <v>2324</v>
      </c>
    </row>
    <row r="1073" spans="1:5" x14ac:dyDescent="0.4">
      <c r="A1073" s="34" t="str">
        <f>B1073&amp;COUNTIF($B$2:B1073,B1073)</f>
        <v>愛知県25</v>
      </c>
      <c r="B1073" s="32" t="s">
        <v>1305</v>
      </c>
      <c r="C1073" s="32" t="s">
        <v>1314</v>
      </c>
      <c r="D1073" s="32" t="str">
        <f t="shared" si="16"/>
        <v>愛知県碧南市</v>
      </c>
      <c r="E1073" s="35" t="s">
        <v>2325</v>
      </c>
    </row>
    <row r="1074" spans="1:5" x14ac:dyDescent="0.4">
      <c r="A1074" s="34" t="str">
        <f>B1074&amp;COUNTIF($B$2:B1074,B1074)</f>
        <v>愛知県26</v>
      </c>
      <c r="B1074" s="32" t="s">
        <v>1305</v>
      </c>
      <c r="C1074" s="32" t="s">
        <v>1315</v>
      </c>
      <c r="D1074" s="32" t="str">
        <f t="shared" si="16"/>
        <v>愛知県刈谷市</v>
      </c>
      <c r="E1074" s="35" t="s">
        <v>2325</v>
      </c>
    </row>
    <row r="1075" spans="1:5" x14ac:dyDescent="0.4">
      <c r="A1075" s="34" t="str">
        <f>B1075&amp;COUNTIF($B$2:B1075,B1075)</f>
        <v>愛知県27</v>
      </c>
      <c r="B1075" s="32" t="s">
        <v>1305</v>
      </c>
      <c r="C1075" s="32" t="s">
        <v>1316</v>
      </c>
      <c r="D1075" s="32" t="str">
        <f t="shared" si="16"/>
        <v>愛知県豊田市</v>
      </c>
      <c r="E1075" s="35" t="s">
        <v>2326</v>
      </c>
    </row>
    <row r="1076" spans="1:5" x14ac:dyDescent="0.4">
      <c r="A1076" s="34" t="str">
        <f>B1076&amp;COUNTIF($B$2:B1076,B1076)</f>
        <v>愛知県28</v>
      </c>
      <c r="B1076" s="32" t="s">
        <v>1305</v>
      </c>
      <c r="C1076" s="32" t="s">
        <v>1317</v>
      </c>
      <c r="D1076" s="32" t="str">
        <f t="shared" si="16"/>
        <v>愛知県安城市</v>
      </c>
      <c r="E1076" s="35" t="s">
        <v>2325</v>
      </c>
    </row>
    <row r="1077" spans="1:5" x14ac:dyDescent="0.4">
      <c r="A1077" s="34" t="str">
        <f>B1077&amp;COUNTIF($B$2:B1077,B1077)</f>
        <v>愛知県29</v>
      </c>
      <c r="B1077" s="32" t="s">
        <v>1305</v>
      </c>
      <c r="C1077" s="32" t="s">
        <v>1318</v>
      </c>
      <c r="D1077" s="32" t="str">
        <f t="shared" si="16"/>
        <v>愛知県西尾市</v>
      </c>
      <c r="E1077" s="35" t="s">
        <v>2325</v>
      </c>
    </row>
    <row r="1078" spans="1:5" x14ac:dyDescent="0.4">
      <c r="A1078" s="34" t="str">
        <f>B1078&amp;COUNTIF($B$2:B1078,B1078)</f>
        <v>愛知県30</v>
      </c>
      <c r="B1078" s="32" t="s">
        <v>1305</v>
      </c>
      <c r="C1078" s="32" t="s">
        <v>1319</v>
      </c>
      <c r="D1078" s="32" t="str">
        <f t="shared" si="16"/>
        <v>愛知県蒲郡市</v>
      </c>
      <c r="E1078" s="35" t="s">
        <v>2318</v>
      </c>
    </row>
    <row r="1079" spans="1:5" x14ac:dyDescent="0.4">
      <c r="A1079" s="34" t="str">
        <f>B1079&amp;COUNTIF($B$2:B1079,B1079)</f>
        <v>愛知県31</v>
      </c>
      <c r="B1079" s="32" t="s">
        <v>1305</v>
      </c>
      <c r="C1079" s="32" t="s">
        <v>1320</v>
      </c>
      <c r="D1079" s="32" t="str">
        <f t="shared" si="16"/>
        <v>愛知県犬山市</v>
      </c>
      <c r="E1079" s="35" t="s">
        <v>2323</v>
      </c>
    </row>
    <row r="1080" spans="1:5" x14ac:dyDescent="0.4">
      <c r="A1080" s="34" t="str">
        <f>B1080&amp;COUNTIF($B$2:B1080,B1080)</f>
        <v>愛知県32</v>
      </c>
      <c r="B1080" s="32" t="s">
        <v>1305</v>
      </c>
      <c r="C1080" s="32" t="s">
        <v>1321</v>
      </c>
      <c r="D1080" s="32" t="str">
        <f t="shared" si="16"/>
        <v>愛知県常滑市</v>
      </c>
      <c r="E1080" s="35" t="s">
        <v>2322</v>
      </c>
    </row>
    <row r="1081" spans="1:5" x14ac:dyDescent="0.4">
      <c r="A1081" s="34" t="str">
        <f>B1081&amp;COUNTIF($B$2:B1081,B1081)</f>
        <v>愛知県33</v>
      </c>
      <c r="B1081" s="32" t="s">
        <v>1305</v>
      </c>
      <c r="C1081" s="32" t="s">
        <v>1322</v>
      </c>
      <c r="D1081" s="32" t="str">
        <f t="shared" si="16"/>
        <v>愛知県江南市</v>
      </c>
      <c r="E1081" s="35" t="s">
        <v>2323</v>
      </c>
    </row>
    <row r="1082" spans="1:5" x14ac:dyDescent="0.4">
      <c r="A1082" s="34" t="str">
        <f>B1082&amp;COUNTIF($B$2:B1082,B1082)</f>
        <v>愛知県34</v>
      </c>
      <c r="B1082" s="32" t="s">
        <v>1305</v>
      </c>
      <c r="C1082" s="32" t="s">
        <v>1323</v>
      </c>
      <c r="D1082" s="32" t="str">
        <f t="shared" si="16"/>
        <v>愛知県小牧市</v>
      </c>
      <c r="E1082" s="35" t="s">
        <v>2323</v>
      </c>
    </row>
    <row r="1083" spans="1:5" x14ac:dyDescent="0.4">
      <c r="A1083" s="34" t="str">
        <f>B1083&amp;COUNTIF($B$2:B1083,B1083)</f>
        <v>愛知県35</v>
      </c>
      <c r="B1083" s="32" t="s">
        <v>1305</v>
      </c>
      <c r="C1083" s="32" t="s">
        <v>1324</v>
      </c>
      <c r="D1083" s="32" t="str">
        <f t="shared" si="16"/>
        <v>愛知県稲沢市</v>
      </c>
      <c r="E1083" s="35" t="s">
        <v>2320</v>
      </c>
    </row>
    <row r="1084" spans="1:5" x14ac:dyDescent="0.4">
      <c r="A1084" s="34" t="str">
        <f>B1084&amp;COUNTIF($B$2:B1084,B1084)</f>
        <v>愛知県36</v>
      </c>
      <c r="B1084" s="32" t="s">
        <v>1305</v>
      </c>
      <c r="C1084" s="32" t="s">
        <v>1325</v>
      </c>
      <c r="D1084" s="32" t="str">
        <f t="shared" si="16"/>
        <v>愛知県新城市</v>
      </c>
      <c r="E1084" s="35" t="s">
        <v>2327</v>
      </c>
    </row>
    <row r="1085" spans="1:5" x14ac:dyDescent="0.4">
      <c r="A1085" s="34" t="str">
        <f>B1085&amp;COUNTIF($B$2:B1085,B1085)</f>
        <v>愛知県37</v>
      </c>
      <c r="B1085" s="32" t="s">
        <v>1305</v>
      </c>
      <c r="C1085" s="32" t="s">
        <v>1326</v>
      </c>
      <c r="D1085" s="32" t="str">
        <f t="shared" si="16"/>
        <v>愛知県東海市</v>
      </c>
      <c r="E1085" s="35" t="s">
        <v>2322</v>
      </c>
    </row>
    <row r="1086" spans="1:5" x14ac:dyDescent="0.4">
      <c r="A1086" s="34" t="str">
        <f>B1086&amp;COUNTIF($B$2:B1086,B1086)</f>
        <v>愛知県38</v>
      </c>
      <c r="B1086" s="32" t="s">
        <v>1305</v>
      </c>
      <c r="C1086" s="32" t="s">
        <v>1327</v>
      </c>
      <c r="D1086" s="32" t="str">
        <f t="shared" ref="D1086:D1149" si="17">B1086&amp;C1086</f>
        <v>愛知県大府市</v>
      </c>
      <c r="E1086" s="35" t="s">
        <v>2322</v>
      </c>
    </row>
    <row r="1087" spans="1:5" x14ac:dyDescent="0.4">
      <c r="A1087" s="34" t="str">
        <f>B1087&amp;COUNTIF($B$2:B1087,B1087)</f>
        <v>愛知県39</v>
      </c>
      <c r="B1087" s="32" t="s">
        <v>1305</v>
      </c>
      <c r="C1087" s="32" t="s">
        <v>1328</v>
      </c>
      <c r="D1087" s="32" t="str">
        <f t="shared" si="17"/>
        <v>愛知県知多市</v>
      </c>
      <c r="E1087" s="35" t="s">
        <v>2322</v>
      </c>
    </row>
    <row r="1088" spans="1:5" x14ac:dyDescent="0.4">
      <c r="A1088" s="34" t="str">
        <f>B1088&amp;COUNTIF($B$2:B1088,B1088)</f>
        <v>愛知県40</v>
      </c>
      <c r="B1088" s="32" t="s">
        <v>1305</v>
      </c>
      <c r="C1088" s="32" t="s">
        <v>1329</v>
      </c>
      <c r="D1088" s="32" t="str">
        <f t="shared" si="17"/>
        <v>愛知県知立市</v>
      </c>
      <c r="E1088" s="35" t="s">
        <v>2325</v>
      </c>
    </row>
    <row r="1089" spans="1:5" x14ac:dyDescent="0.4">
      <c r="A1089" s="34" t="str">
        <f>B1089&amp;COUNTIF($B$2:B1089,B1089)</f>
        <v>愛知県41</v>
      </c>
      <c r="B1089" s="32" t="s">
        <v>1305</v>
      </c>
      <c r="C1089" s="32" t="s">
        <v>1330</v>
      </c>
      <c r="D1089" s="32" t="str">
        <f t="shared" si="17"/>
        <v>愛知県尾張旭市</v>
      </c>
      <c r="E1089" s="35" t="s">
        <v>2321</v>
      </c>
    </row>
    <row r="1090" spans="1:5" x14ac:dyDescent="0.4">
      <c r="A1090" s="34" t="str">
        <f>B1090&amp;COUNTIF($B$2:B1090,B1090)</f>
        <v>愛知県42</v>
      </c>
      <c r="B1090" s="32" t="s">
        <v>1305</v>
      </c>
      <c r="C1090" s="32" t="s">
        <v>1331</v>
      </c>
      <c r="D1090" s="32" t="str">
        <f t="shared" si="17"/>
        <v>愛知県高浜市</v>
      </c>
      <c r="E1090" s="35" t="s">
        <v>2325</v>
      </c>
    </row>
    <row r="1091" spans="1:5" x14ac:dyDescent="0.4">
      <c r="A1091" s="34" t="str">
        <f>B1091&amp;COUNTIF($B$2:B1091,B1091)</f>
        <v>愛知県43</v>
      </c>
      <c r="B1091" s="32" t="s">
        <v>1305</v>
      </c>
      <c r="C1091" s="32" t="s">
        <v>1332</v>
      </c>
      <c r="D1091" s="32" t="str">
        <f t="shared" si="17"/>
        <v>愛知県岩倉市</v>
      </c>
      <c r="E1091" s="35" t="s">
        <v>2323</v>
      </c>
    </row>
    <row r="1092" spans="1:5" x14ac:dyDescent="0.4">
      <c r="A1092" s="34" t="str">
        <f>B1092&amp;COUNTIF($B$2:B1092,B1092)</f>
        <v>愛知県44</v>
      </c>
      <c r="B1092" s="32" t="s">
        <v>1305</v>
      </c>
      <c r="C1092" s="32" t="s">
        <v>1333</v>
      </c>
      <c r="D1092" s="32" t="str">
        <f t="shared" si="17"/>
        <v>愛知県豊明市</v>
      </c>
      <c r="E1092" s="35" t="s">
        <v>2321</v>
      </c>
    </row>
    <row r="1093" spans="1:5" x14ac:dyDescent="0.4">
      <c r="A1093" s="34" t="str">
        <f>B1093&amp;COUNTIF($B$2:B1093,B1093)</f>
        <v>愛知県45</v>
      </c>
      <c r="B1093" s="32" t="s">
        <v>1305</v>
      </c>
      <c r="C1093" s="32" t="s">
        <v>1334</v>
      </c>
      <c r="D1093" s="32" t="str">
        <f t="shared" si="17"/>
        <v>愛知県日進市</v>
      </c>
      <c r="E1093" s="35" t="s">
        <v>2321</v>
      </c>
    </row>
    <row r="1094" spans="1:5" x14ac:dyDescent="0.4">
      <c r="A1094" s="34" t="str">
        <f>B1094&amp;COUNTIF($B$2:B1094,B1094)</f>
        <v>愛知県46</v>
      </c>
      <c r="B1094" s="32" t="s">
        <v>1305</v>
      </c>
      <c r="C1094" s="32" t="s">
        <v>1335</v>
      </c>
      <c r="D1094" s="32" t="str">
        <f t="shared" si="17"/>
        <v>愛知県田原市</v>
      </c>
      <c r="E1094" s="35" t="s">
        <v>2318</v>
      </c>
    </row>
    <row r="1095" spans="1:5" x14ac:dyDescent="0.4">
      <c r="A1095" s="34" t="str">
        <f>B1095&amp;COUNTIF($B$2:B1095,B1095)</f>
        <v>愛知県47</v>
      </c>
      <c r="B1095" s="32" t="s">
        <v>1305</v>
      </c>
      <c r="C1095" s="32" t="s">
        <v>1336</v>
      </c>
      <c r="D1095" s="32" t="str">
        <f t="shared" si="17"/>
        <v>愛知県愛西市</v>
      </c>
      <c r="E1095" s="35" t="s">
        <v>2324</v>
      </c>
    </row>
    <row r="1096" spans="1:5" x14ac:dyDescent="0.4">
      <c r="A1096" s="34" t="str">
        <f>B1096&amp;COUNTIF($B$2:B1096,B1096)</f>
        <v>愛知県48</v>
      </c>
      <c r="B1096" s="32" t="s">
        <v>1305</v>
      </c>
      <c r="C1096" s="32" t="s">
        <v>1337</v>
      </c>
      <c r="D1096" s="32" t="str">
        <f t="shared" si="17"/>
        <v>愛知県清須市</v>
      </c>
      <c r="E1096" s="35" t="s">
        <v>2302</v>
      </c>
    </row>
    <row r="1097" spans="1:5" x14ac:dyDescent="0.4">
      <c r="A1097" s="34" t="str">
        <f>B1097&amp;COUNTIF($B$2:B1097,B1097)</f>
        <v>愛知県49</v>
      </c>
      <c r="B1097" s="32" t="s">
        <v>1305</v>
      </c>
      <c r="C1097" s="32" t="s">
        <v>1338</v>
      </c>
      <c r="D1097" s="32" t="str">
        <f t="shared" si="17"/>
        <v>愛知県北名古屋市</v>
      </c>
      <c r="E1097" s="35" t="s">
        <v>2302</v>
      </c>
    </row>
    <row r="1098" spans="1:5" x14ac:dyDescent="0.4">
      <c r="A1098" s="34" t="str">
        <f>B1098&amp;COUNTIF($B$2:B1098,B1098)</f>
        <v>愛知県50</v>
      </c>
      <c r="B1098" s="32" t="s">
        <v>1305</v>
      </c>
      <c r="C1098" s="32" t="s">
        <v>1339</v>
      </c>
      <c r="D1098" s="32" t="str">
        <f t="shared" si="17"/>
        <v>愛知県弥富市</v>
      </c>
      <c r="E1098" s="35" t="s">
        <v>2324</v>
      </c>
    </row>
    <row r="1099" spans="1:5" x14ac:dyDescent="0.4">
      <c r="A1099" s="34" t="str">
        <f>B1099&amp;COUNTIF($B$2:B1099,B1099)</f>
        <v>愛知県51</v>
      </c>
      <c r="B1099" s="32" t="s">
        <v>1305</v>
      </c>
      <c r="C1099" s="32" t="s">
        <v>1340</v>
      </c>
      <c r="D1099" s="32" t="str">
        <f t="shared" si="17"/>
        <v>愛知県みよし市</v>
      </c>
      <c r="E1099" s="35" t="s">
        <v>2326</v>
      </c>
    </row>
    <row r="1100" spans="1:5" x14ac:dyDescent="0.4">
      <c r="A1100" s="34" t="str">
        <f>B1100&amp;COUNTIF($B$2:B1100,B1100)</f>
        <v>愛知県52</v>
      </c>
      <c r="B1100" s="32" t="s">
        <v>1305</v>
      </c>
      <c r="C1100" s="32" t="s">
        <v>1341</v>
      </c>
      <c r="D1100" s="32" t="str">
        <f t="shared" si="17"/>
        <v>愛知県あま市</v>
      </c>
      <c r="E1100" s="35" t="s">
        <v>2324</v>
      </c>
    </row>
    <row r="1101" spans="1:5" x14ac:dyDescent="0.4">
      <c r="A1101" s="34" t="str">
        <f>B1101&amp;COUNTIF($B$2:B1101,B1101)</f>
        <v>愛知県53</v>
      </c>
      <c r="B1101" s="32" t="s">
        <v>1305</v>
      </c>
      <c r="C1101" s="32" t="s">
        <v>1342</v>
      </c>
      <c r="D1101" s="32" t="str">
        <f t="shared" si="17"/>
        <v>愛知県長久手市</v>
      </c>
      <c r="E1101" s="35" t="s">
        <v>2321</v>
      </c>
    </row>
    <row r="1102" spans="1:5" x14ac:dyDescent="0.4">
      <c r="A1102" s="34" t="str">
        <f>B1102&amp;COUNTIF($B$2:B1102,B1102)</f>
        <v>愛知県54</v>
      </c>
      <c r="B1102" s="32" t="s">
        <v>1305</v>
      </c>
      <c r="C1102" s="32" t="s">
        <v>1343</v>
      </c>
      <c r="D1102" s="32" t="str">
        <f t="shared" si="17"/>
        <v>愛知県東郷町</v>
      </c>
      <c r="E1102" s="35" t="s">
        <v>2321</v>
      </c>
    </row>
    <row r="1103" spans="1:5" x14ac:dyDescent="0.4">
      <c r="A1103" s="34" t="str">
        <f>B1103&amp;COUNTIF($B$2:B1103,B1103)</f>
        <v>愛知県55</v>
      </c>
      <c r="B1103" s="32" t="s">
        <v>1305</v>
      </c>
      <c r="C1103" s="32" t="s">
        <v>1344</v>
      </c>
      <c r="D1103" s="32" t="str">
        <f t="shared" si="17"/>
        <v>愛知県豊山町</v>
      </c>
      <c r="E1103" s="35" t="s">
        <v>2302</v>
      </c>
    </row>
    <row r="1104" spans="1:5" x14ac:dyDescent="0.4">
      <c r="A1104" s="34" t="str">
        <f>B1104&amp;COUNTIF($B$2:B1104,B1104)</f>
        <v>愛知県56</v>
      </c>
      <c r="B1104" s="32" t="s">
        <v>1305</v>
      </c>
      <c r="C1104" s="32" t="s">
        <v>1345</v>
      </c>
      <c r="D1104" s="32" t="str">
        <f t="shared" si="17"/>
        <v>愛知県大口町</v>
      </c>
      <c r="E1104" s="35" t="s">
        <v>2323</v>
      </c>
    </row>
    <row r="1105" spans="1:5" x14ac:dyDescent="0.4">
      <c r="A1105" s="34" t="str">
        <f>B1105&amp;COUNTIF($B$2:B1105,B1105)</f>
        <v>愛知県57</v>
      </c>
      <c r="B1105" s="32" t="s">
        <v>1305</v>
      </c>
      <c r="C1105" s="32" t="s">
        <v>1346</v>
      </c>
      <c r="D1105" s="32" t="str">
        <f t="shared" si="17"/>
        <v>愛知県扶桑町</v>
      </c>
      <c r="E1105" s="35" t="s">
        <v>2323</v>
      </c>
    </row>
    <row r="1106" spans="1:5" x14ac:dyDescent="0.4">
      <c r="A1106" s="34" t="str">
        <f>B1106&amp;COUNTIF($B$2:B1106,B1106)</f>
        <v>愛知県58</v>
      </c>
      <c r="B1106" s="32" t="s">
        <v>1305</v>
      </c>
      <c r="C1106" s="32" t="s">
        <v>1347</v>
      </c>
      <c r="D1106" s="32" t="str">
        <f t="shared" si="17"/>
        <v>愛知県大治町</v>
      </c>
      <c r="E1106" s="35" t="s">
        <v>2324</v>
      </c>
    </row>
    <row r="1107" spans="1:5" x14ac:dyDescent="0.4">
      <c r="A1107" s="34" t="str">
        <f>B1107&amp;COUNTIF($B$2:B1107,B1107)</f>
        <v>愛知県59</v>
      </c>
      <c r="B1107" s="32" t="s">
        <v>1305</v>
      </c>
      <c r="C1107" s="32" t="s">
        <v>1348</v>
      </c>
      <c r="D1107" s="32" t="str">
        <f t="shared" si="17"/>
        <v>愛知県蟹江町</v>
      </c>
      <c r="E1107" s="35" t="s">
        <v>2324</v>
      </c>
    </row>
    <row r="1108" spans="1:5" x14ac:dyDescent="0.4">
      <c r="A1108" s="34" t="str">
        <f>B1108&amp;COUNTIF($B$2:B1108,B1108)</f>
        <v>愛知県60</v>
      </c>
      <c r="B1108" s="32" t="s">
        <v>1305</v>
      </c>
      <c r="C1108" s="32" t="s">
        <v>1349</v>
      </c>
      <c r="D1108" s="32" t="str">
        <f t="shared" si="17"/>
        <v>愛知県飛島村</v>
      </c>
      <c r="E1108" s="35" t="s">
        <v>2324</v>
      </c>
    </row>
    <row r="1109" spans="1:5" x14ac:dyDescent="0.4">
      <c r="A1109" s="34" t="str">
        <f>B1109&amp;COUNTIF($B$2:B1109,B1109)</f>
        <v>愛知県61</v>
      </c>
      <c r="B1109" s="32" t="s">
        <v>1305</v>
      </c>
      <c r="C1109" s="32" t="s">
        <v>1350</v>
      </c>
      <c r="D1109" s="32" t="str">
        <f t="shared" si="17"/>
        <v>愛知県阿久比町</v>
      </c>
      <c r="E1109" s="35" t="s">
        <v>2322</v>
      </c>
    </row>
    <row r="1110" spans="1:5" x14ac:dyDescent="0.4">
      <c r="A1110" s="34" t="str">
        <f>B1110&amp;COUNTIF($B$2:B1110,B1110)</f>
        <v>愛知県62</v>
      </c>
      <c r="B1110" s="32" t="s">
        <v>1305</v>
      </c>
      <c r="C1110" s="32" t="s">
        <v>1351</v>
      </c>
      <c r="D1110" s="32" t="str">
        <f t="shared" si="17"/>
        <v>愛知県東浦町</v>
      </c>
      <c r="E1110" s="35" t="s">
        <v>2322</v>
      </c>
    </row>
    <row r="1111" spans="1:5" x14ac:dyDescent="0.4">
      <c r="A1111" s="34" t="str">
        <f>B1111&amp;COUNTIF($B$2:B1111,B1111)</f>
        <v>愛知県63</v>
      </c>
      <c r="B1111" s="32" t="s">
        <v>1305</v>
      </c>
      <c r="C1111" s="32" t="s">
        <v>1352</v>
      </c>
      <c r="D1111" s="32" t="str">
        <f t="shared" si="17"/>
        <v>愛知県南知多町</v>
      </c>
      <c r="E1111" s="35" t="s">
        <v>2322</v>
      </c>
    </row>
    <row r="1112" spans="1:5" x14ac:dyDescent="0.4">
      <c r="A1112" s="34" t="str">
        <f>B1112&amp;COUNTIF($B$2:B1112,B1112)</f>
        <v>愛知県64</v>
      </c>
      <c r="B1112" s="32" t="s">
        <v>1305</v>
      </c>
      <c r="C1112" s="32" t="s">
        <v>1125</v>
      </c>
      <c r="D1112" s="32" t="str">
        <f t="shared" si="17"/>
        <v>愛知県美浜町</v>
      </c>
      <c r="E1112" s="35" t="s">
        <v>2322</v>
      </c>
    </row>
    <row r="1113" spans="1:5" x14ac:dyDescent="0.4">
      <c r="A1113" s="34" t="str">
        <f>B1113&amp;COUNTIF($B$2:B1113,B1113)</f>
        <v>愛知県65</v>
      </c>
      <c r="B1113" s="32" t="s">
        <v>1305</v>
      </c>
      <c r="C1113" s="32" t="s">
        <v>1353</v>
      </c>
      <c r="D1113" s="32" t="str">
        <f t="shared" si="17"/>
        <v>愛知県武豊町</v>
      </c>
      <c r="E1113" s="35" t="s">
        <v>2322</v>
      </c>
    </row>
    <row r="1114" spans="1:5" x14ac:dyDescent="0.4">
      <c r="A1114" s="34" t="str">
        <f>B1114&amp;COUNTIF($B$2:B1114,B1114)</f>
        <v>愛知県66</v>
      </c>
      <c r="B1114" s="32" t="s">
        <v>1305</v>
      </c>
      <c r="C1114" s="32" t="s">
        <v>1354</v>
      </c>
      <c r="D1114" s="32" t="str">
        <f t="shared" si="17"/>
        <v>愛知県幸田町</v>
      </c>
      <c r="E1114" s="35" t="s">
        <v>2319</v>
      </c>
    </row>
    <row r="1115" spans="1:5" x14ac:dyDescent="0.4">
      <c r="A1115" s="34" t="str">
        <f>B1115&amp;COUNTIF($B$2:B1115,B1115)</f>
        <v>愛知県67</v>
      </c>
      <c r="B1115" s="32" t="s">
        <v>1305</v>
      </c>
      <c r="C1115" s="32" t="s">
        <v>1355</v>
      </c>
      <c r="D1115" s="32" t="str">
        <f t="shared" si="17"/>
        <v>愛知県設楽町</v>
      </c>
      <c r="E1115" s="35" t="s">
        <v>2327</v>
      </c>
    </row>
    <row r="1116" spans="1:5" x14ac:dyDescent="0.4">
      <c r="A1116" s="34" t="str">
        <f>B1116&amp;COUNTIF($B$2:B1116,B1116)</f>
        <v>愛知県68</v>
      </c>
      <c r="B1116" s="32" t="s">
        <v>1305</v>
      </c>
      <c r="C1116" s="32" t="s">
        <v>1356</v>
      </c>
      <c r="D1116" s="32" t="str">
        <f t="shared" si="17"/>
        <v>愛知県東栄町</v>
      </c>
      <c r="E1116" s="35" t="s">
        <v>2327</v>
      </c>
    </row>
    <row r="1117" spans="1:5" x14ac:dyDescent="0.4">
      <c r="A1117" s="34" t="str">
        <f>B1117&amp;COUNTIF($B$2:B1117,B1117)</f>
        <v>愛知県69</v>
      </c>
      <c r="B1117" s="32" t="s">
        <v>1305</v>
      </c>
      <c r="C1117" s="32" t="s">
        <v>1357</v>
      </c>
      <c r="D1117" s="32" t="str">
        <f t="shared" si="17"/>
        <v>愛知県豊根村</v>
      </c>
      <c r="E1117" s="35" t="s">
        <v>2327</v>
      </c>
    </row>
    <row r="1118" spans="1:5" x14ac:dyDescent="0.4">
      <c r="A1118" s="34" t="str">
        <f>B1118&amp;COUNTIF($B$2:B1118,B1118)</f>
        <v>三重県1</v>
      </c>
      <c r="B1118" s="32" t="s">
        <v>1358</v>
      </c>
      <c r="C1118" s="32" t="s">
        <v>1359</v>
      </c>
      <c r="D1118" s="32" t="str">
        <f t="shared" si="17"/>
        <v>三重県津市</v>
      </c>
      <c r="E1118" s="35" t="s">
        <v>2328</v>
      </c>
    </row>
    <row r="1119" spans="1:5" x14ac:dyDescent="0.4">
      <c r="A1119" s="34" t="str">
        <f>B1119&amp;COUNTIF($B$2:B1119,B1119)</f>
        <v>三重県2</v>
      </c>
      <c r="B1119" s="32" t="s">
        <v>1358</v>
      </c>
      <c r="C1119" s="32" t="s">
        <v>1360</v>
      </c>
      <c r="D1119" s="32" t="str">
        <f t="shared" si="17"/>
        <v>三重県四日市市</v>
      </c>
      <c r="E1119" s="35" t="s">
        <v>2329</v>
      </c>
    </row>
    <row r="1120" spans="1:5" x14ac:dyDescent="0.4">
      <c r="A1120" s="34" t="str">
        <f>B1120&amp;COUNTIF($B$2:B1120,B1120)</f>
        <v>三重県3</v>
      </c>
      <c r="B1120" s="32" t="s">
        <v>1358</v>
      </c>
      <c r="C1120" s="32" t="s">
        <v>1361</v>
      </c>
      <c r="D1120" s="32" t="str">
        <f t="shared" si="17"/>
        <v>三重県伊勢市</v>
      </c>
      <c r="E1120" s="35" t="s">
        <v>2330</v>
      </c>
    </row>
    <row r="1121" spans="1:5" x14ac:dyDescent="0.4">
      <c r="A1121" s="34" t="str">
        <f>B1121&amp;COUNTIF($B$2:B1121,B1121)</f>
        <v>三重県4</v>
      </c>
      <c r="B1121" s="32" t="s">
        <v>1358</v>
      </c>
      <c r="C1121" s="32" t="s">
        <v>1362</v>
      </c>
      <c r="D1121" s="32" t="str">
        <f t="shared" si="17"/>
        <v>三重県松阪市</v>
      </c>
      <c r="E1121" s="35" t="s">
        <v>2330</v>
      </c>
    </row>
    <row r="1122" spans="1:5" x14ac:dyDescent="0.4">
      <c r="A1122" s="34" t="str">
        <f>B1122&amp;COUNTIF($B$2:B1122,B1122)</f>
        <v>三重県5</v>
      </c>
      <c r="B1122" s="32" t="s">
        <v>1358</v>
      </c>
      <c r="C1122" s="32" t="s">
        <v>1363</v>
      </c>
      <c r="D1122" s="32" t="str">
        <f t="shared" si="17"/>
        <v>三重県桑名市</v>
      </c>
      <c r="E1122" s="35" t="s">
        <v>2329</v>
      </c>
    </row>
    <row r="1123" spans="1:5" x14ac:dyDescent="0.4">
      <c r="A1123" s="34" t="str">
        <f>B1123&amp;COUNTIF($B$2:B1123,B1123)</f>
        <v>三重県6</v>
      </c>
      <c r="B1123" s="32" t="s">
        <v>1358</v>
      </c>
      <c r="C1123" s="32" t="s">
        <v>1364</v>
      </c>
      <c r="D1123" s="32" t="str">
        <f t="shared" si="17"/>
        <v>三重県鈴鹿市</v>
      </c>
      <c r="E1123" s="35" t="s">
        <v>2329</v>
      </c>
    </row>
    <row r="1124" spans="1:5" x14ac:dyDescent="0.4">
      <c r="A1124" s="34" t="str">
        <f>B1124&amp;COUNTIF($B$2:B1124,B1124)</f>
        <v>三重県7</v>
      </c>
      <c r="B1124" s="32" t="s">
        <v>1358</v>
      </c>
      <c r="C1124" s="32" t="s">
        <v>1365</v>
      </c>
      <c r="D1124" s="32" t="str">
        <f t="shared" si="17"/>
        <v>三重県名張市</v>
      </c>
      <c r="E1124" s="35" t="s">
        <v>2328</v>
      </c>
    </row>
    <row r="1125" spans="1:5" x14ac:dyDescent="0.4">
      <c r="A1125" s="34" t="str">
        <f>B1125&amp;COUNTIF($B$2:B1125,B1125)</f>
        <v>三重県8</v>
      </c>
      <c r="B1125" s="32" t="s">
        <v>1358</v>
      </c>
      <c r="C1125" s="32" t="s">
        <v>1366</v>
      </c>
      <c r="D1125" s="32" t="str">
        <f t="shared" si="17"/>
        <v>三重県尾鷲市</v>
      </c>
      <c r="E1125" s="35" t="s">
        <v>2331</v>
      </c>
    </row>
    <row r="1126" spans="1:5" x14ac:dyDescent="0.4">
      <c r="A1126" s="34" t="str">
        <f>B1126&amp;COUNTIF($B$2:B1126,B1126)</f>
        <v>三重県9</v>
      </c>
      <c r="B1126" s="32" t="s">
        <v>1358</v>
      </c>
      <c r="C1126" s="32" t="s">
        <v>1367</v>
      </c>
      <c r="D1126" s="32" t="str">
        <f t="shared" si="17"/>
        <v>三重県亀山市</v>
      </c>
      <c r="E1126" s="35" t="s">
        <v>2329</v>
      </c>
    </row>
    <row r="1127" spans="1:5" x14ac:dyDescent="0.4">
      <c r="A1127" s="34" t="str">
        <f>B1127&amp;COUNTIF($B$2:B1127,B1127)</f>
        <v>三重県10</v>
      </c>
      <c r="B1127" s="32" t="s">
        <v>1358</v>
      </c>
      <c r="C1127" s="32" t="s">
        <v>1368</v>
      </c>
      <c r="D1127" s="32" t="str">
        <f t="shared" si="17"/>
        <v>三重県鳥羽市</v>
      </c>
      <c r="E1127" s="35" t="s">
        <v>2330</v>
      </c>
    </row>
    <row r="1128" spans="1:5" x14ac:dyDescent="0.4">
      <c r="A1128" s="34" t="str">
        <f>B1128&amp;COUNTIF($B$2:B1128,B1128)</f>
        <v>三重県11</v>
      </c>
      <c r="B1128" s="32" t="s">
        <v>1358</v>
      </c>
      <c r="C1128" s="32" t="s">
        <v>1369</v>
      </c>
      <c r="D1128" s="32" t="str">
        <f t="shared" si="17"/>
        <v>三重県熊野市</v>
      </c>
      <c r="E1128" s="35" t="s">
        <v>2331</v>
      </c>
    </row>
    <row r="1129" spans="1:5" x14ac:dyDescent="0.4">
      <c r="A1129" s="34" t="str">
        <f>B1129&amp;COUNTIF($B$2:B1129,B1129)</f>
        <v>三重県12</v>
      </c>
      <c r="B1129" s="32" t="s">
        <v>1358</v>
      </c>
      <c r="C1129" s="32" t="s">
        <v>1370</v>
      </c>
      <c r="D1129" s="32" t="str">
        <f t="shared" si="17"/>
        <v>三重県いなべ市</v>
      </c>
      <c r="E1129" s="35" t="s">
        <v>2329</v>
      </c>
    </row>
    <row r="1130" spans="1:5" x14ac:dyDescent="0.4">
      <c r="A1130" s="34" t="str">
        <f>B1130&amp;COUNTIF($B$2:B1130,B1130)</f>
        <v>三重県13</v>
      </c>
      <c r="B1130" s="32" t="s">
        <v>1358</v>
      </c>
      <c r="C1130" s="32" t="s">
        <v>1371</v>
      </c>
      <c r="D1130" s="32" t="str">
        <f t="shared" si="17"/>
        <v>三重県志摩市</v>
      </c>
      <c r="E1130" s="35" t="s">
        <v>2330</v>
      </c>
    </row>
    <row r="1131" spans="1:5" x14ac:dyDescent="0.4">
      <c r="A1131" s="34" t="str">
        <f>B1131&amp;COUNTIF($B$2:B1131,B1131)</f>
        <v>三重県14</v>
      </c>
      <c r="B1131" s="32" t="s">
        <v>1358</v>
      </c>
      <c r="C1131" s="32" t="s">
        <v>1372</v>
      </c>
      <c r="D1131" s="32" t="str">
        <f t="shared" si="17"/>
        <v>三重県伊賀市</v>
      </c>
      <c r="E1131" s="35" t="s">
        <v>2328</v>
      </c>
    </row>
    <row r="1132" spans="1:5" x14ac:dyDescent="0.4">
      <c r="A1132" s="34" t="str">
        <f>B1132&amp;COUNTIF($B$2:B1132,B1132)</f>
        <v>三重県15</v>
      </c>
      <c r="B1132" s="32" t="s">
        <v>1358</v>
      </c>
      <c r="C1132" s="32" t="s">
        <v>1373</v>
      </c>
      <c r="D1132" s="32" t="str">
        <f t="shared" si="17"/>
        <v>三重県木曽岬町</v>
      </c>
      <c r="E1132" s="35" t="s">
        <v>2329</v>
      </c>
    </row>
    <row r="1133" spans="1:5" x14ac:dyDescent="0.4">
      <c r="A1133" s="34" t="str">
        <f>B1133&amp;COUNTIF($B$2:B1133,B1133)</f>
        <v>三重県16</v>
      </c>
      <c r="B1133" s="32" t="s">
        <v>1358</v>
      </c>
      <c r="C1133" s="32" t="s">
        <v>1374</v>
      </c>
      <c r="D1133" s="32" t="str">
        <f t="shared" si="17"/>
        <v>三重県東員町</v>
      </c>
      <c r="E1133" s="35" t="s">
        <v>2329</v>
      </c>
    </row>
    <row r="1134" spans="1:5" x14ac:dyDescent="0.4">
      <c r="A1134" s="34" t="str">
        <f>B1134&amp;COUNTIF($B$2:B1134,B1134)</f>
        <v>三重県17</v>
      </c>
      <c r="B1134" s="32" t="s">
        <v>1358</v>
      </c>
      <c r="C1134" s="32" t="s">
        <v>1375</v>
      </c>
      <c r="D1134" s="32" t="str">
        <f t="shared" si="17"/>
        <v>三重県菰野町</v>
      </c>
      <c r="E1134" s="35" t="s">
        <v>2329</v>
      </c>
    </row>
    <row r="1135" spans="1:5" x14ac:dyDescent="0.4">
      <c r="A1135" s="34" t="str">
        <f>B1135&amp;COUNTIF($B$2:B1135,B1135)</f>
        <v>三重県18</v>
      </c>
      <c r="B1135" s="32" t="s">
        <v>1358</v>
      </c>
      <c r="C1135" s="32" t="s">
        <v>657</v>
      </c>
      <c r="D1135" s="32" t="str">
        <f t="shared" si="17"/>
        <v>三重県朝日町</v>
      </c>
      <c r="E1135" s="35" t="s">
        <v>2329</v>
      </c>
    </row>
    <row r="1136" spans="1:5" x14ac:dyDescent="0.4">
      <c r="A1136" s="34" t="str">
        <f>B1136&amp;COUNTIF($B$2:B1136,B1136)</f>
        <v>三重県19</v>
      </c>
      <c r="B1136" s="32" t="s">
        <v>1358</v>
      </c>
      <c r="C1136" s="32" t="s">
        <v>1376</v>
      </c>
      <c r="D1136" s="32" t="str">
        <f t="shared" si="17"/>
        <v>三重県川越町</v>
      </c>
      <c r="E1136" s="35" t="s">
        <v>2329</v>
      </c>
    </row>
    <row r="1137" spans="1:5" x14ac:dyDescent="0.4">
      <c r="A1137" s="34" t="str">
        <f>B1137&amp;COUNTIF($B$2:B1137,B1137)</f>
        <v>三重県20</v>
      </c>
      <c r="B1137" s="32" t="s">
        <v>1358</v>
      </c>
      <c r="C1137" s="32" t="s">
        <v>1377</v>
      </c>
      <c r="D1137" s="32" t="str">
        <f t="shared" si="17"/>
        <v>三重県多気町</v>
      </c>
      <c r="E1137" s="35" t="s">
        <v>2330</v>
      </c>
    </row>
    <row r="1138" spans="1:5" x14ac:dyDescent="0.4">
      <c r="A1138" s="34" t="str">
        <f>B1138&amp;COUNTIF($B$2:B1138,B1138)</f>
        <v>三重県21</v>
      </c>
      <c r="B1138" s="32" t="s">
        <v>1358</v>
      </c>
      <c r="C1138" s="32" t="s">
        <v>835</v>
      </c>
      <c r="D1138" s="32" t="str">
        <f t="shared" si="17"/>
        <v>三重県明和町</v>
      </c>
      <c r="E1138" s="35" t="s">
        <v>2330</v>
      </c>
    </row>
    <row r="1139" spans="1:5" x14ac:dyDescent="0.4">
      <c r="A1139" s="34" t="str">
        <f>B1139&amp;COUNTIF($B$2:B1139,B1139)</f>
        <v>三重県22</v>
      </c>
      <c r="B1139" s="32" t="s">
        <v>1358</v>
      </c>
      <c r="C1139" s="32" t="s">
        <v>1378</v>
      </c>
      <c r="D1139" s="32" t="str">
        <f t="shared" si="17"/>
        <v>三重県大台町</v>
      </c>
      <c r="E1139" s="35" t="s">
        <v>2330</v>
      </c>
    </row>
    <row r="1140" spans="1:5" x14ac:dyDescent="0.4">
      <c r="A1140" s="34" t="str">
        <f>B1140&amp;COUNTIF($B$2:B1140,B1140)</f>
        <v>三重県23</v>
      </c>
      <c r="B1140" s="32" t="s">
        <v>1358</v>
      </c>
      <c r="C1140" s="32" t="s">
        <v>1379</v>
      </c>
      <c r="D1140" s="32" t="str">
        <f t="shared" si="17"/>
        <v>三重県玉城町</v>
      </c>
      <c r="E1140" s="35" t="s">
        <v>2330</v>
      </c>
    </row>
    <row r="1141" spans="1:5" x14ac:dyDescent="0.4">
      <c r="A1141" s="34" t="str">
        <f>B1141&amp;COUNTIF($B$2:B1141,B1141)</f>
        <v>三重県24</v>
      </c>
      <c r="B1141" s="32" t="s">
        <v>1358</v>
      </c>
      <c r="C1141" s="32" t="s">
        <v>1380</v>
      </c>
      <c r="D1141" s="32" t="str">
        <f t="shared" si="17"/>
        <v>三重県度会町</v>
      </c>
      <c r="E1141" s="35" t="s">
        <v>2330</v>
      </c>
    </row>
    <row r="1142" spans="1:5" x14ac:dyDescent="0.4">
      <c r="A1142" s="34" t="str">
        <f>B1142&amp;COUNTIF($B$2:B1142,B1142)</f>
        <v>三重県25</v>
      </c>
      <c r="B1142" s="32" t="s">
        <v>1358</v>
      </c>
      <c r="C1142" s="32" t="s">
        <v>1381</v>
      </c>
      <c r="D1142" s="32" t="str">
        <f t="shared" si="17"/>
        <v>三重県大紀町</v>
      </c>
      <c r="E1142" s="35" t="s">
        <v>2330</v>
      </c>
    </row>
    <row r="1143" spans="1:5" x14ac:dyDescent="0.4">
      <c r="A1143" s="34" t="str">
        <f>B1143&amp;COUNTIF($B$2:B1143,B1143)</f>
        <v>三重県26</v>
      </c>
      <c r="B1143" s="32" t="s">
        <v>1358</v>
      </c>
      <c r="C1143" s="32" t="s">
        <v>1382</v>
      </c>
      <c r="D1143" s="32" t="str">
        <f t="shared" si="17"/>
        <v>三重県南伊勢町</v>
      </c>
      <c r="E1143" s="35" t="s">
        <v>2330</v>
      </c>
    </row>
    <row r="1144" spans="1:5" x14ac:dyDescent="0.4">
      <c r="A1144" s="34" t="str">
        <f>B1144&amp;COUNTIF($B$2:B1144,B1144)</f>
        <v>三重県27</v>
      </c>
      <c r="B1144" s="32" t="s">
        <v>1358</v>
      </c>
      <c r="C1144" s="32" t="s">
        <v>1383</v>
      </c>
      <c r="D1144" s="32" t="str">
        <f t="shared" si="17"/>
        <v>三重県紀北町</v>
      </c>
      <c r="E1144" s="35" t="s">
        <v>2331</v>
      </c>
    </row>
    <row r="1145" spans="1:5" x14ac:dyDescent="0.4">
      <c r="A1145" s="34" t="str">
        <f>B1145&amp;COUNTIF($B$2:B1145,B1145)</f>
        <v>三重県28</v>
      </c>
      <c r="B1145" s="32" t="s">
        <v>1358</v>
      </c>
      <c r="C1145" s="32" t="s">
        <v>1384</v>
      </c>
      <c r="D1145" s="32" t="str">
        <f t="shared" si="17"/>
        <v>三重県御浜町</v>
      </c>
      <c r="E1145" s="35" t="s">
        <v>2331</v>
      </c>
    </row>
    <row r="1146" spans="1:5" x14ac:dyDescent="0.4">
      <c r="A1146" s="34" t="str">
        <f>B1146&amp;COUNTIF($B$2:B1146,B1146)</f>
        <v>三重県29</v>
      </c>
      <c r="B1146" s="32" t="s">
        <v>1358</v>
      </c>
      <c r="C1146" s="32" t="s">
        <v>1385</v>
      </c>
      <c r="D1146" s="32" t="str">
        <f t="shared" si="17"/>
        <v>三重県紀宝町</v>
      </c>
      <c r="E1146" s="35" t="s">
        <v>2331</v>
      </c>
    </row>
    <row r="1147" spans="1:5" x14ac:dyDescent="0.4">
      <c r="A1147" s="34" t="str">
        <f>B1147&amp;COUNTIF($B$2:B1147,B1147)</f>
        <v>滋賀県1</v>
      </c>
      <c r="B1147" s="32" t="s">
        <v>1386</v>
      </c>
      <c r="C1147" s="32" t="s">
        <v>1387</v>
      </c>
      <c r="D1147" s="32" t="str">
        <f t="shared" si="17"/>
        <v>滋賀県大津市</v>
      </c>
      <c r="E1147" s="35" t="s">
        <v>2332</v>
      </c>
    </row>
    <row r="1148" spans="1:5" x14ac:dyDescent="0.4">
      <c r="A1148" s="34" t="str">
        <f>B1148&amp;COUNTIF($B$2:B1148,B1148)</f>
        <v>滋賀県2</v>
      </c>
      <c r="B1148" s="32" t="s">
        <v>1386</v>
      </c>
      <c r="C1148" s="32" t="s">
        <v>1388</v>
      </c>
      <c r="D1148" s="32" t="str">
        <f t="shared" si="17"/>
        <v>滋賀県彦根市</v>
      </c>
      <c r="E1148" s="35" t="s">
        <v>2333</v>
      </c>
    </row>
    <row r="1149" spans="1:5" x14ac:dyDescent="0.4">
      <c r="A1149" s="34" t="str">
        <f>B1149&amp;COUNTIF($B$2:B1149,B1149)</f>
        <v>滋賀県3</v>
      </c>
      <c r="B1149" s="32" t="s">
        <v>1386</v>
      </c>
      <c r="C1149" s="32" t="s">
        <v>1389</v>
      </c>
      <c r="D1149" s="32" t="str">
        <f t="shared" si="17"/>
        <v>滋賀県長浜市</v>
      </c>
      <c r="E1149" s="35" t="s">
        <v>2334</v>
      </c>
    </row>
    <row r="1150" spans="1:5" x14ac:dyDescent="0.4">
      <c r="A1150" s="34" t="str">
        <f>B1150&amp;COUNTIF($B$2:B1150,B1150)</f>
        <v>滋賀県4</v>
      </c>
      <c r="B1150" s="32" t="s">
        <v>1386</v>
      </c>
      <c r="C1150" s="32" t="s">
        <v>1390</v>
      </c>
      <c r="D1150" s="32" t="str">
        <f t="shared" ref="D1150:D1213" si="18">B1150&amp;C1150</f>
        <v>滋賀県近江八幡市</v>
      </c>
      <c r="E1150" s="35" t="s">
        <v>2335</v>
      </c>
    </row>
    <row r="1151" spans="1:5" x14ac:dyDescent="0.4">
      <c r="A1151" s="34" t="str">
        <f>B1151&amp;COUNTIF($B$2:B1151,B1151)</f>
        <v>滋賀県5</v>
      </c>
      <c r="B1151" s="32" t="s">
        <v>1386</v>
      </c>
      <c r="C1151" s="32" t="s">
        <v>1391</v>
      </c>
      <c r="D1151" s="32" t="str">
        <f t="shared" si="18"/>
        <v>滋賀県草津市</v>
      </c>
      <c r="E1151" s="35" t="s">
        <v>2336</v>
      </c>
    </row>
    <row r="1152" spans="1:5" x14ac:dyDescent="0.4">
      <c r="A1152" s="34" t="str">
        <f>B1152&amp;COUNTIF($B$2:B1152,B1152)</f>
        <v>滋賀県6</v>
      </c>
      <c r="B1152" s="32" t="s">
        <v>1386</v>
      </c>
      <c r="C1152" s="32" t="s">
        <v>1392</v>
      </c>
      <c r="D1152" s="32" t="str">
        <f t="shared" si="18"/>
        <v>滋賀県守山市</v>
      </c>
      <c r="E1152" s="35" t="s">
        <v>2336</v>
      </c>
    </row>
    <row r="1153" spans="1:5" x14ac:dyDescent="0.4">
      <c r="A1153" s="34" t="str">
        <f>B1153&amp;COUNTIF($B$2:B1153,B1153)</f>
        <v>滋賀県7</v>
      </c>
      <c r="B1153" s="32" t="s">
        <v>1386</v>
      </c>
      <c r="C1153" s="32" t="s">
        <v>1393</v>
      </c>
      <c r="D1153" s="32" t="str">
        <f t="shared" si="18"/>
        <v>滋賀県栗東市</v>
      </c>
      <c r="E1153" s="35" t="s">
        <v>2336</v>
      </c>
    </row>
    <row r="1154" spans="1:5" x14ac:dyDescent="0.4">
      <c r="A1154" s="34" t="str">
        <f>B1154&amp;COUNTIF($B$2:B1154,B1154)</f>
        <v>滋賀県8</v>
      </c>
      <c r="B1154" s="32" t="s">
        <v>1386</v>
      </c>
      <c r="C1154" s="32" t="s">
        <v>1394</v>
      </c>
      <c r="D1154" s="32" t="str">
        <f t="shared" si="18"/>
        <v>滋賀県甲賀市</v>
      </c>
      <c r="E1154" s="35" t="s">
        <v>2337</v>
      </c>
    </row>
    <row r="1155" spans="1:5" x14ac:dyDescent="0.4">
      <c r="A1155" s="34" t="str">
        <f>B1155&amp;COUNTIF($B$2:B1155,B1155)</f>
        <v>滋賀県9</v>
      </c>
      <c r="B1155" s="32" t="s">
        <v>1386</v>
      </c>
      <c r="C1155" s="32" t="s">
        <v>1395</v>
      </c>
      <c r="D1155" s="32" t="str">
        <f t="shared" si="18"/>
        <v>滋賀県野洲市</v>
      </c>
      <c r="E1155" s="35" t="s">
        <v>2336</v>
      </c>
    </row>
    <row r="1156" spans="1:5" x14ac:dyDescent="0.4">
      <c r="A1156" s="34" t="str">
        <f>B1156&amp;COUNTIF($B$2:B1156,B1156)</f>
        <v>滋賀県10</v>
      </c>
      <c r="B1156" s="32" t="s">
        <v>1386</v>
      </c>
      <c r="C1156" s="32" t="s">
        <v>1396</v>
      </c>
      <c r="D1156" s="32" t="str">
        <f t="shared" si="18"/>
        <v>滋賀県湖南市</v>
      </c>
      <c r="E1156" s="35" t="s">
        <v>2337</v>
      </c>
    </row>
    <row r="1157" spans="1:5" x14ac:dyDescent="0.4">
      <c r="A1157" s="34" t="str">
        <f>B1157&amp;COUNTIF($B$2:B1157,B1157)</f>
        <v>滋賀県11</v>
      </c>
      <c r="B1157" s="32" t="s">
        <v>1386</v>
      </c>
      <c r="C1157" s="32" t="s">
        <v>1397</v>
      </c>
      <c r="D1157" s="32" t="str">
        <f t="shared" si="18"/>
        <v>滋賀県高島市</v>
      </c>
      <c r="E1157" s="35" t="s">
        <v>2338</v>
      </c>
    </row>
    <row r="1158" spans="1:5" x14ac:dyDescent="0.4">
      <c r="A1158" s="34" t="str">
        <f>B1158&amp;COUNTIF($B$2:B1158,B1158)</f>
        <v>滋賀県12</v>
      </c>
      <c r="B1158" s="32" t="s">
        <v>1386</v>
      </c>
      <c r="C1158" s="32" t="s">
        <v>1398</v>
      </c>
      <c r="D1158" s="32" t="str">
        <f t="shared" si="18"/>
        <v>滋賀県東近江市</v>
      </c>
      <c r="E1158" s="35" t="s">
        <v>2335</v>
      </c>
    </row>
    <row r="1159" spans="1:5" x14ac:dyDescent="0.4">
      <c r="A1159" s="34" t="str">
        <f>B1159&amp;COUNTIF($B$2:B1159,B1159)</f>
        <v>滋賀県13</v>
      </c>
      <c r="B1159" s="32" t="s">
        <v>1386</v>
      </c>
      <c r="C1159" s="32" t="s">
        <v>1399</v>
      </c>
      <c r="D1159" s="32" t="str">
        <f t="shared" si="18"/>
        <v>滋賀県米原市</v>
      </c>
      <c r="E1159" s="35" t="s">
        <v>2334</v>
      </c>
    </row>
    <row r="1160" spans="1:5" x14ac:dyDescent="0.4">
      <c r="A1160" s="34" t="str">
        <f>B1160&amp;COUNTIF($B$2:B1160,B1160)</f>
        <v>滋賀県14</v>
      </c>
      <c r="B1160" s="32" t="s">
        <v>1386</v>
      </c>
      <c r="C1160" s="32" t="s">
        <v>1400</v>
      </c>
      <c r="D1160" s="32" t="str">
        <f t="shared" si="18"/>
        <v>滋賀県日野町</v>
      </c>
      <c r="E1160" s="35" t="s">
        <v>2335</v>
      </c>
    </row>
    <row r="1161" spans="1:5" x14ac:dyDescent="0.4">
      <c r="A1161" s="34" t="str">
        <f>B1161&amp;COUNTIF($B$2:B1161,B1161)</f>
        <v>滋賀県15</v>
      </c>
      <c r="B1161" s="32" t="s">
        <v>1386</v>
      </c>
      <c r="C1161" s="32" t="s">
        <v>1401</v>
      </c>
      <c r="D1161" s="32" t="str">
        <f t="shared" si="18"/>
        <v>滋賀県竜王町</v>
      </c>
      <c r="E1161" s="35" t="s">
        <v>2335</v>
      </c>
    </row>
    <row r="1162" spans="1:5" x14ac:dyDescent="0.4">
      <c r="A1162" s="34" t="str">
        <f>B1162&amp;COUNTIF($B$2:B1162,B1162)</f>
        <v>滋賀県16</v>
      </c>
      <c r="B1162" s="32" t="s">
        <v>1386</v>
      </c>
      <c r="C1162" s="32" t="s">
        <v>1402</v>
      </c>
      <c r="D1162" s="32" t="str">
        <f t="shared" si="18"/>
        <v>滋賀県愛荘町</v>
      </c>
      <c r="E1162" s="35" t="s">
        <v>2333</v>
      </c>
    </row>
    <row r="1163" spans="1:5" x14ac:dyDescent="0.4">
      <c r="A1163" s="34" t="str">
        <f>B1163&amp;COUNTIF($B$2:B1163,B1163)</f>
        <v>滋賀県17</v>
      </c>
      <c r="B1163" s="32" t="s">
        <v>1386</v>
      </c>
      <c r="C1163" s="32" t="s">
        <v>1403</v>
      </c>
      <c r="D1163" s="32" t="str">
        <f t="shared" si="18"/>
        <v>滋賀県豊郷町</v>
      </c>
      <c r="E1163" s="35" t="s">
        <v>2333</v>
      </c>
    </row>
    <row r="1164" spans="1:5" x14ac:dyDescent="0.4">
      <c r="A1164" s="34" t="str">
        <f>B1164&amp;COUNTIF($B$2:B1164,B1164)</f>
        <v>滋賀県18</v>
      </c>
      <c r="B1164" s="32" t="s">
        <v>1386</v>
      </c>
      <c r="C1164" s="32" t="s">
        <v>1404</v>
      </c>
      <c r="D1164" s="32" t="str">
        <f t="shared" si="18"/>
        <v>滋賀県甲良町</v>
      </c>
      <c r="E1164" s="35" t="s">
        <v>2333</v>
      </c>
    </row>
    <row r="1165" spans="1:5" x14ac:dyDescent="0.4">
      <c r="A1165" s="34" t="str">
        <f>B1165&amp;COUNTIF($B$2:B1165,B1165)</f>
        <v>滋賀県19</v>
      </c>
      <c r="B1165" s="32" t="s">
        <v>1386</v>
      </c>
      <c r="C1165" s="32" t="s">
        <v>1405</v>
      </c>
      <c r="D1165" s="32" t="str">
        <f t="shared" si="18"/>
        <v>滋賀県多賀町</v>
      </c>
      <c r="E1165" s="35" t="s">
        <v>2333</v>
      </c>
    </row>
    <row r="1166" spans="1:5" x14ac:dyDescent="0.4">
      <c r="A1166" s="34" t="str">
        <f>B1166&amp;COUNTIF($B$2:B1166,B1166)</f>
        <v>京都府1</v>
      </c>
      <c r="B1166" s="32" t="s">
        <v>1406</v>
      </c>
      <c r="C1166" s="32" t="s">
        <v>2339</v>
      </c>
      <c r="D1166" s="32" t="str">
        <f t="shared" si="18"/>
        <v>京都府京都市北区</v>
      </c>
      <c r="E1166" s="35" t="s">
        <v>2340</v>
      </c>
    </row>
    <row r="1167" spans="1:5" x14ac:dyDescent="0.4">
      <c r="A1167" s="34" t="str">
        <f>B1167&amp;COUNTIF($B$2:B1167,B1167)</f>
        <v>京都府2</v>
      </c>
      <c r="B1167" s="32" t="s">
        <v>1406</v>
      </c>
      <c r="C1167" s="32" t="s">
        <v>2341</v>
      </c>
      <c r="D1167" s="32" t="str">
        <f t="shared" si="18"/>
        <v>京都府京都市上京区</v>
      </c>
      <c r="E1167" s="35" t="s">
        <v>2340</v>
      </c>
    </row>
    <row r="1168" spans="1:5" x14ac:dyDescent="0.4">
      <c r="A1168" s="34" t="str">
        <f>B1168&amp;COUNTIF($B$2:B1168,B1168)</f>
        <v>京都府3</v>
      </c>
      <c r="B1168" s="32" t="s">
        <v>1406</v>
      </c>
      <c r="C1168" s="32" t="s">
        <v>2342</v>
      </c>
      <c r="D1168" s="32" t="str">
        <f t="shared" si="18"/>
        <v>京都府京都市左京区</v>
      </c>
      <c r="E1168" s="35" t="s">
        <v>2340</v>
      </c>
    </row>
    <row r="1169" spans="1:5" x14ac:dyDescent="0.4">
      <c r="A1169" s="34" t="str">
        <f>B1169&amp;COUNTIF($B$2:B1169,B1169)</f>
        <v>京都府4</v>
      </c>
      <c r="B1169" s="32" t="s">
        <v>1406</v>
      </c>
      <c r="C1169" s="32" t="s">
        <v>2343</v>
      </c>
      <c r="D1169" s="32" t="str">
        <f t="shared" si="18"/>
        <v>京都府京都市中京区</v>
      </c>
      <c r="E1169" s="35" t="s">
        <v>2340</v>
      </c>
    </row>
    <row r="1170" spans="1:5" x14ac:dyDescent="0.4">
      <c r="A1170" s="34" t="str">
        <f>B1170&amp;COUNTIF($B$2:B1170,B1170)</f>
        <v>京都府5</v>
      </c>
      <c r="B1170" s="32" t="s">
        <v>1406</v>
      </c>
      <c r="C1170" s="32" t="s">
        <v>2344</v>
      </c>
      <c r="D1170" s="32" t="str">
        <f t="shared" si="18"/>
        <v>京都府京都市東山区</v>
      </c>
      <c r="E1170" s="35" t="s">
        <v>2340</v>
      </c>
    </row>
    <row r="1171" spans="1:5" x14ac:dyDescent="0.4">
      <c r="A1171" s="34" t="str">
        <f>B1171&amp;COUNTIF($B$2:B1171,B1171)</f>
        <v>京都府6</v>
      </c>
      <c r="B1171" s="32" t="s">
        <v>1406</v>
      </c>
      <c r="C1171" s="32" t="s">
        <v>2345</v>
      </c>
      <c r="D1171" s="32" t="str">
        <f t="shared" si="18"/>
        <v>京都府京都市下京区</v>
      </c>
      <c r="E1171" s="35" t="s">
        <v>2340</v>
      </c>
    </row>
    <row r="1172" spans="1:5" x14ac:dyDescent="0.4">
      <c r="A1172" s="34" t="str">
        <f>B1172&amp;COUNTIF($B$2:B1172,B1172)</f>
        <v>京都府7</v>
      </c>
      <c r="B1172" s="32" t="s">
        <v>1406</v>
      </c>
      <c r="C1172" s="32" t="s">
        <v>2346</v>
      </c>
      <c r="D1172" s="32" t="str">
        <f t="shared" si="18"/>
        <v>京都府京都市南区</v>
      </c>
      <c r="E1172" s="35" t="s">
        <v>2340</v>
      </c>
    </row>
    <row r="1173" spans="1:5" x14ac:dyDescent="0.4">
      <c r="A1173" s="34" t="str">
        <f>B1173&amp;COUNTIF($B$2:B1173,B1173)</f>
        <v>京都府8</v>
      </c>
      <c r="B1173" s="32" t="s">
        <v>1406</v>
      </c>
      <c r="C1173" s="32" t="s">
        <v>2347</v>
      </c>
      <c r="D1173" s="32" t="str">
        <f t="shared" si="18"/>
        <v>京都府京都市右京区</v>
      </c>
      <c r="E1173" s="35" t="s">
        <v>2340</v>
      </c>
    </row>
    <row r="1174" spans="1:5" x14ac:dyDescent="0.4">
      <c r="A1174" s="34" t="str">
        <f>B1174&amp;COUNTIF($B$2:B1174,B1174)</f>
        <v>京都府9</v>
      </c>
      <c r="B1174" s="32" t="s">
        <v>1406</v>
      </c>
      <c r="C1174" s="32" t="s">
        <v>2348</v>
      </c>
      <c r="D1174" s="32" t="str">
        <f t="shared" si="18"/>
        <v>京都府京都市伏見区</v>
      </c>
      <c r="E1174" s="35" t="s">
        <v>2340</v>
      </c>
    </row>
    <row r="1175" spans="1:5" x14ac:dyDescent="0.4">
      <c r="A1175" s="34" t="str">
        <f>B1175&amp;COUNTIF($B$2:B1175,B1175)</f>
        <v>京都府10</v>
      </c>
      <c r="B1175" s="32" t="s">
        <v>1406</v>
      </c>
      <c r="C1175" s="32" t="s">
        <v>2349</v>
      </c>
      <c r="D1175" s="32" t="str">
        <f t="shared" si="18"/>
        <v>京都府京都市山科区</v>
      </c>
      <c r="E1175" s="35" t="s">
        <v>2340</v>
      </c>
    </row>
    <row r="1176" spans="1:5" x14ac:dyDescent="0.4">
      <c r="A1176" s="34" t="str">
        <f>B1176&amp;COUNTIF($B$2:B1176,B1176)</f>
        <v>京都府11</v>
      </c>
      <c r="B1176" s="32" t="s">
        <v>1406</v>
      </c>
      <c r="C1176" s="32" t="s">
        <v>2350</v>
      </c>
      <c r="D1176" s="32" t="str">
        <f t="shared" si="18"/>
        <v>京都府京都市西京区</v>
      </c>
      <c r="E1176" s="35" t="s">
        <v>2340</v>
      </c>
    </row>
    <row r="1177" spans="1:5" x14ac:dyDescent="0.4">
      <c r="A1177" s="34" t="str">
        <f>B1177&amp;COUNTIF($B$2:B1177,B1177)</f>
        <v>京都府12</v>
      </c>
      <c r="B1177" s="32" t="s">
        <v>1406</v>
      </c>
      <c r="C1177" s="32" t="s">
        <v>1407</v>
      </c>
      <c r="D1177" s="32" t="str">
        <f t="shared" si="18"/>
        <v>京都府福知山市</v>
      </c>
      <c r="E1177" s="35" t="s">
        <v>2351</v>
      </c>
    </row>
    <row r="1178" spans="1:5" x14ac:dyDescent="0.4">
      <c r="A1178" s="34" t="str">
        <f>B1178&amp;COUNTIF($B$2:B1178,B1178)</f>
        <v>京都府13</v>
      </c>
      <c r="B1178" s="32" t="s">
        <v>1406</v>
      </c>
      <c r="C1178" s="32" t="s">
        <v>1408</v>
      </c>
      <c r="D1178" s="32" t="str">
        <f t="shared" si="18"/>
        <v>京都府舞鶴市</v>
      </c>
      <c r="E1178" s="35" t="s">
        <v>2351</v>
      </c>
    </row>
    <row r="1179" spans="1:5" x14ac:dyDescent="0.4">
      <c r="A1179" s="34" t="str">
        <f>B1179&amp;COUNTIF($B$2:B1179,B1179)</f>
        <v>京都府14</v>
      </c>
      <c r="B1179" s="32" t="s">
        <v>1406</v>
      </c>
      <c r="C1179" s="32" t="s">
        <v>1409</v>
      </c>
      <c r="D1179" s="32" t="str">
        <f t="shared" si="18"/>
        <v>京都府綾部市</v>
      </c>
      <c r="E1179" s="35" t="s">
        <v>2351</v>
      </c>
    </row>
    <row r="1180" spans="1:5" x14ac:dyDescent="0.4">
      <c r="A1180" s="34" t="str">
        <f>B1180&amp;COUNTIF($B$2:B1180,B1180)</f>
        <v>京都府15</v>
      </c>
      <c r="B1180" s="32" t="s">
        <v>1406</v>
      </c>
      <c r="C1180" s="32" t="s">
        <v>1410</v>
      </c>
      <c r="D1180" s="32" t="str">
        <f t="shared" si="18"/>
        <v>京都府宇治市</v>
      </c>
      <c r="E1180" s="35" t="s">
        <v>2352</v>
      </c>
    </row>
    <row r="1181" spans="1:5" x14ac:dyDescent="0.4">
      <c r="A1181" s="34" t="str">
        <f>B1181&amp;COUNTIF($B$2:B1181,B1181)</f>
        <v>京都府16</v>
      </c>
      <c r="B1181" s="32" t="s">
        <v>1406</v>
      </c>
      <c r="C1181" s="32" t="s">
        <v>1411</v>
      </c>
      <c r="D1181" s="32" t="str">
        <f t="shared" si="18"/>
        <v>京都府宮津市</v>
      </c>
      <c r="E1181" s="35" t="s">
        <v>2353</v>
      </c>
    </row>
    <row r="1182" spans="1:5" x14ac:dyDescent="0.4">
      <c r="A1182" s="34" t="str">
        <f>B1182&amp;COUNTIF($B$2:B1182,B1182)</f>
        <v>京都府17</v>
      </c>
      <c r="B1182" s="32" t="s">
        <v>1406</v>
      </c>
      <c r="C1182" s="32" t="s">
        <v>1412</v>
      </c>
      <c r="D1182" s="32" t="str">
        <f t="shared" si="18"/>
        <v>京都府亀岡市</v>
      </c>
      <c r="E1182" s="35" t="s">
        <v>2354</v>
      </c>
    </row>
    <row r="1183" spans="1:5" x14ac:dyDescent="0.4">
      <c r="A1183" s="34" t="str">
        <f>B1183&amp;COUNTIF($B$2:B1183,B1183)</f>
        <v>京都府18</v>
      </c>
      <c r="B1183" s="32" t="s">
        <v>1406</v>
      </c>
      <c r="C1183" s="32" t="s">
        <v>1413</v>
      </c>
      <c r="D1183" s="32" t="str">
        <f t="shared" si="18"/>
        <v>京都府城陽市</v>
      </c>
      <c r="E1183" s="35" t="s">
        <v>2352</v>
      </c>
    </row>
    <row r="1184" spans="1:5" x14ac:dyDescent="0.4">
      <c r="A1184" s="34" t="str">
        <f>B1184&amp;COUNTIF($B$2:B1184,B1184)</f>
        <v>京都府19</v>
      </c>
      <c r="B1184" s="32" t="s">
        <v>1406</v>
      </c>
      <c r="C1184" s="32" t="s">
        <v>1414</v>
      </c>
      <c r="D1184" s="32" t="str">
        <f t="shared" si="18"/>
        <v>京都府向日市</v>
      </c>
      <c r="E1184" s="35" t="s">
        <v>2340</v>
      </c>
    </row>
    <row r="1185" spans="1:5" x14ac:dyDescent="0.4">
      <c r="A1185" s="34" t="str">
        <f>B1185&amp;COUNTIF($B$2:B1185,B1185)</f>
        <v>京都府20</v>
      </c>
      <c r="B1185" s="32" t="s">
        <v>1406</v>
      </c>
      <c r="C1185" s="32" t="s">
        <v>1415</v>
      </c>
      <c r="D1185" s="32" t="str">
        <f t="shared" si="18"/>
        <v>京都府長岡京市</v>
      </c>
      <c r="E1185" s="35" t="s">
        <v>2340</v>
      </c>
    </row>
    <row r="1186" spans="1:5" x14ac:dyDescent="0.4">
      <c r="A1186" s="34" t="str">
        <f>B1186&amp;COUNTIF($B$2:B1186,B1186)</f>
        <v>京都府21</v>
      </c>
      <c r="B1186" s="32" t="s">
        <v>1406</v>
      </c>
      <c r="C1186" s="32" t="s">
        <v>1416</v>
      </c>
      <c r="D1186" s="32" t="str">
        <f t="shared" si="18"/>
        <v>京都府八幡市</v>
      </c>
      <c r="E1186" s="35" t="s">
        <v>2352</v>
      </c>
    </row>
    <row r="1187" spans="1:5" x14ac:dyDescent="0.4">
      <c r="A1187" s="34" t="str">
        <f>B1187&amp;COUNTIF($B$2:B1187,B1187)</f>
        <v>京都府22</v>
      </c>
      <c r="B1187" s="32" t="s">
        <v>1406</v>
      </c>
      <c r="C1187" s="32" t="s">
        <v>1417</v>
      </c>
      <c r="D1187" s="32" t="str">
        <f t="shared" si="18"/>
        <v>京都府京田辺市</v>
      </c>
      <c r="E1187" s="35" t="s">
        <v>2352</v>
      </c>
    </row>
    <row r="1188" spans="1:5" x14ac:dyDescent="0.4">
      <c r="A1188" s="34" t="str">
        <f>B1188&amp;COUNTIF($B$2:B1188,B1188)</f>
        <v>京都府23</v>
      </c>
      <c r="B1188" s="32" t="s">
        <v>1406</v>
      </c>
      <c r="C1188" s="32" t="s">
        <v>1418</v>
      </c>
      <c r="D1188" s="32" t="str">
        <f t="shared" si="18"/>
        <v>京都府京丹後市</v>
      </c>
      <c r="E1188" s="35" t="s">
        <v>2353</v>
      </c>
    </row>
    <row r="1189" spans="1:5" x14ac:dyDescent="0.4">
      <c r="A1189" s="34" t="str">
        <f>B1189&amp;COUNTIF($B$2:B1189,B1189)</f>
        <v>京都府24</v>
      </c>
      <c r="B1189" s="32" t="s">
        <v>1406</v>
      </c>
      <c r="C1189" s="32" t="s">
        <v>1419</v>
      </c>
      <c r="D1189" s="32" t="str">
        <f t="shared" si="18"/>
        <v>京都府南丹市</v>
      </c>
      <c r="E1189" s="35" t="s">
        <v>2354</v>
      </c>
    </row>
    <row r="1190" spans="1:5" x14ac:dyDescent="0.4">
      <c r="A1190" s="34" t="str">
        <f>B1190&amp;COUNTIF($B$2:B1190,B1190)</f>
        <v>京都府25</v>
      </c>
      <c r="B1190" s="32" t="s">
        <v>1406</v>
      </c>
      <c r="C1190" s="32" t="s">
        <v>1420</v>
      </c>
      <c r="D1190" s="32" t="str">
        <f t="shared" si="18"/>
        <v>京都府木津川市</v>
      </c>
      <c r="E1190" s="35" t="s">
        <v>2355</v>
      </c>
    </row>
    <row r="1191" spans="1:5" x14ac:dyDescent="0.4">
      <c r="A1191" s="34" t="str">
        <f>B1191&amp;COUNTIF($B$2:B1191,B1191)</f>
        <v>京都府26</v>
      </c>
      <c r="B1191" s="32" t="s">
        <v>1406</v>
      </c>
      <c r="C1191" s="32" t="s">
        <v>1421</v>
      </c>
      <c r="D1191" s="32" t="str">
        <f t="shared" si="18"/>
        <v>京都府大山崎町</v>
      </c>
      <c r="E1191" s="35" t="s">
        <v>2340</v>
      </c>
    </row>
    <row r="1192" spans="1:5" x14ac:dyDescent="0.4">
      <c r="A1192" s="34" t="str">
        <f>B1192&amp;COUNTIF($B$2:B1192,B1192)</f>
        <v>京都府27</v>
      </c>
      <c r="B1192" s="32" t="s">
        <v>1406</v>
      </c>
      <c r="C1192" s="32" t="s">
        <v>1422</v>
      </c>
      <c r="D1192" s="32" t="str">
        <f t="shared" si="18"/>
        <v>京都府久御山町</v>
      </c>
      <c r="E1192" s="35" t="s">
        <v>2352</v>
      </c>
    </row>
    <row r="1193" spans="1:5" x14ac:dyDescent="0.4">
      <c r="A1193" s="34" t="str">
        <f>B1193&amp;COUNTIF($B$2:B1193,B1193)</f>
        <v>京都府28</v>
      </c>
      <c r="B1193" s="32" t="s">
        <v>1406</v>
      </c>
      <c r="C1193" s="32" t="s">
        <v>1423</v>
      </c>
      <c r="D1193" s="32" t="str">
        <f t="shared" si="18"/>
        <v>京都府井手町</v>
      </c>
      <c r="E1193" s="35" t="s">
        <v>2352</v>
      </c>
    </row>
    <row r="1194" spans="1:5" x14ac:dyDescent="0.4">
      <c r="A1194" s="34" t="str">
        <f>B1194&amp;COUNTIF($B$2:B1194,B1194)</f>
        <v>京都府29</v>
      </c>
      <c r="B1194" s="32" t="s">
        <v>1406</v>
      </c>
      <c r="C1194" s="32" t="s">
        <v>1424</v>
      </c>
      <c r="D1194" s="32" t="str">
        <f t="shared" si="18"/>
        <v>京都府宇治田原町</v>
      </c>
      <c r="E1194" s="35" t="s">
        <v>2352</v>
      </c>
    </row>
    <row r="1195" spans="1:5" x14ac:dyDescent="0.4">
      <c r="A1195" s="34" t="str">
        <f>B1195&amp;COUNTIF($B$2:B1195,B1195)</f>
        <v>京都府30</v>
      </c>
      <c r="B1195" s="32" t="s">
        <v>1406</v>
      </c>
      <c r="C1195" s="32" t="s">
        <v>1425</v>
      </c>
      <c r="D1195" s="32" t="str">
        <f t="shared" si="18"/>
        <v>京都府笠置町</v>
      </c>
      <c r="E1195" s="35" t="s">
        <v>2355</v>
      </c>
    </row>
    <row r="1196" spans="1:5" x14ac:dyDescent="0.4">
      <c r="A1196" s="34" t="str">
        <f>B1196&amp;COUNTIF($B$2:B1196,B1196)</f>
        <v>京都府31</v>
      </c>
      <c r="B1196" s="32" t="s">
        <v>1406</v>
      </c>
      <c r="C1196" s="32" t="s">
        <v>1426</v>
      </c>
      <c r="D1196" s="32" t="str">
        <f t="shared" si="18"/>
        <v>京都府和束町</v>
      </c>
      <c r="E1196" s="35" t="s">
        <v>2355</v>
      </c>
    </row>
    <row r="1197" spans="1:5" x14ac:dyDescent="0.4">
      <c r="A1197" s="34" t="str">
        <f>B1197&amp;COUNTIF($B$2:B1197,B1197)</f>
        <v>京都府32</v>
      </c>
      <c r="B1197" s="32" t="s">
        <v>1406</v>
      </c>
      <c r="C1197" s="32" t="s">
        <v>1427</v>
      </c>
      <c r="D1197" s="32" t="str">
        <f t="shared" si="18"/>
        <v>京都府精華町</v>
      </c>
      <c r="E1197" s="35" t="s">
        <v>2355</v>
      </c>
    </row>
    <row r="1198" spans="1:5" x14ac:dyDescent="0.4">
      <c r="A1198" s="34" t="str">
        <f>B1198&amp;COUNTIF($B$2:B1198,B1198)</f>
        <v>京都府33</v>
      </c>
      <c r="B1198" s="32" t="s">
        <v>1406</v>
      </c>
      <c r="C1198" s="32" t="s">
        <v>1428</v>
      </c>
      <c r="D1198" s="32" t="str">
        <f t="shared" si="18"/>
        <v>京都府南山城村</v>
      </c>
      <c r="E1198" s="35" t="s">
        <v>2355</v>
      </c>
    </row>
    <row r="1199" spans="1:5" x14ac:dyDescent="0.4">
      <c r="A1199" s="34" t="str">
        <f>B1199&amp;COUNTIF($B$2:B1199,B1199)</f>
        <v>京都府34</v>
      </c>
      <c r="B1199" s="32" t="s">
        <v>1406</v>
      </c>
      <c r="C1199" s="32" t="s">
        <v>1429</v>
      </c>
      <c r="D1199" s="32" t="str">
        <f t="shared" si="18"/>
        <v>京都府京丹波町</v>
      </c>
      <c r="E1199" s="35" t="s">
        <v>2354</v>
      </c>
    </row>
    <row r="1200" spans="1:5" x14ac:dyDescent="0.4">
      <c r="A1200" s="34" t="str">
        <f>B1200&amp;COUNTIF($B$2:B1200,B1200)</f>
        <v>京都府35</v>
      </c>
      <c r="B1200" s="32" t="s">
        <v>1406</v>
      </c>
      <c r="C1200" s="32" t="s">
        <v>1430</v>
      </c>
      <c r="D1200" s="32" t="str">
        <f t="shared" si="18"/>
        <v>京都府伊根町</v>
      </c>
      <c r="E1200" s="35" t="s">
        <v>2353</v>
      </c>
    </row>
    <row r="1201" spans="1:5" x14ac:dyDescent="0.4">
      <c r="A1201" s="34" t="str">
        <f>B1201&amp;COUNTIF($B$2:B1201,B1201)</f>
        <v>京都府36</v>
      </c>
      <c r="B1201" s="32" t="s">
        <v>1406</v>
      </c>
      <c r="C1201" s="32" t="s">
        <v>1431</v>
      </c>
      <c r="D1201" s="32" t="str">
        <f t="shared" si="18"/>
        <v>京都府与謝野町</v>
      </c>
      <c r="E1201" s="35" t="s">
        <v>2353</v>
      </c>
    </row>
    <row r="1202" spans="1:5" x14ac:dyDescent="0.4">
      <c r="A1202" s="34" t="str">
        <f>B1202&amp;COUNTIF($B$2:B1202,B1202)</f>
        <v>大阪府1</v>
      </c>
      <c r="B1202" s="32" t="s">
        <v>1432</v>
      </c>
      <c r="C1202" s="32" t="s">
        <v>2356</v>
      </c>
      <c r="D1202" s="32" t="str">
        <f t="shared" si="18"/>
        <v>大阪府大阪市都島区</v>
      </c>
      <c r="E1202" s="35" t="s">
        <v>1433</v>
      </c>
    </row>
    <row r="1203" spans="1:5" x14ac:dyDescent="0.4">
      <c r="A1203" s="34" t="str">
        <f>B1203&amp;COUNTIF($B$2:B1203,B1203)</f>
        <v>大阪府2</v>
      </c>
      <c r="B1203" s="32" t="s">
        <v>1432</v>
      </c>
      <c r="C1203" s="32" t="s">
        <v>2357</v>
      </c>
      <c r="D1203" s="32" t="str">
        <f t="shared" si="18"/>
        <v>大阪府大阪市福島区</v>
      </c>
      <c r="E1203" s="35" t="s">
        <v>1433</v>
      </c>
    </row>
    <row r="1204" spans="1:5" x14ac:dyDescent="0.4">
      <c r="A1204" s="34" t="str">
        <f>B1204&amp;COUNTIF($B$2:B1204,B1204)</f>
        <v>大阪府3</v>
      </c>
      <c r="B1204" s="32" t="s">
        <v>1432</v>
      </c>
      <c r="C1204" s="32" t="s">
        <v>2358</v>
      </c>
      <c r="D1204" s="32" t="str">
        <f t="shared" si="18"/>
        <v>大阪府大阪市此花区</v>
      </c>
      <c r="E1204" s="35" t="s">
        <v>1433</v>
      </c>
    </row>
    <row r="1205" spans="1:5" x14ac:dyDescent="0.4">
      <c r="A1205" s="34" t="str">
        <f>B1205&amp;COUNTIF($B$2:B1205,B1205)</f>
        <v>大阪府4</v>
      </c>
      <c r="B1205" s="32" t="s">
        <v>1432</v>
      </c>
      <c r="C1205" s="32" t="s">
        <v>2359</v>
      </c>
      <c r="D1205" s="32" t="str">
        <f t="shared" si="18"/>
        <v>大阪府大阪市西区</v>
      </c>
      <c r="E1205" s="35" t="s">
        <v>1433</v>
      </c>
    </row>
    <row r="1206" spans="1:5" x14ac:dyDescent="0.4">
      <c r="A1206" s="34" t="str">
        <f>B1206&amp;COUNTIF($B$2:B1206,B1206)</f>
        <v>大阪府5</v>
      </c>
      <c r="B1206" s="32" t="s">
        <v>1432</v>
      </c>
      <c r="C1206" s="32" t="s">
        <v>2360</v>
      </c>
      <c r="D1206" s="32" t="str">
        <f t="shared" si="18"/>
        <v>大阪府大阪市港区</v>
      </c>
      <c r="E1206" s="35" t="s">
        <v>1433</v>
      </c>
    </row>
    <row r="1207" spans="1:5" x14ac:dyDescent="0.4">
      <c r="A1207" s="34" t="str">
        <f>B1207&amp;COUNTIF($B$2:B1207,B1207)</f>
        <v>大阪府6</v>
      </c>
      <c r="B1207" s="32" t="s">
        <v>1432</v>
      </c>
      <c r="C1207" s="32" t="s">
        <v>2361</v>
      </c>
      <c r="D1207" s="32" t="str">
        <f t="shared" si="18"/>
        <v>大阪府大阪市大正区</v>
      </c>
      <c r="E1207" s="35" t="s">
        <v>1433</v>
      </c>
    </row>
    <row r="1208" spans="1:5" x14ac:dyDescent="0.4">
      <c r="A1208" s="34" t="str">
        <f>B1208&amp;COUNTIF($B$2:B1208,B1208)</f>
        <v>大阪府7</v>
      </c>
      <c r="B1208" s="32" t="s">
        <v>1432</v>
      </c>
      <c r="C1208" s="32" t="s">
        <v>2362</v>
      </c>
      <c r="D1208" s="32" t="str">
        <f t="shared" si="18"/>
        <v>大阪府大阪市天王寺区</v>
      </c>
      <c r="E1208" s="35" t="s">
        <v>1433</v>
      </c>
    </row>
    <row r="1209" spans="1:5" x14ac:dyDescent="0.4">
      <c r="A1209" s="34" t="str">
        <f>B1209&amp;COUNTIF($B$2:B1209,B1209)</f>
        <v>大阪府8</v>
      </c>
      <c r="B1209" s="32" t="s">
        <v>1432</v>
      </c>
      <c r="C1209" s="32" t="s">
        <v>2363</v>
      </c>
      <c r="D1209" s="32" t="str">
        <f t="shared" si="18"/>
        <v>大阪府大阪市浪速区</v>
      </c>
      <c r="E1209" s="35" t="s">
        <v>1433</v>
      </c>
    </row>
    <row r="1210" spans="1:5" x14ac:dyDescent="0.4">
      <c r="A1210" s="34" t="str">
        <f>B1210&amp;COUNTIF($B$2:B1210,B1210)</f>
        <v>大阪府9</v>
      </c>
      <c r="B1210" s="32" t="s">
        <v>1432</v>
      </c>
      <c r="C1210" s="32" t="s">
        <v>2364</v>
      </c>
      <c r="D1210" s="32" t="str">
        <f t="shared" si="18"/>
        <v>大阪府大阪市西淀川区</v>
      </c>
      <c r="E1210" s="35" t="s">
        <v>1433</v>
      </c>
    </row>
    <row r="1211" spans="1:5" x14ac:dyDescent="0.4">
      <c r="A1211" s="34" t="str">
        <f>B1211&amp;COUNTIF($B$2:B1211,B1211)</f>
        <v>大阪府10</v>
      </c>
      <c r="B1211" s="32" t="s">
        <v>1432</v>
      </c>
      <c r="C1211" s="32" t="s">
        <v>2365</v>
      </c>
      <c r="D1211" s="32" t="str">
        <f t="shared" si="18"/>
        <v>大阪府大阪市東淀川区</v>
      </c>
      <c r="E1211" s="35" t="s">
        <v>1433</v>
      </c>
    </row>
    <row r="1212" spans="1:5" x14ac:dyDescent="0.4">
      <c r="A1212" s="34" t="str">
        <f>B1212&amp;COUNTIF($B$2:B1212,B1212)</f>
        <v>大阪府11</v>
      </c>
      <c r="B1212" s="32" t="s">
        <v>1432</v>
      </c>
      <c r="C1212" s="32" t="s">
        <v>2366</v>
      </c>
      <c r="D1212" s="32" t="str">
        <f t="shared" si="18"/>
        <v>大阪府大阪市東成区</v>
      </c>
      <c r="E1212" s="35" t="s">
        <v>1433</v>
      </c>
    </row>
    <row r="1213" spans="1:5" x14ac:dyDescent="0.4">
      <c r="A1213" s="34" t="str">
        <f>B1213&amp;COUNTIF($B$2:B1213,B1213)</f>
        <v>大阪府12</v>
      </c>
      <c r="B1213" s="32" t="s">
        <v>1432</v>
      </c>
      <c r="C1213" s="32" t="s">
        <v>2367</v>
      </c>
      <c r="D1213" s="32" t="str">
        <f t="shared" si="18"/>
        <v>大阪府大阪市生野区</v>
      </c>
      <c r="E1213" s="35" t="s">
        <v>1433</v>
      </c>
    </row>
    <row r="1214" spans="1:5" x14ac:dyDescent="0.4">
      <c r="A1214" s="34" t="str">
        <f>B1214&amp;COUNTIF($B$2:B1214,B1214)</f>
        <v>大阪府13</v>
      </c>
      <c r="B1214" s="32" t="s">
        <v>1432</v>
      </c>
      <c r="C1214" s="32" t="s">
        <v>2368</v>
      </c>
      <c r="D1214" s="32" t="str">
        <f t="shared" ref="D1214:D1277" si="19">B1214&amp;C1214</f>
        <v>大阪府大阪市旭区</v>
      </c>
      <c r="E1214" s="35" t="s">
        <v>1433</v>
      </c>
    </row>
    <row r="1215" spans="1:5" x14ac:dyDescent="0.4">
      <c r="A1215" s="34" t="str">
        <f>B1215&amp;COUNTIF($B$2:B1215,B1215)</f>
        <v>大阪府14</v>
      </c>
      <c r="B1215" s="32" t="s">
        <v>1432</v>
      </c>
      <c r="C1215" s="32" t="s">
        <v>2369</v>
      </c>
      <c r="D1215" s="32" t="str">
        <f t="shared" si="19"/>
        <v>大阪府大阪市城東区</v>
      </c>
      <c r="E1215" s="35" t="s">
        <v>1433</v>
      </c>
    </row>
    <row r="1216" spans="1:5" x14ac:dyDescent="0.4">
      <c r="A1216" s="34" t="str">
        <f>B1216&amp;COUNTIF($B$2:B1216,B1216)</f>
        <v>大阪府15</v>
      </c>
      <c r="B1216" s="32" t="s">
        <v>1432</v>
      </c>
      <c r="C1216" s="32" t="s">
        <v>2370</v>
      </c>
      <c r="D1216" s="32" t="str">
        <f t="shared" si="19"/>
        <v>大阪府大阪市阿倍野区</v>
      </c>
      <c r="E1216" s="35" t="s">
        <v>1433</v>
      </c>
    </row>
    <row r="1217" spans="1:5" x14ac:dyDescent="0.4">
      <c r="A1217" s="34" t="str">
        <f>B1217&amp;COUNTIF($B$2:B1217,B1217)</f>
        <v>大阪府16</v>
      </c>
      <c r="B1217" s="32" t="s">
        <v>1432</v>
      </c>
      <c r="C1217" s="32" t="s">
        <v>2371</v>
      </c>
      <c r="D1217" s="32" t="str">
        <f t="shared" si="19"/>
        <v>大阪府大阪市住吉区</v>
      </c>
      <c r="E1217" s="35" t="s">
        <v>1433</v>
      </c>
    </row>
    <row r="1218" spans="1:5" x14ac:dyDescent="0.4">
      <c r="A1218" s="34" t="str">
        <f>B1218&amp;COUNTIF($B$2:B1218,B1218)</f>
        <v>大阪府17</v>
      </c>
      <c r="B1218" s="32" t="s">
        <v>1432</v>
      </c>
      <c r="C1218" s="32" t="s">
        <v>2372</v>
      </c>
      <c r="D1218" s="32" t="str">
        <f t="shared" si="19"/>
        <v>大阪府大阪市東住吉区</v>
      </c>
      <c r="E1218" s="35" t="s">
        <v>1433</v>
      </c>
    </row>
    <row r="1219" spans="1:5" x14ac:dyDescent="0.4">
      <c r="A1219" s="34" t="str">
        <f>B1219&amp;COUNTIF($B$2:B1219,B1219)</f>
        <v>大阪府18</v>
      </c>
      <c r="B1219" s="32" t="s">
        <v>1432</v>
      </c>
      <c r="C1219" s="32" t="s">
        <v>2373</v>
      </c>
      <c r="D1219" s="32" t="str">
        <f t="shared" si="19"/>
        <v>大阪府大阪市西成区</v>
      </c>
      <c r="E1219" s="35" t="s">
        <v>1433</v>
      </c>
    </row>
    <row r="1220" spans="1:5" x14ac:dyDescent="0.4">
      <c r="A1220" s="34" t="str">
        <f>B1220&amp;COUNTIF($B$2:B1220,B1220)</f>
        <v>大阪府19</v>
      </c>
      <c r="B1220" s="32" t="s">
        <v>1432</v>
      </c>
      <c r="C1220" s="32" t="s">
        <v>2374</v>
      </c>
      <c r="D1220" s="32" t="str">
        <f t="shared" si="19"/>
        <v>大阪府大阪市淀川区</v>
      </c>
      <c r="E1220" s="35" t="s">
        <v>1433</v>
      </c>
    </row>
    <row r="1221" spans="1:5" x14ac:dyDescent="0.4">
      <c r="A1221" s="34" t="str">
        <f>B1221&amp;COUNTIF($B$2:B1221,B1221)</f>
        <v>大阪府20</v>
      </c>
      <c r="B1221" s="32" t="s">
        <v>1432</v>
      </c>
      <c r="C1221" s="32" t="s">
        <v>2375</v>
      </c>
      <c r="D1221" s="32" t="str">
        <f t="shared" si="19"/>
        <v>大阪府大阪市鶴見区</v>
      </c>
      <c r="E1221" s="35" t="s">
        <v>1433</v>
      </c>
    </row>
    <row r="1222" spans="1:5" x14ac:dyDescent="0.4">
      <c r="A1222" s="34" t="str">
        <f>B1222&amp;COUNTIF($B$2:B1222,B1222)</f>
        <v>大阪府21</v>
      </c>
      <c r="B1222" s="32" t="s">
        <v>1432</v>
      </c>
      <c r="C1222" s="32" t="s">
        <v>2376</v>
      </c>
      <c r="D1222" s="32" t="str">
        <f t="shared" si="19"/>
        <v>大阪府大阪市住之江区</v>
      </c>
      <c r="E1222" s="35" t="s">
        <v>1433</v>
      </c>
    </row>
    <row r="1223" spans="1:5" x14ac:dyDescent="0.4">
      <c r="A1223" s="34" t="str">
        <f>B1223&amp;COUNTIF($B$2:B1223,B1223)</f>
        <v>大阪府22</v>
      </c>
      <c r="B1223" s="32" t="s">
        <v>1432</v>
      </c>
      <c r="C1223" s="32" t="s">
        <v>2377</v>
      </c>
      <c r="D1223" s="32" t="str">
        <f t="shared" si="19"/>
        <v>大阪府大阪市平野区</v>
      </c>
      <c r="E1223" s="35" t="s">
        <v>1433</v>
      </c>
    </row>
    <row r="1224" spans="1:5" x14ac:dyDescent="0.4">
      <c r="A1224" s="34" t="str">
        <f>B1224&amp;COUNTIF($B$2:B1224,B1224)</f>
        <v>大阪府23</v>
      </c>
      <c r="B1224" s="32" t="s">
        <v>1432</v>
      </c>
      <c r="C1224" s="32" t="s">
        <v>2378</v>
      </c>
      <c r="D1224" s="32" t="str">
        <f t="shared" si="19"/>
        <v>大阪府大阪市北区</v>
      </c>
      <c r="E1224" s="35" t="s">
        <v>1433</v>
      </c>
    </row>
    <row r="1225" spans="1:5" x14ac:dyDescent="0.4">
      <c r="A1225" s="34" t="str">
        <f>B1225&amp;COUNTIF($B$2:B1225,B1225)</f>
        <v>大阪府24</v>
      </c>
      <c r="B1225" s="32" t="s">
        <v>1432</v>
      </c>
      <c r="C1225" s="32" t="s">
        <v>2379</v>
      </c>
      <c r="D1225" s="32" t="str">
        <f t="shared" si="19"/>
        <v>大阪府大阪市中央区</v>
      </c>
      <c r="E1225" s="35" t="s">
        <v>1433</v>
      </c>
    </row>
    <row r="1226" spans="1:5" x14ac:dyDescent="0.4">
      <c r="A1226" s="34" t="str">
        <f>B1226&amp;COUNTIF($B$2:B1226,B1226)</f>
        <v>大阪府25</v>
      </c>
      <c r="B1226" s="32" t="s">
        <v>1432</v>
      </c>
      <c r="C1226" s="32" t="s">
        <v>2380</v>
      </c>
      <c r="D1226" s="32" t="str">
        <f t="shared" si="19"/>
        <v>大阪府堺市堺区</v>
      </c>
      <c r="E1226" s="35" t="s">
        <v>1434</v>
      </c>
    </row>
    <row r="1227" spans="1:5" x14ac:dyDescent="0.4">
      <c r="A1227" s="34" t="str">
        <f>B1227&amp;COUNTIF($B$2:B1227,B1227)</f>
        <v>大阪府26</v>
      </c>
      <c r="B1227" s="32" t="s">
        <v>1432</v>
      </c>
      <c r="C1227" s="32" t="s">
        <v>2381</v>
      </c>
      <c r="D1227" s="32" t="str">
        <f t="shared" si="19"/>
        <v>大阪府堺市中区</v>
      </c>
      <c r="E1227" s="35" t="s">
        <v>1434</v>
      </c>
    </row>
    <row r="1228" spans="1:5" x14ac:dyDescent="0.4">
      <c r="A1228" s="34" t="str">
        <f>B1228&amp;COUNTIF($B$2:B1228,B1228)</f>
        <v>大阪府27</v>
      </c>
      <c r="B1228" s="32" t="s">
        <v>1432</v>
      </c>
      <c r="C1228" s="32" t="s">
        <v>2382</v>
      </c>
      <c r="D1228" s="32" t="str">
        <f t="shared" si="19"/>
        <v>大阪府堺市東区</v>
      </c>
      <c r="E1228" s="35" t="s">
        <v>1434</v>
      </c>
    </row>
    <row r="1229" spans="1:5" x14ac:dyDescent="0.4">
      <c r="A1229" s="34" t="str">
        <f>B1229&amp;COUNTIF($B$2:B1229,B1229)</f>
        <v>大阪府28</v>
      </c>
      <c r="B1229" s="32" t="s">
        <v>1432</v>
      </c>
      <c r="C1229" s="32" t="s">
        <v>2383</v>
      </c>
      <c r="D1229" s="32" t="str">
        <f t="shared" si="19"/>
        <v>大阪府堺市西区</v>
      </c>
      <c r="E1229" s="35" t="s">
        <v>1434</v>
      </c>
    </row>
    <row r="1230" spans="1:5" x14ac:dyDescent="0.4">
      <c r="A1230" s="34" t="str">
        <f>B1230&amp;COUNTIF($B$2:B1230,B1230)</f>
        <v>大阪府29</v>
      </c>
      <c r="B1230" s="32" t="s">
        <v>1432</v>
      </c>
      <c r="C1230" s="32" t="s">
        <v>2384</v>
      </c>
      <c r="D1230" s="32" t="str">
        <f t="shared" si="19"/>
        <v>大阪府堺市南区</v>
      </c>
      <c r="E1230" s="35" t="s">
        <v>1434</v>
      </c>
    </row>
    <row r="1231" spans="1:5" x14ac:dyDescent="0.4">
      <c r="A1231" s="34" t="str">
        <f>B1231&amp;COUNTIF($B$2:B1231,B1231)</f>
        <v>大阪府30</v>
      </c>
      <c r="B1231" s="32" t="s">
        <v>1432</v>
      </c>
      <c r="C1231" s="32" t="s">
        <v>2385</v>
      </c>
      <c r="D1231" s="32" t="str">
        <f t="shared" si="19"/>
        <v>大阪府堺市北区</v>
      </c>
      <c r="E1231" s="35" t="s">
        <v>1434</v>
      </c>
    </row>
    <row r="1232" spans="1:5" x14ac:dyDescent="0.4">
      <c r="A1232" s="34" t="str">
        <f>B1232&amp;COUNTIF($B$2:B1232,B1232)</f>
        <v>大阪府31</v>
      </c>
      <c r="B1232" s="32" t="s">
        <v>1432</v>
      </c>
      <c r="C1232" s="32" t="s">
        <v>2386</v>
      </c>
      <c r="D1232" s="32" t="str">
        <f t="shared" si="19"/>
        <v>大阪府堺市美原区</v>
      </c>
      <c r="E1232" s="35" t="s">
        <v>1434</v>
      </c>
    </row>
    <row r="1233" spans="1:5" x14ac:dyDescent="0.4">
      <c r="A1233" s="34" t="str">
        <f>B1233&amp;COUNTIF($B$2:B1233,B1233)</f>
        <v>大阪府32</v>
      </c>
      <c r="B1233" s="32" t="s">
        <v>1432</v>
      </c>
      <c r="C1233" s="32" t="s">
        <v>1435</v>
      </c>
      <c r="D1233" s="32" t="str">
        <f t="shared" si="19"/>
        <v>大阪府岸和田市</v>
      </c>
      <c r="E1233" s="35" t="s">
        <v>2387</v>
      </c>
    </row>
    <row r="1234" spans="1:5" x14ac:dyDescent="0.4">
      <c r="A1234" s="34" t="str">
        <f>B1234&amp;COUNTIF($B$2:B1234,B1234)</f>
        <v>大阪府33</v>
      </c>
      <c r="B1234" s="32" t="s">
        <v>1432</v>
      </c>
      <c r="C1234" s="32" t="s">
        <v>1436</v>
      </c>
      <c r="D1234" s="32" t="str">
        <f t="shared" si="19"/>
        <v>大阪府豊中市</v>
      </c>
      <c r="E1234" s="35" t="s">
        <v>2388</v>
      </c>
    </row>
    <row r="1235" spans="1:5" x14ac:dyDescent="0.4">
      <c r="A1235" s="34" t="str">
        <f>B1235&amp;COUNTIF($B$2:B1235,B1235)</f>
        <v>大阪府34</v>
      </c>
      <c r="B1235" s="32" t="s">
        <v>1432</v>
      </c>
      <c r="C1235" s="32" t="s">
        <v>1437</v>
      </c>
      <c r="D1235" s="32" t="str">
        <f t="shared" si="19"/>
        <v>大阪府池田市</v>
      </c>
      <c r="E1235" s="35" t="s">
        <v>2388</v>
      </c>
    </row>
    <row r="1236" spans="1:5" x14ac:dyDescent="0.4">
      <c r="A1236" s="34" t="str">
        <f>B1236&amp;COUNTIF($B$2:B1236,B1236)</f>
        <v>大阪府35</v>
      </c>
      <c r="B1236" s="32" t="s">
        <v>1432</v>
      </c>
      <c r="C1236" s="32" t="s">
        <v>1438</v>
      </c>
      <c r="D1236" s="32" t="str">
        <f t="shared" si="19"/>
        <v>大阪府吹田市</v>
      </c>
      <c r="E1236" s="35" t="s">
        <v>2388</v>
      </c>
    </row>
    <row r="1237" spans="1:5" x14ac:dyDescent="0.4">
      <c r="A1237" s="34" t="str">
        <f>B1237&amp;COUNTIF($B$2:B1237,B1237)</f>
        <v>大阪府36</v>
      </c>
      <c r="B1237" s="32" t="s">
        <v>1432</v>
      </c>
      <c r="C1237" s="32" t="s">
        <v>1439</v>
      </c>
      <c r="D1237" s="32" t="str">
        <f t="shared" si="19"/>
        <v>大阪府泉大津市</v>
      </c>
      <c r="E1237" s="35" t="s">
        <v>2387</v>
      </c>
    </row>
    <row r="1238" spans="1:5" x14ac:dyDescent="0.4">
      <c r="A1238" s="34" t="str">
        <f>B1238&amp;COUNTIF($B$2:B1238,B1238)</f>
        <v>大阪府37</v>
      </c>
      <c r="B1238" s="32" t="s">
        <v>1432</v>
      </c>
      <c r="C1238" s="32" t="s">
        <v>1440</v>
      </c>
      <c r="D1238" s="32" t="str">
        <f t="shared" si="19"/>
        <v>大阪府高槻市</v>
      </c>
      <c r="E1238" s="35" t="s">
        <v>2389</v>
      </c>
    </row>
    <row r="1239" spans="1:5" x14ac:dyDescent="0.4">
      <c r="A1239" s="34" t="str">
        <f>B1239&amp;COUNTIF($B$2:B1239,B1239)</f>
        <v>大阪府38</v>
      </c>
      <c r="B1239" s="32" t="s">
        <v>1432</v>
      </c>
      <c r="C1239" s="32" t="s">
        <v>1441</v>
      </c>
      <c r="D1239" s="32" t="str">
        <f t="shared" si="19"/>
        <v>大阪府貝塚市</v>
      </c>
      <c r="E1239" s="35" t="s">
        <v>2387</v>
      </c>
    </row>
    <row r="1240" spans="1:5" x14ac:dyDescent="0.4">
      <c r="A1240" s="34" t="str">
        <f>B1240&amp;COUNTIF($B$2:B1240,B1240)</f>
        <v>大阪府39</v>
      </c>
      <c r="B1240" s="32" t="s">
        <v>1432</v>
      </c>
      <c r="C1240" s="32" t="s">
        <v>1442</v>
      </c>
      <c r="D1240" s="32" t="str">
        <f t="shared" si="19"/>
        <v>大阪府守口市</v>
      </c>
      <c r="E1240" s="35" t="s">
        <v>2390</v>
      </c>
    </row>
    <row r="1241" spans="1:5" x14ac:dyDescent="0.4">
      <c r="A1241" s="34" t="str">
        <f>B1241&amp;COUNTIF($B$2:B1241,B1241)</f>
        <v>大阪府40</v>
      </c>
      <c r="B1241" s="32" t="s">
        <v>1432</v>
      </c>
      <c r="C1241" s="32" t="s">
        <v>1443</v>
      </c>
      <c r="D1241" s="32" t="str">
        <f t="shared" si="19"/>
        <v>大阪府枚方市</v>
      </c>
      <c r="E1241" s="35" t="s">
        <v>2390</v>
      </c>
    </row>
    <row r="1242" spans="1:5" x14ac:dyDescent="0.4">
      <c r="A1242" s="34" t="str">
        <f>B1242&amp;COUNTIF($B$2:B1242,B1242)</f>
        <v>大阪府41</v>
      </c>
      <c r="B1242" s="32" t="s">
        <v>1432</v>
      </c>
      <c r="C1242" s="32" t="s">
        <v>1444</v>
      </c>
      <c r="D1242" s="32" t="str">
        <f t="shared" si="19"/>
        <v>大阪府茨木市</v>
      </c>
      <c r="E1242" s="35" t="s">
        <v>2389</v>
      </c>
    </row>
    <row r="1243" spans="1:5" x14ac:dyDescent="0.4">
      <c r="A1243" s="34" t="str">
        <f>B1243&amp;COUNTIF($B$2:B1243,B1243)</f>
        <v>大阪府42</v>
      </c>
      <c r="B1243" s="32" t="s">
        <v>1432</v>
      </c>
      <c r="C1243" s="32" t="s">
        <v>1445</v>
      </c>
      <c r="D1243" s="32" t="str">
        <f t="shared" si="19"/>
        <v>大阪府八尾市</v>
      </c>
      <c r="E1243" s="35" t="s">
        <v>2391</v>
      </c>
    </row>
    <row r="1244" spans="1:5" x14ac:dyDescent="0.4">
      <c r="A1244" s="34" t="str">
        <f>B1244&amp;COUNTIF($B$2:B1244,B1244)</f>
        <v>大阪府43</v>
      </c>
      <c r="B1244" s="32" t="s">
        <v>1432</v>
      </c>
      <c r="C1244" s="32" t="s">
        <v>1446</v>
      </c>
      <c r="D1244" s="32" t="str">
        <f t="shared" si="19"/>
        <v>大阪府泉佐野市</v>
      </c>
      <c r="E1244" s="35" t="s">
        <v>2387</v>
      </c>
    </row>
    <row r="1245" spans="1:5" x14ac:dyDescent="0.4">
      <c r="A1245" s="34" t="str">
        <f>B1245&amp;COUNTIF($B$2:B1245,B1245)</f>
        <v>大阪府44</v>
      </c>
      <c r="B1245" s="32" t="s">
        <v>1432</v>
      </c>
      <c r="C1245" s="32" t="s">
        <v>1447</v>
      </c>
      <c r="D1245" s="32" t="str">
        <f t="shared" si="19"/>
        <v>大阪府富田林市</v>
      </c>
      <c r="E1245" s="35" t="s">
        <v>2392</v>
      </c>
    </row>
    <row r="1246" spans="1:5" x14ac:dyDescent="0.4">
      <c r="A1246" s="34" t="str">
        <f>B1246&amp;COUNTIF($B$2:B1246,B1246)</f>
        <v>大阪府45</v>
      </c>
      <c r="B1246" s="32" t="s">
        <v>1432</v>
      </c>
      <c r="C1246" s="32" t="s">
        <v>1448</v>
      </c>
      <c r="D1246" s="32" t="str">
        <f t="shared" si="19"/>
        <v>大阪府寝屋川市</v>
      </c>
      <c r="E1246" s="35" t="s">
        <v>2390</v>
      </c>
    </row>
    <row r="1247" spans="1:5" x14ac:dyDescent="0.4">
      <c r="A1247" s="34" t="str">
        <f>B1247&amp;COUNTIF($B$2:B1247,B1247)</f>
        <v>大阪府46</v>
      </c>
      <c r="B1247" s="32" t="s">
        <v>1432</v>
      </c>
      <c r="C1247" s="32" t="s">
        <v>1449</v>
      </c>
      <c r="D1247" s="32" t="str">
        <f t="shared" si="19"/>
        <v>大阪府河内長野市</v>
      </c>
      <c r="E1247" s="35" t="s">
        <v>2392</v>
      </c>
    </row>
    <row r="1248" spans="1:5" x14ac:dyDescent="0.4">
      <c r="A1248" s="34" t="str">
        <f>B1248&amp;COUNTIF($B$2:B1248,B1248)</f>
        <v>大阪府47</v>
      </c>
      <c r="B1248" s="32" t="s">
        <v>1432</v>
      </c>
      <c r="C1248" s="32" t="s">
        <v>1450</v>
      </c>
      <c r="D1248" s="32" t="str">
        <f t="shared" si="19"/>
        <v>大阪府松原市</v>
      </c>
      <c r="E1248" s="35" t="s">
        <v>2392</v>
      </c>
    </row>
    <row r="1249" spans="1:5" x14ac:dyDescent="0.4">
      <c r="A1249" s="34" t="str">
        <f>B1249&amp;COUNTIF($B$2:B1249,B1249)</f>
        <v>大阪府48</v>
      </c>
      <c r="B1249" s="32" t="s">
        <v>1432</v>
      </c>
      <c r="C1249" s="32" t="s">
        <v>1451</v>
      </c>
      <c r="D1249" s="32" t="str">
        <f t="shared" si="19"/>
        <v>大阪府大東市</v>
      </c>
      <c r="E1249" s="35" t="s">
        <v>2390</v>
      </c>
    </row>
    <row r="1250" spans="1:5" x14ac:dyDescent="0.4">
      <c r="A1250" s="34" t="str">
        <f>B1250&amp;COUNTIF($B$2:B1250,B1250)</f>
        <v>大阪府49</v>
      </c>
      <c r="B1250" s="32" t="s">
        <v>1432</v>
      </c>
      <c r="C1250" s="32" t="s">
        <v>1452</v>
      </c>
      <c r="D1250" s="32" t="str">
        <f t="shared" si="19"/>
        <v>大阪府和泉市</v>
      </c>
      <c r="E1250" s="35" t="s">
        <v>2387</v>
      </c>
    </row>
    <row r="1251" spans="1:5" x14ac:dyDescent="0.4">
      <c r="A1251" s="34" t="str">
        <f>B1251&amp;COUNTIF($B$2:B1251,B1251)</f>
        <v>大阪府50</v>
      </c>
      <c r="B1251" s="32" t="s">
        <v>1432</v>
      </c>
      <c r="C1251" s="32" t="s">
        <v>1453</v>
      </c>
      <c r="D1251" s="32" t="str">
        <f t="shared" si="19"/>
        <v>大阪府箕面市</v>
      </c>
      <c r="E1251" s="35" t="s">
        <v>2388</v>
      </c>
    </row>
    <row r="1252" spans="1:5" x14ac:dyDescent="0.4">
      <c r="A1252" s="34" t="str">
        <f>B1252&amp;COUNTIF($B$2:B1252,B1252)</f>
        <v>大阪府51</v>
      </c>
      <c r="B1252" s="32" t="s">
        <v>1432</v>
      </c>
      <c r="C1252" s="32" t="s">
        <v>1454</v>
      </c>
      <c r="D1252" s="32" t="str">
        <f t="shared" si="19"/>
        <v>大阪府柏原市</v>
      </c>
      <c r="E1252" s="35" t="s">
        <v>2391</v>
      </c>
    </row>
    <row r="1253" spans="1:5" x14ac:dyDescent="0.4">
      <c r="A1253" s="34" t="str">
        <f>B1253&amp;COUNTIF($B$2:B1253,B1253)</f>
        <v>大阪府52</v>
      </c>
      <c r="B1253" s="32" t="s">
        <v>1432</v>
      </c>
      <c r="C1253" s="32" t="s">
        <v>1455</v>
      </c>
      <c r="D1253" s="32" t="str">
        <f t="shared" si="19"/>
        <v>大阪府羽曳野市</v>
      </c>
      <c r="E1253" s="35" t="s">
        <v>2392</v>
      </c>
    </row>
    <row r="1254" spans="1:5" x14ac:dyDescent="0.4">
      <c r="A1254" s="34" t="str">
        <f>B1254&amp;COUNTIF($B$2:B1254,B1254)</f>
        <v>大阪府53</v>
      </c>
      <c r="B1254" s="32" t="s">
        <v>1432</v>
      </c>
      <c r="C1254" s="32" t="s">
        <v>1456</v>
      </c>
      <c r="D1254" s="32" t="str">
        <f t="shared" si="19"/>
        <v>大阪府門真市</v>
      </c>
      <c r="E1254" s="35" t="s">
        <v>2390</v>
      </c>
    </row>
    <row r="1255" spans="1:5" x14ac:dyDescent="0.4">
      <c r="A1255" s="34" t="str">
        <f>B1255&amp;COUNTIF($B$2:B1255,B1255)</f>
        <v>大阪府54</v>
      </c>
      <c r="B1255" s="32" t="s">
        <v>1432</v>
      </c>
      <c r="C1255" s="32" t="s">
        <v>1457</v>
      </c>
      <c r="D1255" s="32" t="str">
        <f t="shared" si="19"/>
        <v>大阪府摂津市</v>
      </c>
      <c r="E1255" s="35" t="s">
        <v>2389</v>
      </c>
    </row>
    <row r="1256" spans="1:5" x14ac:dyDescent="0.4">
      <c r="A1256" s="34" t="str">
        <f>B1256&amp;COUNTIF($B$2:B1256,B1256)</f>
        <v>大阪府55</v>
      </c>
      <c r="B1256" s="32" t="s">
        <v>1432</v>
      </c>
      <c r="C1256" s="32" t="s">
        <v>1458</v>
      </c>
      <c r="D1256" s="32" t="str">
        <f t="shared" si="19"/>
        <v>大阪府高石市</v>
      </c>
      <c r="E1256" s="35" t="s">
        <v>2387</v>
      </c>
    </row>
    <row r="1257" spans="1:5" x14ac:dyDescent="0.4">
      <c r="A1257" s="34" t="str">
        <f>B1257&amp;COUNTIF($B$2:B1257,B1257)</f>
        <v>大阪府56</v>
      </c>
      <c r="B1257" s="32" t="s">
        <v>1432</v>
      </c>
      <c r="C1257" s="32" t="s">
        <v>1459</v>
      </c>
      <c r="D1257" s="32" t="str">
        <f t="shared" si="19"/>
        <v>大阪府藤井寺市</v>
      </c>
      <c r="E1257" s="35" t="s">
        <v>2392</v>
      </c>
    </row>
    <row r="1258" spans="1:5" x14ac:dyDescent="0.4">
      <c r="A1258" s="34" t="str">
        <f>B1258&amp;COUNTIF($B$2:B1258,B1258)</f>
        <v>大阪府57</v>
      </c>
      <c r="B1258" s="32" t="s">
        <v>1432</v>
      </c>
      <c r="C1258" s="32" t="s">
        <v>1460</v>
      </c>
      <c r="D1258" s="32" t="str">
        <f t="shared" si="19"/>
        <v>大阪府東大阪市</v>
      </c>
      <c r="E1258" s="35" t="s">
        <v>2391</v>
      </c>
    </row>
    <row r="1259" spans="1:5" x14ac:dyDescent="0.4">
      <c r="A1259" s="34" t="str">
        <f>B1259&amp;COUNTIF($B$2:B1259,B1259)</f>
        <v>大阪府58</v>
      </c>
      <c r="B1259" s="32" t="s">
        <v>1432</v>
      </c>
      <c r="C1259" s="32" t="s">
        <v>1461</v>
      </c>
      <c r="D1259" s="32" t="str">
        <f t="shared" si="19"/>
        <v>大阪府泉南市</v>
      </c>
      <c r="E1259" s="35" t="s">
        <v>2387</v>
      </c>
    </row>
    <row r="1260" spans="1:5" x14ac:dyDescent="0.4">
      <c r="A1260" s="34" t="str">
        <f>B1260&amp;COUNTIF($B$2:B1260,B1260)</f>
        <v>大阪府59</v>
      </c>
      <c r="B1260" s="32" t="s">
        <v>1432</v>
      </c>
      <c r="C1260" s="32" t="s">
        <v>1462</v>
      </c>
      <c r="D1260" s="32" t="str">
        <f t="shared" si="19"/>
        <v>大阪府四條畷市</v>
      </c>
      <c r="E1260" s="35" t="s">
        <v>2390</v>
      </c>
    </row>
    <row r="1261" spans="1:5" x14ac:dyDescent="0.4">
      <c r="A1261" s="34" t="str">
        <f>B1261&amp;COUNTIF($B$2:B1261,B1261)</f>
        <v>大阪府60</v>
      </c>
      <c r="B1261" s="32" t="s">
        <v>1432</v>
      </c>
      <c r="C1261" s="32" t="s">
        <v>1463</v>
      </c>
      <c r="D1261" s="32" t="str">
        <f t="shared" si="19"/>
        <v>大阪府交野市</v>
      </c>
      <c r="E1261" s="35" t="s">
        <v>2390</v>
      </c>
    </row>
    <row r="1262" spans="1:5" x14ac:dyDescent="0.4">
      <c r="A1262" s="34" t="str">
        <f>B1262&amp;COUNTIF($B$2:B1262,B1262)</f>
        <v>大阪府61</v>
      </c>
      <c r="B1262" s="32" t="s">
        <v>1432</v>
      </c>
      <c r="C1262" s="32" t="s">
        <v>1464</v>
      </c>
      <c r="D1262" s="32" t="str">
        <f t="shared" si="19"/>
        <v>大阪府大阪狭山市</v>
      </c>
      <c r="E1262" s="35" t="s">
        <v>2392</v>
      </c>
    </row>
    <row r="1263" spans="1:5" x14ac:dyDescent="0.4">
      <c r="A1263" s="34" t="str">
        <f>B1263&amp;COUNTIF($B$2:B1263,B1263)</f>
        <v>大阪府62</v>
      </c>
      <c r="B1263" s="32" t="s">
        <v>1432</v>
      </c>
      <c r="C1263" s="32" t="s">
        <v>1465</v>
      </c>
      <c r="D1263" s="32" t="str">
        <f t="shared" si="19"/>
        <v>大阪府阪南市</v>
      </c>
      <c r="E1263" s="35" t="s">
        <v>2387</v>
      </c>
    </row>
    <row r="1264" spans="1:5" x14ac:dyDescent="0.4">
      <c r="A1264" s="34" t="str">
        <f>B1264&amp;COUNTIF($B$2:B1264,B1264)</f>
        <v>大阪府63</v>
      </c>
      <c r="B1264" s="32" t="s">
        <v>1432</v>
      </c>
      <c r="C1264" s="32" t="s">
        <v>1466</v>
      </c>
      <c r="D1264" s="32" t="str">
        <f t="shared" si="19"/>
        <v>大阪府島本町</v>
      </c>
      <c r="E1264" s="35" t="s">
        <v>2389</v>
      </c>
    </row>
    <row r="1265" spans="1:5" x14ac:dyDescent="0.4">
      <c r="A1265" s="34" t="str">
        <f>B1265&amp;COUNTIF($B$2:B1265,B1265)</f>
        <v>大阪府64</v>
      </c>
      <c r="B1265" s="32" t="s">
        <v>1432</v>
      </c>
      <c r="C1265" s="32" t="s">
        <v>1467</v>
      </c>
      <c r="D1265" s="32" t="str">
        <f t="shared" si="19"/>
        <v>大阪府豊能町</v>
      </c>
      <c r="E1265" s="35" t="s">
        <v>2388</v>
      </c>
    </row>
    <row r="1266" spans="1:5" x14ac:dyDescent="0.4">
      <c r="A1266" s="34" t="str">
        <f>B1266&amp;COUNTIF($B$2:B1266,B1266)</f>
        <v>大阪府65</v>
      </c>
      <c r="B1266" s="32" t="s">
        <v>1432</v>
      </c>
      <c r="C1266" s="32" t="s">
        <v>1468</v>
      </c>
      <c r="D1266" s="32" t="str">
        <f t="shared" si="19"/>
        <v>大阪府能勢町</v>
      </c>
      <c r="E1266" s="35" t="s">
        <v>2388</v>
      </c>
    </row>
    <row r="1267" spans="1:5" x14ac:dyDescent="0.4">
      <c r="A1267" s="34" t="str">
        <f>B1267&amp;COUNTIF($B$2:B1267,B1267)</f>
        <v>大阪府66</v>
      </c>
      <c r="B1267" s="32" t="s">
        <v>1432</v>
      </c>
      <c r="C1267" s="32" t="s">
        <v>1469</v>
      </c>
      <c r="D1267" s="32" t="str">
        <f t="shared" si="19"/>
        <v>大阪府忠岡町</v>
      </c>
      <c r="E1267" s="35" t="s">
        <v>2387</v>
      </c>
    </row>
    <row r="1268" spans="1:5" x14ac:dyDescent="0.4">
      <c r="A1268" s="34" t="str">
        <f>B1268&amp;COUNTIF($B$2:B1268,B1268)</f>
        <v>大阪府67</v>
      </c>
      <c r="B1268" s="32" t="s">
        <v>1432</v>
      </c>
      <c r="C1268" s="32" t="s">
        <v>1470</v>
      </c>
      <c r="D1268" s="32" t="str">
        <f t="shared" si="19"/>
        <v>大阪府熊取町</v>
      </c>
      <c r="E1268" s="35" t="s">
        <v>2387</v>
      </c>
    </row>
    <row r="1269" spans="1:5" x14ac:dyDescent="0.4">
      <c r="A1269" s="34" t="str">
        <f>B1269&amp;COUNTIF($B$2:B1269,B1269)</f>
        <v>大阪府68</v>
      </c>
      <c r="B1269" s="32" t="s">
        <v>1432</v>
      </c>
      <c r="C1269" s="32" t="s">
        <v>1471</v>
      </c>
      <c r="D1269" s="32" t="str">
        <f t="shared" si="19"/>
        <v>大阪府田尻町</v>
      </c>
      <c r="E1269" s="35" t="s">
        <v>2387</v>
      </c>
    </row>
    <row r="1270" spans="1:5" x14ac:dyDescent="0.4">
      <c r="A1270" s="34" t="str">
        <f>B1270&amp;COUNTIF($B$2:B1270,B1270)</f>
        <v>大阪府69</v>
      </c>
      <c r="B1270" s="32" t="s">
        <v>1432</v>
      </c>
      <c r="C1270" s="32" t="s">
        <v>1472</v>
      </c>
      <c r="D1270" s="32" t="str">
        <f t="shared" si="19"/>
        <v>大阪府岬町</v>
      </c>
      <c r="E1270" s="35" t="s">
        <v>2387</v>
      </c>
    </row>
    <row r="1271" spans="1:5" x14ac:dyDescent="0.4">
      <c r="A1271" s="34" t="str">
        <f>B1271&amp;COUNTIF($B$2:B1271,B1271)</f>
        <v>大阪府70</v>
      </c>
      <c r="B1271" s="32" t="s">
        <v>1432</v>
      </c>
      <c r="C1271" s="32" t="s">
        <v>1473</v>
      </c>
      <c r="D1271" s="32" t="str">
        <f t="shared" si="19"/>
        <v>大阪府太子町</v>
      </c>
      <c r="E1271" s="35" t="s">
        <v>2392</v>
      </c>
    </row>
    <row r="1272" spans="1:5" x14ac:dyDescent="0.4">
      <c r="A1272" s="34" t="str">
        <f>B1272&amp;COUNTIF($B$2:B1272,B1272)</f>
        <v>大阪府71</v>
      </c>
      <c r="B1272" s="32" t="s">
        <v>1432</v>
      </c>
      <c r="C1272" s="32" t="s">
        <v>1474</v>
      </c>
      <c r="D1272" s="32" t="str">
        <f t="shared" si="19"/>
        <v>大阪府河南町</v>
      </c>
      <c r="E1272" s="35" t="s">
        <v>2392</v>
      </c>
    </row>
    <row r="1273" spans="1:5" x14ac:dyDescent="0.4">
      <c r="A1273" s="34" t="str">
        <f>B1273&amp;COUNTIF($B$2:B1273,B1273)</f>
        <v>大阪府72</v>
      </c>
      <c r="B1273" s="32" t="s">
        <v>1432</v>
      </c>
      <c r="C1273" s="32" t="s">
        <v>1475</v>
      </c>
      <c r="D1273" s="32" t="str">
        <f t="shared" si="19"/>
        <v>大阪府千早赤阪村</v>
      </c>
      <c r="E1273" s="35" t="s">
        <v>2392</v>
      </c>
    </row>
    <row r="1274" spans="1:5" x14ac:dyDescent="0.4">
      <c r="A1274" s="34" t="str">
        <f>B1274&amp;COUNTIF($B$2:B1274,B1274)</f>
        <v>兵庫県1</v>
      </c>
      <c r="B1274" s="32" t="s">
        <v>1476</v>
      </c>
      <c r="C1274" s="32" t="s">
        <v>2393</v>
      </c>
      <c r="D1274" s="32" t="str">
        <f t="shared" si="19"/>
        <v>兵庫県神戸市東灘区</v>
      </c>
      <c r="E1274" s="35" t="s">
        <v>2394</v>
      </c>
    </row>
    <row r="1275" spans="1:5" x14ac:dyDescent="0.4">
      <c r="A1275" s="34" t="str">
        <f>B1275&amp;COUNTIF($B$2:B1275,B1275)</f>
        <v>兵庫県2</v>
      </c>
      <c r="B1275" s="32" t="s">
        <v>1476</v>
      </c>
      <c r="C1275" s="32" t="s">
        <v>2395</v>
      </c>
      <c r="D1275" s="32" t="str">
        <f t="shared" si="19"/>
        <v>兵庫県神戸市灘区</v>
      </c>
      <c r="E1275" s="35" t="s">
        <v>2394</v>
      </c>
    </row>
    <row r="1276" spans="1:5" x14ac:dyDescent="0.4">
      <c r="A1276" s="34" t="str">
        <f>B1276&amp;COUNTIF($B$2:B1276,B1276)</f>
        <v>兵庫県3</v>
      </c>
      <c r="B1276" s="32" t="s">
        <v>1476</v>
      </c>
      <c r="C1276" s="32" t="s">
        <v>2396</v>
      </c>
      <c r="D1276" s="32" t="str">
        <f t="shared" si="19"/>
        <v>兵庫県神戸市兵庫区</v>
      </c>
      <c r="E1276" s="35" t="s">
        <v>2394</v>
      </c>
    </row>
    <row r="1277" spans="1:5" x14ac:dyDescent="0.4">
      <c r="A1277" s="34" t="str">
        <f>B1277&amp;COUNTIF($B$2:B1277,B1277)</f>
        <v>兵庫県4</v>
      </c>
      <c r="B1277" s="32" t="s">
        <v>1476</v>
      </c>
      <c r="C1277" s="32" t="s">
        <v>2397</v>
      </c>
      <c r="D1277" s="32" t="str">
        <f t="shared" si="19"/>
        <v>兵庫県神戸市長田区</v>
      </c>
      <c r="E1277" s="35" t="s">
        <v>2394</v>
      </c>
    </row>
    <row r="1278" spans="1:5" x14ac:dyDescent="0.4">
      <c r="A1278" s="34" t="str">
        <f>B1278&amp;COUNTIF($B$2:B1278,B1278)</f>
        <v>兵庫県5</v>
      </c>
      <c r="B1278" s="32" t="s">
        <v>1476</v>
      </c>
      <c r="C1278" s="32" t="s">
        <v>2398</v>
      </c>
      <c r="D1278" s="32" t="str">
        <f t="shared" ref="D1278:D1341" si="20">B1278&amp;C1278</f>
        <v>兵庫県神戸市須磨区</v>
      </c>
      <c r="E1278" s="35" t="s">
        <v>2394</v>
      </c>
    </row>
    <row r="1279" spans="1:5" x14ac:dyDescent="0.4">
      <c r="A1279" s="34" t="str">
        <f>B1279&amp;COUNTIF($B$2:B1279,B1279)</f>
        <v>兵庫県6</v>
      </c>
      <c r="B1279" s="32" t="s">
        <v>1476</v>
      </c>
      <c r="C1279" s="32" t="s">
        <v>2399</v>
      </c>
      <c r="D1279" s="32" t="str">
        <f t="shared" si="20"/>
        <v>兵庫県神戸市垂水区</v>
      </c>
      <c r="E1279" s="35" t="s">
        <v>2394</v>
      </c>
    </row>
    <row r="1280" spans="1:5" x14ac:dyDescent="0.4">
      <c r="A1280" s="34" t="str">
        <f>B1280&amp;COUNTIF($B$2:B1280,B1280)</f>
        <v>兵庫県7</v>
      </c>
      <c r="B1280" s="32" t="s">
        <v>1476</v>
      </c>
      <c r="C1280" s="32" t="s">
        <v>2400</v>
      </c>
      <c r="D1280" s="32" t="str">
        <f t="shared" si="20"/>
        <v>兵庫県神戸市北区</v>
      </c>
      <c r="E1280" s="35" t="s">
        <v>2394</v>
      </c>
    </row>
    <row r="1281" spans="1:5" x14ac:dyDescent="0.4">
      <c r="A1281" s="34" t="str">
        <f>B1281&amp;COUNTIF($B$2:B1281,B1281)</f>
        <v>兵庫県8</v>
      </c>
      <c r="B1281" s="32" t="s">
        <v>1476</v>
      </c>
      <c r="C1281" s="32" t="s">
        <v>2401</v>
      </c>
      <c r="D1281" s="32" t="str">
        <f t="shared" si="20"/>
        <v>兵庫県神戸市中央区</v>
      </c>
      <c r="E1281" s="35" t="s">
        <v>2394</v>
      </c>
    </row>
    <row r="1282" spans="1:5" x14ac:dyDescent="0.4">
      <c r="A1282" s="34" t="str">
        <f>B1282&amp;COUNTIF($B$2:B1282,B1282)</f>
        <v>兵庫県9</v>
      </c>
      <c r="B1282" s="32" t="s">
        <v>1476</v>
      </c>
      <c r="C1282" s="32" t="s">
        <v>2402</v>
      </c>
      <c r="D1282" s="32" t="str">
        <f t="shared" si="20"/>
        <v>兵庫県神戸市西区</v>
      </c>
      <c r="E1282" s="35" t="s">
        <v>2394</v>
      </c>
    </row>
    <row r="1283" spans="1:5" x14ac:dyDescent="0.4">
      <c r="A1283" s="34" t="str">
        <f>B1283&amp;COUNTIF($B$2:B1283,B1283)</f>
        <v>兵庫県10</v>
      </c>
      <c r="B1283" s="32" t="s">
        <v>1476</v>
      </c>
      <c r="C1283" s="32" t="s">
        <v>1477</v>
      </c>
      <c r="D1283" s="32" t="str">
        <f t="shared" si="20"/>
        <v>兵庫県姫路市</v>
      </c>
      <c r="E1283" s="35" t="s">
        <v>2403</v>
      </c>
    </row>
    <row r="1284" spans="1:5" x14ac:dyDescent="0.4">
      <c r="A1284" s="34" t="str">
        <f>B1284&amp;COUNTIF($B$2:B1284,B1284)</f>
        <v>兵庫県11</v>
      </c>
      <c r="B1284" s="32" t="s">
        <v>1476</v>
      </c>
      <c r="C1284" s="32" t="s">
        <v>1478</v>
      </c>
      <c r="D1284" s="32" t="str">
        <f t="shared" si="20"/>
        <v>兵庫県尼崎市</v>
      </c>
      <c r="E1284" s="35" t="s">
        <v>2404</v>
      </c>
    </row>
    <row r="1285" spans="1:5" x14ac:dyDescent="0.4">
      <c r="A1285" s="34" t="str">
        <f>B1285&amp;COUNTIF($B$2:B1285,B1285)</f>
        <v>兵庫県12</v>
      </c>
      <c r="B1285" s="32" t="s">
        <v>1476</v>
      </c>
      <c r="C1285" s="32" t="s">
        <v>1479</v>
      </c>
      <c r="D1285" s="32" t="str">
        <f t="shared" si="20"/>
        <v>兵庫県明石市</v>
      </c>
      <c r="E1285" s="35" t="s">
        <v>2405</v>
      </c>
    </row>
    <row r="1286" spans="1:5" x14ac:dyDescent="0.4">
      <c r="A1286" s="34" t="str">
        <f>B1286&amp;COUNTIF($B$2:B1286,B1286)</f>
        <v>兵庫県13</v>
      </c>
      <c r="B1286" s="32" t="s">
        <v>1476</v>
      </c>
      <c r="C1286" s="32" t="s">
        <v>1480</v>
      </c>
      <c r="D1286" s="32" t="str">
        <f t="shared" si="20"/>
        <v>兵庫県西宮市</v>
      </c>
      <c r="E1286" s="35" t="s">
        <v>2404</v>
      </c>
    </row>
    <row r="1287" spans="1:5" x14ac:dyDescent="0.4">
      <c r="A1287" s="34" t="str">
        <f>B1287&amp;COUNTIF($B$2:B1287,B1287)</f>
        <v>兵庫県14</v>
      </c>
      <c r="B1287" s="32" t="s">
        <v>1476</v>
      </c>
      <c r="C1287" s="32" t="s">
        <v>1481</v>
      </c>
      <c r="D1287" s="32" t="str">
        <f t="shared" si="20"/>
        <v>兵庫県洲本市</v>
      </c>
      <c r="E1287" s="35" t="s">
        <v>2406</v>
      </c>
    </row>
    <row r="1288" spans="1:5" x14ac:dyDescent="0.4">
      <c r="A1288" s="34" t="str">
        <f>B1288&amp;COUNTIF($B$2:B1288,B1288)</f>
        <v>兵庫県15</v>
      </c>
      <c r="B1288" s="32" t="s">
        <v>1476</v>
      </c>
      <c r="C1288" s="32" t="s">
        <v>1482</v>
      </c>
      <c r="D1288" s="32" t="str">
        <f t="shared" si="20"/>
        <v>兵庫県芦屋市</v>
      </c>
      <c r="E1288" s="35" t="s">
        <v>2404</v>
      </c>
    </row>
    <row r="1289" spans="1:5" x14ac:dyDescent="0.4">
      <c r="A1289" s="34" t="str">
        <f>B1289&amp;COUNTIF($B$2:B1289,B1289)</f>
        <v>兵庫県16</v>
      </c>
      <c r="B1289" s="32" t="s">
        <v>1476</v>
      </c>
      <c r="C1289" s="32" t="s">
        <v>1483</v>
      </c>
      <c r="D1289" s="32" t="str">
        <f t="shared" si="20"/>
        <v>兵庫県伊丹市</v>
      </c>
      <c r="E1289" s="35" t="s">
        <v>2404</v>
      </c>
    </row>
    <row r="1290" spans="1:5" x14ac:dyDescent="0.4">
      <c r="A1290" s="34" t="str">
        <f>B1290&amp;COUNTIF($B$2:B1290,B1290)</f>
        <v>兵庫県17</v>
      </c>
      <c r="B1290" s="32" t="s">
        <v>1476</v>
      </c>
      <c r="C1290" s="32" t="s">
        <v>1484</v>
      </c>
      <c r="D1290" s="32" t="str">
        <f t="shared" si="20"/>
        <v>兵庫県相生市</v>
      </c>
      <c r="E1290" s="35" t="s">
        <v>2403</v>
      </c>
    </row>
    <row r="1291" spans="1:5" x14ac:dyDescent="0.4">
      <c r="A1291" s="34" t="str">
        <f>B1291&amp;COUNTIF($B$2:B1291,B1291)</f>
        <v>兵庫県18</v>
      </c>
      <c r="B1291" s="32" t="s">
        <v>1476</v>
      </c>
      <c r="C1291" s="32" t="s">
        <v>1485</v>
      </c>
      <c r="D1291" s="32" t="str">
        <f t="shared" si="20"/>
        <v>兵庫県豊岡市</v>
      </c>
      <c r="E1291" s="35" t="s">
        <v>2407</v>
      </c>
    </row>
    <row r="1292" spans="1:5" x14ac:dyDescent="0.4">
      <c r="A1292" s="34" t="str">
        <f>B1292&amp;COUNTIF($B$2:B1292,B1292)</f>
        <v>兵庫県19</v>
      </c>
      <c r="B1292" s="32" t="s">
        <v>1476</v>
      </c>
      <c r="C1292" s="32" t="s">
        <v>1486</v>
      </c>
      <c r="D1292" s="32" t="str">
        <f t="shared" si="20"/>
        <v>兵庫県加古川市</v>
      </c>
      <c r="E1292" s="35" t="s">
        <v>2405</v>
      </c>
    </row>
    <row r="1293" spans="1:5" x14ac:dyDescent="0.4">
      <c r="A1293" s="34" t="str">
        <f>B1293&amp;COUNTIF($B$2:B1293,B1293)</f>
        <v>兵庫県20</v>
      </c>
      <c r="B1293" s="32" t="s">
        <v>1476</v>
      </c>
      <c r="C1293" s="32" t="s">
        <v>1487</v>
      </c>
      <c r="D1293" s="32" t="str">
        <f t="shared" si="20"/>
        <v>兵庫県赤穂市</v>
      </c>
      <c r="E1293" s="35" t="s">
        <v>2403</v>
      </c>
    </row>
    <row r="1294" spans="1:5" x14ac:dyDescent="0.4">
      <c r="A1294" s="34" t="str">
        <f>B1294&amp;COUNTIF($B$2:B1294,B1294)</f>
        <v>兵庫県21</v>
      </c>
      <c r="B1294" s="32" t="s">
        <v>1476</v>
      </c>
      <c r="C1294" s="32" t="s">
        <v>1488</v>
      </c>
      <c r="D1294" s="32" t="str">
        <f t="shared" si="20"/>
        <v>兵庫県西脇市</v>
      </c>
      <c r="E1294" s="35" t="s">
        <v>2408</v>
      </c>
    </row>
    <row r="1295" spans="1:5" x14ac:dyDescent="0.4">
      <c r="A1295" s="34" t="str">
        <f>B1295&amp;COUNTIF($B$2:B1295,B1295)</f>
        <v>兵庫県22</v>
      </c>
      <c r="B1295" s="32" t="s">
        <v>1476</v>
      </c>
      <c r="C1295" s="32" t="s">
        <v>1489</v>
      </c>
      <c r="D1295" s="32" t="str">
        <f t="shared" si="20"/>
        <v>兵庫県宝塚市</v>
      </c>
      <c r="E1295" s="35" t="s">
        <v>2404</v>
      </c>
    </row>
    <row r="1296" spans="1:5" x14ac:dyDescent="0.4">
      <c r="A1296" s="34" t="str">
        <f>B1296&amp;COUNTIF($B$2:B1296,B1296)</f>
        <v>兵庫県23</v>
      </c>
      <c r="B1296" s="32" t="s">
        <v>1476</v>
      </c>
      <c r="C1296" s="32" t="s">
        <v>1490</v>
      </c>
      <c r="D1296" s="32" t="str">
        <f t="shared" si="20"/>
        <v>兵庫県三木市</v>
      </c>
      <c r="E1296" s="35" t="s">
        <v>2408</v>
      </c>
    </row>
    <row r="1297" spans="1:5" x14ac:dyDescent="0.4">
      <c r="A1297" s="34" t="str">
        <f>B1297&amp;COUNTIF($B$2:B1297,B1297)</f>
        <v>兵庫県24</v>
      </c>
      <c r="B1297" s="32" t="s">
        <v>1476</v>
      </c>
      <c r="C1297" s="32" t="s">
        <v>1491</v>
      </c>
      <c r="D1297" s="32" t="str">
        <f t="shared" si="20"/>
        <v>兵庫県高砂市</v>
      </c>
      <c r="E1297" s="35" t="s">
        <v>2405</v>
      </c>
    </row>
    <row r="1298" spans="1:5" x14ac:dyDescent="0.4">
      <c r="A1298" s="34" t="str">
        <f>B1298&amp;COUNTIF($B$2:B1298,B1298)</f>
        <v>兵庫県25</v>
      </c>
      <c r="B1298" s="32" t="s">
        <v>1476</v>
      </c>
      <c r="C1298" s="32" t="s">
        <v>1492</v>
      </c>
      <c r="D1298" s="32" t="str">
        <f t="shared" si="20"/>
        <v>兵庫県川西市</v>
      </c>
      <c r="E1298" s="35" t="s">
        <v>2404</v>
      </c>
    </row>
    <row r="1299" spans="1:5" x14ac:dyDescent="0.4">
      <c r="A1299" s="34" t="str">
        <f>B1299&amp;COUNTIF($B$2:B1299,B1299)</f>
        <v>兵庫県26</v>
      </c>
      <c r="B1299" s="32" t="s">
        <v>1476</v>
      </c>
      <c r="C1299" s="32" t="s">
        <v>1493</v>
      </c>
      <c r="D1299" s="32" t="str">
        <f t="shared" si="20"/>
        <v>兵庫県小野市</v>
      </c>
      <c r="E1299" s="35" t="s">
        <v>2408</v>
      </c>
    </row>
    <row r="1300" spans="1:5" x14ac:dyDescent="0.4">
      <c r="A1300" s="34" t="str">
        <f>B1300&amp;COUNTIF($B$2:B1300,B1300)</f>
        <v>兵庫県27</v>
      </c>
      <c r="B1300" s="32" t="s">
        <v>1476</v>
      </c>
      <c r="C1300" s="32" t="s">
        <v>1494</v>
      </c>
      <c r="D1300" s="32" t="str">
        <f t="shared" si="20"/>
        <v>兵庫県三田市</v>
      </c>
      <c r="E1300" s="35" t="s">
        <v>2404</v>
      </c>
    </row>
    <row r="1301" spans="1:5" x14ac:dyDescent="0.4">
      <c r="A1301" s="34" t="str">
        <f>B1301&amp;COUNTIF($B$2:B1301,B1301)</f>
        <v>兵庫県28</v>
      </c>
      <c r="B1301" s="32" t="s">
        <v>1476</v>
      </c>
      <c r="C1301" s="32" t="s">
        <v>1495</v>
      </c>
      <c r="D1301" s="32" t="str">
        <f t="shared" si="20"/>
        <v>兵庫県加西市</v>
      </c>
      <c r="E1301" s="35" t="s">
        <v>2408</v>
      </c>
    </row>
    <row r="1302" spans="1:5" x14ac:dyDescent="0.4">
      <c r="A1302" s="34" t="str">
        <f>B1302&amp;COUNTIF($B$2:B1302,B1302)</f>
        <v>兵庫県29</v>
      </c>
      <c r="B1302" s="32" t="s">
        <v>1476</v>
      </c>
      <c r="C1302" s="32" t="s">
        <v>2409</v>
      </c>
      <c r="D1302" s="32" t="str">
        <f t="shared" si="20"/>
        <v>兵庫県丹波篠山市</v>
      </c>
      <c r="E1302" s="35" t="s">
        <v>2410</v>
      </c>
    </row>
    <row r="1303" spans="1:5" x14ac:dyDescent="0.4">
      <c r="A1303" s="34" t="str">
        <f>B1303&amp;COUNTIF($B$2:B1303,B1303)</f>
        <v>兵庫県30</v>
      </c>
      <c r="B1303" s="32" t="s">
        <v>1476</v>
      </c>
      <c r="C1303" s="32" t="s">
        <v>1496</v>
      </c>
      <c r="D1303" s="32" t="str">
        <f t="shared" si="20"/>
        <v>兵庫県養父市</v>
      </c>
      <c r="E1303" s="35" t="s">
        <v>2407</v>
      </c>
    </row>
    <row r="1304" spans="1:5" x14ac:dyDescent="0.4">
      <c r="A1304" s="34" t="str">
        <f>B1304&amp;COUNTIF($B$2:B1304,B1304)</f>
        <v>兵庫県31</v>
      </c>
      <c r="B1304" s="32" t="s">
        <v>1476</v>
      </c>
      <c r="C1304" s="32" t="s">
        <v>1497</v>
      </c>
      <c r="D1304" s="32" t="str">
        <f t="shared" si="20"/>
        <v>兵庫県丹波市</v>
      </c>
      <c r="E1304" s="35" t="s">
        <v>2410</v>
      </c>
    </row>
    <row r="1305" spans="1:5" x14ac:dyDescent="0.4">
      <c r="A1305" s="34" t="str">
        <f>B1305&amp;COUNTIF($B$2:B1305,B1305)</f>
        <v>兵庫県32</v>
      </c>
      <c r="B1305" s="32" t="s">
        <v>1476</v>
      </c>
      <c r="C1305" s="32" t="s">
        <v>1498</v>
      </c>
      <c r="D1305" s="32" t="str">
        <f t="shared" si="20"/>
        <v>兵庫県南あわじ市</v>
      </c>
      <c r="E1305" s="35" t="s">
        <v>2406</v>
      </c>
    </row>
    <row r="1306" spans="1:5" x14ac:dyDescent="0.4">
      <c r="A1306" s="34" t="str">
        <f>B1306&amp;COUNTIF($B$2:B1306,B1306)</f>
        <v>兵庫県33</v>
      </c>
      <c r="B1306" s="32" t="s">
        <v>1476</v>
      </c>
      <c r="C1306" s="32" t="s">
        <v>1499</v>
      </c>
      <c r="D1306" s="32" t="str">
        <f t="shared" si="20"/>
        <v>兵庫県朝来市</v>
      </c>
      <c r="E1306" s="35" t="s">
        <v>2407</v>
      </c>
    </row>
    <row r="1307" spans="1:5" x14ac:dyDescent="0.4">
      <c r="A1307" s="34" t="str">
        <f>B1307&amp;COUNTIF($B$2:B1307,B1307)</f>
        <v>兵庫県34</v>
      </c>
      <c r="B1307" s="32" t="s">
        <v>1476</v>
      </c>
      <c r="C1307" s="32" t="s">
        <v>1500</v>
      </c>
      <c r="D1307" s="32" t="str">
        <f t="shared" si="20"/>
        <v>兵庫県淡路市</v>
      </c>
      <c r="E1307" s="35" t="s">
        <v>2406</v>
      </c>
    </row>
    <row r="1308" spans="1:5" x14ac:dyDescent="0.4">
      <c r="A1308" s="34" t="str">
        <f>B1308&amp;COUNTIF($B$2:B1308,B1308)</f>
        <v>兵庫県35</v>
      </c>
      <c r="B1308" s="32" t="s">
        <v>1476</v>
      </c>
      <c r="C1308" s="32" t="s">
        <v>1501</v>
      </c>
      <c r="D1308" s="32" t="str">
        <f t="shared" si="20"/>
        <v>兵庫県宍粟市</v>
      </c>
      <c r="E1308" s="35" t="s">
        <v>2403</v>
      </c>
    </row>
    <row r="1309" spans="1:5" x14ac:dyDescent="0.4">
      <c r="A1309" s="34" t="str">
        <f>B1309&amp;COUNTIF($B$2:B1309,B1309)</f>
        <v>兵庫県36</v>
      </c>
      <c r="B1309" s="32" t="s">
        <v>1476</v>
      </c>
      <c r="C1309" s="32" t="s">
        <v>1502</v>
      </c>
      <c r="D1309" s="32" t="str">
        <f t="shared" si="20"/>
        <v>兵庫県加東市</v>
      </c>
      <c r="E1309" s="35" t="s">
        <v>2408</v>
      </c>
    </row>
    <row r="1310" spans="1:5" x14ac:dyDescent="0.4">
      <c r="A1310" s="34" t="str">
        <f>B1310&amp;COUNTIF($B$2:B1310,B1310)</f>
        <v>兵庫県37</v>
      </c>
      <c r="B1310" s="32" t="s">
        <v>1476</v>
      </c>
      <c r="C1310" s="32" t="s">
        <v>1503</v>
      </c>
      <c r="D1310" s="32" t="str">
        <f t="shared" si="20"/>
        <v>兵庫県たつの市</v>
      </c>
      <c r="E1310" s="35" t="s">
        <v>2403</v>
      </c>
    </row>
    <row r="1311" spans="1:5" x14ac:dyDescent="0.4">
      <c r="A1311" s="34" t="str">
        <f>B1311&amp;COUNTIF($B$2:B1311,B1311)</f>
        <v>兵庫県38</v>
      </c>
      <c r="B1311" s="32" t="s">
        <v>1476</v>
      </c>
      <c r="C1311" s="32" t="s">
        <v>1504</v>
      </c>
      <c r="D1311" s="32" t="str">
        <f t="shared" si="20"/>
        <v>兵庫県猪名川町</v>
      </c>
      <c r="E1311" s="35" t="s">
        <v>2404</v>
      </c>
    </row>
    <row r="1312" spans="1:5" x14ac:dyDescent="0.4">
      <c r="A1312" s="34" t="str">
        <f>B1312&amp;COUNTIF($B$2:B1312,B1312)</f>
        <v>兵庫県39</v>
      </c>
      <c r="B1312" s="32" t="s">
        <v>1476</v>
      </c>
      <c r="C1312" s="32" t="s">
        <v>1505</v>
      </c>
      <c r="D1312" s="32" t="str">
        <f t="shared" si="20"/>
        <v>兵庫県多可町</v>
      </c>
      <c r="E1312" s="35" t="s">
        <v>2408</v>
      </c>
    </row>
    <row r="1313" spans="1:5" x14ac:dyDescent="0.4">
      <c r="A1313" s="34" t="str">
        <f>B1313&amp;COUNTIF($B$2:B1313,B1313)</f>
        <v>兵庫県40</v>
      </c>
      <c r="B1313" s="32" t="s">
        <v>1476</v>
      </c>
      <c r="C1313" s="32" t="s">
        <v>1506</v>
      </c>
      <c r="D1313" s="32" t="str">
        <f t="shared" si="20"/>
        <v>兵庫県稲美町</v>
      </c>
      <c r="E1313" s="35" t="s">
        <v>2405</v>
      </c>
    </row>
    <row r="1314" spans="1:5" x14ac:dyDescent="0.4">
      <c r="A1314" s="34" t="str">
        <f>B1314&amp;COUNTIF($B$2:B1314,B1314)</f>
        <v>兵庫県41</v>
      </c>
      <c r="B1314" s="32" t="s">
        <v>1476</v>
      </c>
      <c r="C1314" s="32" t="s">
        <v>1507</v>
      </c>
      <c r="D1314" s="32" t="str">
        <f t="shared" si="20"/>
        <v>兵庫県播磨町</v>
      </c>
      <c r="E1314" s="35" t="s">
        <v>2405</v>
      </c>
    </row>
    <row r="1315" spans="1:5" x14ac:dyDescent="0.4">
      <c r="A1315" s="34" t="str">
        <f>B1315&amp;COUNTIF($B$2:B1315,B1315)</f>
        <v>兵庫県42</v>
      </c>
      <c r="B1315" s="32" t="s">
        <v>1476</v>
      </c>
      <c r="C1315" s="32" t="s">
        <v>1508</v>
      </c>
      <c r="D1315" s="32" t="str">
        <f t="shared" si="20"/>
        <v>兵庫県市川町</v>
      </c>
      <c r="E1315" s="35" t="s">
        <v>2403</v>
      </c>
    </row>
    <row r="1316" spans="1:5" x14ac:dyDescent="0.4">
      <c r="A1316" s="34" t="str">
        <f>B1316&amp;COUNTIF($B$2:B1316,B1316)</f>
        <v>兵庫県43</v>
      </c>
      <c r="B1316" s="32" t="s">
        <v>1476</v>
      </c>
      <c r="C1316" s="32" t="s">
        <v>1509</v>
      </c>
      <c r="D1316" s="32" t="str">
        <f t="shared" si="20"/>
        <v>兵庫県福崎町</v>
      </c>
      <c r="E1316" s="35" t="s">
        <v>2403</v>
      </c>
    </row>
    <row r="1317" spans="1:5" x14ac:dyDescent="0.4">
      <c r="A1317" s="34" t="str">
        <f>B1317&amp;COUNTIF($B$2:B1317,B1317)</f>
        <v>兵庫県44</v>
      </c>
      <c r="B1317" s="32" t="s">
        <v>1476</v>
      </c>
      <c r="C1317" s="32" t="s">
        <v>1510</v>
      </c>
      <c r="D1317" s="32" t="str">
        <f t="shared" si="20"/>
        <v>兵庫県神河町</v>
      </c>
      <c r="E1317" s="35" t="s">
        <v>2403</v>
      </c>
    </row>
    <row r="1318" spans="1:5" x14ac:dyDescent="0.4">
      <c r="A1318" s="34" t="str">
        <f>B1318&amp;COUNTIF($B$2:B1318,B1318)</f>
        <v>兵庫県45</v>
      </c>
      <c r="B1318" s="32" t="s">
        <v>1476</v>
      </c>
      <c r="C1318" s="32" t="s">
        <v>1473</v>
      </c>
      <c r="D1318" s="32" t="str">
        <f t="shared" si="20"/>
        <v>兵庫県太子町</v>
      </c>
      <c r="E1318" s="35" t="s">
        <v>2403</v>
      </c>
    </row>
    <row r="1319" spans="1:5" x14ac:dyDescent="0.4">
      <c r="A1319" s="34" t="str">
        <f>B1319&amp;COUNTIF($B$2:B1319,B1319)</f>
        <v>兵庫県46</v>
      </c>
      <c r="B1319" s="32" t="s">
        <v>1476</v>
      </c>
      <c r="C1319" s="32" t="s">
        <v>1511</v>
      </c>
      <c r="D1319" s="32" t="str">
        <f t="shared" si="20"/>
        <v>兵庫県上郡町</v>
      </c>
      <c r="E1319" s="35" t="s">
        <v>2403</v>
      </c>
    </row>
    <row r="1320" spans="1:5" x14ac:dyDescent="0.4">
      <c r="A1320" s="34" t="str">
        <f>B1320&amp;COUNTIF($B$2:B1320,B1320)</f>
        <v>兵庫県47</v>
      </c>
      <c r="B1320" s="32" t="s">
        <v>1476</v>
      </c>
      <c r="C1320" s="32" t="s">
        <v>1512</v>
      </c>
      <c r="D1320" s="32" t="str">
        <f t="shared" si="20"/>
        <v>兵庫県佐用町</v>
      </c>
      <c r="E1320" s="35" t="s">
        <v>2403</v>
      </c>
    </row>
    <row r="1321" spans="1:5" x14ac:dyDescent="0.4">
      <c r="A1321" s="34" t="str">
        <f>B1321&amp;COUNTIF($B$2:B1321,B1321)</f>
        <v>兵庫県48</v>
      </c>
      <c r="B1321" s="32" t="s">
        <v>1476</v>
      </c>
      <c r="C1321" s="32" t="s">
        <v>1513</v>
      </c>
      <c r="D1321" s="32" t="str">
        <f t="shared" si="20"/>
        <v>兵庫県香美町</v>
      </c>
      <c r="E1321" s="35" t="s">
        <v>2407</v>
      </c>
    </row>
    <row r="1322" spans="1:5" x14ac:dyDescent="0.4">
      <c r="A1322" s="34" t="str">
        <f>B1322&amp;COUNTIF($B$2:B1322,B1322)</f>
        <v>兵庫県49</v>
      </c>
      <c r="B1322" s="32" t="s">
        <v>1476</v>
      </c>
      <c r="C1322" s="32" t="s">
        <v>1514</v>
      </c>
      <c r="D1322" s="32" t="str">
        <f t="shared" si="20"/>
        <v>兵庫県新温泉町</v>
      </c>
      <c r="E1322" s="35" t="s">
        <v>2407</v>
      </c>
    </row>
    <row r="1323" spans="1:5" x14ac:dyDescent="0.4">
      <c r="A1323" s="34" t="str">
        <f>B1323&amp;COUNTIF($B$2:B1323,B1323)</f>
        <v>奈良県1</v>
      </c>
      <c r="B1323" s="32" t="s">
        <v>1515</v>
      </c>
      <c r="C1323" s="32" t="s">
        <v>1516</v>
      </c>
      <c r="D1323" s="32" t="str">
        <f t="shared" si="20"/>
        <v>奈良県奈良市</v>
      </c>
      <c r="E1323" s="35" t="s">
        <v>2411</v>
      </c>
    </row>
    <row r="1324" spans="1:5" x14ac:dyDescent="0.4">
      <c r="A1324" s="34" t="str">
        <f>B1324&amp;COUNTIF($B$2:B1324,B1324)</f>
        <v>奈良県2</v>
      </c>
      <c r="B1324" s="32" t="s">
        <v>1515</v>
      </c>
      <c r="C1324" s="32" t="s">
        <v>1517</v>
      </c>
      <c r="D1324" s="32" t="str">
        <f t="shared" si="20"/>
        <v>奈良県大和高田市</v>
      </c>
      <c r="E1324" s="35" t="s">
        <v>2412</v>
      </c>
    </row>
    <row r="1325" spans="1:5" x14ac:dyDescent="0.4">
      <c r="A1325" s="34" t="str">
        <f>B1325&amp;COUNTIF($B$2:B1325,B1325)</f>
        <v>奈良県3</v>
      </c>
      <c r="B1325" s="32" t="s">
        <v>1515</v>
      </c>
      <c r="C1325" s="32" t="s">
        <v>1518</v>
      </c>
      <c r="D1325" s="32" t="str">
        <f t="shared" si="20"/>
        <v>奈良県大和郡山市</v>
      </c>
      <c r="E1325" s="35" t="s">
        <v>2413</v>
      </c>
    </row>
    <row r="1326" spans="1:5" x14ac:dyDescent="0.4">
      <c r="A1326" s="34" t="str">
        <f>B1326&amp;COUNTIF($B$2:B1326,B1326)</f>
        <v>奈良県4</v>
      </c>
      <c r="B1326" s="32" t="s">
        <v>1515</v>
      </c>
      <c r="C1326" s="32" t="s">
        <v>1519</v>
      </c>
      <c r="D1326" s="32" t="str">
        <f t="shared" si="20"/>
        <v>奈良県天理市</v>
      </c>
      <c r="E1326" s="35" t="s">
        <v>2414</v>
      </c>
    </row>
    <row r="1327" spans="1:5" x14ac:dyDescent="0.4">
      <c r="A1327" s="34" t="str">
        <f>B1327&amp;COUNTIF($B$2:B1327,B1327)</f>
        <v>奈良県5</v>
      </c>
      <c r="B1327" s="32" t="s">
        <v>1515</v>
      </c>
      <c r="C1327" s="32" t="s">
        <v>1520</v>
      </c>
      <c r="D1327" s="32" t="str">
        <f t="shared" si="20"/>
        <v>奈良県橿原市</v>
      </c>
      <c r="E1327" s="35" t="s">
        <v>2412</v>
      </c>
    </row>
    <row r="1328" spans="1:5" x14ac:dyDescent="0.4">
      <c r="A1328" s="34" t="str">
        <f>B1328&amp;COUNTIF($B$2:B1328,B1328)</f>
        <v>奈良県6</v>
      </c>
      <c r="B1328" s="32" t="s">
        <v>1515</v>
      </c>
      <c r="C1328" s="32" t="s">
        <v>1521</v>
      </c>
      <c r="D1328" s="32" t="str">
        <f t="shared" si="20"/>
        <v>奈良県桜井市</v>
      </c>
      <c r="E1328" s="35" t="s">
        <v>2414</v>
      </c>
    </row>
    <row r="1329" spans="1:5" x14ac:dyDescent="0.4">
      <c r="A1329" s="34" t="str">
        <f>B1329&amp;COUNTIF($B$2:B1329,B1329)</f>
        <v>奈良県7</v>
      </c>
      <c r="B1329" s="32" t="s">
        <v>1515</v>
      </c>
      <c r="C1329" s="32" t="s">
        <v>1522</v>
      </c>
      <c r="D1329" s="32" t="str">
        <f t="shared" si="20"/>
        <v>奈良県五條市</v>
      </c>
      <c r="E1329" s="35" t="s">
        <v>2415</v>
      </c>
    </row>
    <row r="1330" spans="1:5" x14ac:dyDescent="0.4">
      <c r="A1330" s="34" t="str">
        <f>B1330&amp;COUNTIF($B$2:B1330,B1330)</f>
        <v>奈良県8</v>
      </c>
      <c r="B1330" s="32" t="s">
        <v>1515</v>
      </c>
      <c r="C1330" s="32" t="s">
        <v>1523</v>
      </c>
      <c r="D1330" s="32" t="str">
        <f t="shared" si="20"/>
        <v>奈良県御所市</v>
      </c>
      <c r="E1330" s="35" t="s">
        <v>2412</v>
      </c>
    </row>
    <row r="1331" spans="1:5" x14ac:dyDescent="0.4">
      <c r="A1331" s="34" t="str">
        <f>B1331&amp;COUNTIF($B$2:B1331,B1331)</f>
        <v>奈良県9</v>
      </c>
      <c r="B1331" s="32" t="s">
        <v>1515</v>
      </c>
      <c r="C1331" s="32" t="s">
        <v>1524</v>
      </c>
      <c r="D1331" s="32" t="str">
        <f t="shared" si="20"/>
        <v>奈良県生駒市</v>
      </c>
      <c r="E1331" s="35" t="s">
        <v>2413</v>
      </c>
    </row>
    <row r="1332" spans="1:5" x14ac:dyDescent="0.4">
      <c r="A1332" s="34" t="str">
        <f>B1332&amp;COUNTIF($B$2:B1332,B1332)</f>
        <v>奈良県10</v>
      </c>
      <c r="B1332" s="32" t="s">
        <v>1515</v>
      </c>
      <c r="C1332" s="32" t="s">
        <v>1525</v>
      </c>
      <c r="D1332" s="32" t="str">
        <f t="shared" si="20"/>
        <v>奈良県香芝市</v>
      </c>
      <c r="E1332" s="35" t="s">
        <v>2412</v>
      </c>
    </row>
    <row r="1333" spans="1:5" x14ac:dyDescent="0.4">
      <c r="A1333" s="34" t="str">
        <f>B1333&amp;COUNTIF($B$2:B1333,B1333)</f>
        <v>奈良県11</v>
      </c>
      <c r="B1333" s="32" t="s">
        <v>1515</v>
      </c>
      <c r="C1333" s="32" t="s">
        <v>1526</v>
      </c>
      <c r="D1333" s="32" t="str">
        <f t="shared" si="20"/>
        <v>奈良県葛城市</v>
      </c>
      <c r="E1333" s="35" t="s">
        <v>2412</v>
      </c>
    </row>
    <row r="1334" spans="1:5" x14ac:dyDescent="0.4">
      <c r="A1334" s="34" t="str">
        <f>B1334&amp;COUNTIF($B$2:B1334,B1334)</f>
        <v>奈良県12</v>
      </c>
      <c r="B1334" s="32" t="s">
        <v>1515</v>
      </c>
      <c r="C1334" s="32" t="s">
        <v>1527</v>
      </c>
      <c r="D1334" s="32" t="str">
        <f t="shared" si="20"/>
        <v>奈良県宇陀市</v>
      </c>
      <c r="E1334" s="35" t="s">
        <v>2414</v>
      </c>
    </row>
    <row r="1335" spans="1:5" x14ac:dyDescent="0.4">
      <c r="A1335" s="34" t="str">
        <f>B1335&amp;COUNTIF($B$2:B1335,B1335)</f>
        <v>奈良県13</v>
      </c>
      <c r="B1335" s="32" t="s">
        <v>1515</v>
      </c>
      <c r="C1335" s="32" t="s">
        <v>1528</v>
      </c>
      <c r="D1335" s="32" t="str">
        <f t="shared" si="20"/>
        <v>奈良県山添村</v>
      </c>
      <c r="E1335" s="35" t="s">
        <v>2414</v>
      </c>
    </row>
    <row r="1336" spans="1:5" x14ac:dyDescent="0.4">
      <c r="A1336" s="34" t="str">
        <f>B1336&amp;COUNTIF($B$2:B1336,B1336)</f>
        <v>奈良県14</v>
      </c>
      <c r="B1336" s="32" t="s">
        <v>1515</v>
      </c>
      <c r="C1336" s="32" t="s">
        <v>1529</v>
      </c>
      <c r="D1336" s="32" t="str">
        <f t="shared" si="20"/>
        <v>奈良県平群町</v>
      </c>
      <c r="E1336" s="35" t="s">
        <v>2413</v>
      </c>
    </row>
    <row r="1337" spans="1:5" x14ac:dyDescent="0.4">
      <c r="A1337" s="34" t="str">
        <f>B1337&amp;COUNTIF($B$2:B1337,B1337)</f>
        <v>奈良県15</v>
      </c>
      <c r="B1337" s="32" t="s">
        <v>1515</v>
      </c>
      <c r="C1337" s="32" t="s">
        <v>1530</v>
      </c>
      <c r="D1337" s="32" t="str">
        <f t="shared" si="20"/>
        <v>奈良県三郷町</v>
      </c>
      <c r="E1337" s="35" t="s">
        <v>2413</v>
      </c>
    </row>
    <row r="1338" spans="1:5" x14ac:dyDescent="0.4">
      <c r="A1338" s="34" t="str">
        <f>B1338&amp;COUNTIF($B$2:B1338,B1338)</f>
        <v>奈良県16</v>
      </c>
      <c r="B1338" s="32" t="s">
        <v>1515</v>
      </c>
      <c r="C1338" s="32" t="s">
        <v>1531</v>
      </c>
      <c r="D1338" s="32" t="str">
        <f t="shared" si="20"/>
        <v>奈良県斑鳩町</v>
      </c>
      <c r="E1338" s="35" t="s">
        <v>2413</v>
      </c>
    </row>
    <row r="1339" spans="1:5" x14ac:dyDescent="0.4">
      <c r="A1339" s="34" t="str">
        <f>B1339&amp;COUNTIF($B$2:B1339,B1339)</f>
        <v>奈良県17</v>
      </c>
      <c r="B1339" s="32" t="s">
        <v>1515</v>
      </c>
      <c r="C1339" s="32" t="s">
        <v>1532</v>
      </c>
      <c r="D1339" s="32" t="str">
        <f t="shared" si="20"/>
        <v>奈良県安堵町</v>
      </c>
      <c r="E1339" s="35" t="s">
        <v>2413</v>
      </c>
    </row>
    <row r="1340" spans="1:5" x14ac:dyDescent="0.4">
      <c r="A1340" s="34" t="str">
        <f>B1340&amp;COUNTIF($B$2:B1340,B1340)</f>
        <v>奈良県18</v>
      </c>
      <c r="B1340" s="32" t="s">
        <v>1515</v>
      </c>
      <c r="C1340" s="32" t="s">
        <v>668</v>
      </c>
      <c r="D1340" s="32" t="str">
        <f t="shared" si="20"/>
        <v>奈良県川西町</v>
      </c>
      <c r="E1340" s="35" t="s">
        <v>2414</v>
      </c>
    </row>
    <row r="1341" spans="1:5" x14ac:dyDescent="0.4">
      <c r="A1341" s="34" t="str">
        <f>B1341&amp;COUNTIF($B$2:B1341,B1341)</f>
        <v>奈良県19</v>
      </c>
      <c r="B1341" s="32" t="s">
        <v>1515</v>
      </c>
      <c r="C1341" s="32" t="s">
        <v>1533</v>
      </c>
      <c r="D1341" s="32" t="str">
        <f t="shared" si="20"/>
        <v>奈良県三宅町</v>
      </c>
      <c r="E1341" s="35" t="s">
        <v>2414</v>
      </c>
    </row>
    <row r="1342" spans="1:5" x14ac:dyDescent="0.4">
      <c r="A1342" s="34" t="str">
        <f>B1342&amp;COUNTIF($B$2:B1342,B1342)</f>
        <v>奈良県20</v>
      </c>
      <c r="B1342" s="32" t="s">
        <v>1515</v>
      </c>
      <c r="C1342" s="32" t="s">
        <v>1534</v>
      </c>
      <c r="D1342" s="32" t="str">
        <f t="shared" ref="D1342:D1405" si="21">B1342&amp;C1342</f>
        <v>奈良県田原本町</v>
      </c>
      <c r="E1342" s="35" t="s">
        <v>2414</v>
      </c>
    </row>
    <row r="1343" spans="1:5" x14ac:dyDescent="0.4">
      <c r="A1343" s="34" t="str">
        <f>B1343&amp;COUNTIF($B$2:B1343,B1343)</f>
        <v>奈良県21</v>
      </c>
      <c r="B1343" s="32" t="s">
        <v>1515</v>
      </c>
      <c r="C1343" s="32" t="s">
        <v>1535</v>
      </c>
      <c r="D1343" s="32" t="str">
        <f t="shared" si="21"/>
        <v>奈良県曽爾村</v>
      </c>
      <c r="E1343" s="35" t="s">
        <v>2414</v>
      </c>
    </row>
    <row r="1344" spans="1:5" x14ac:dyDescent="0.4">
      <c r="A1344" s="34" t="str">
        <f>B1344&amp;COUNTIF($B$2:B1344,B1344)</f>
        <v>奈良県22</v>
      </c>
      <c r="B1344" s="32" t="s">
        <v>1515</v>
      </c>
      <c r="C1344" s="32" t="s">
        <v>1536</v>
      </c>
      <c r="D1344" s="32" t="str">
        <f t="shared" si="21"/>
        <v>奈良県御杖村</v>
      </c>
      <c r="E1344" s="35" t="s">
        <v>2414</v>
      </c>
    </row>
    <row r="1345" spans="1:5" x14ac:dyDescent="0.4">
      <c r="A1345" s="34" t="str">
        <f>B1345&amp;COUNTIF($B$2:B1345,B1345)</f>
        <v>奈良県23</v>
      </c>
      <c r="B1345" s="32" t="s">
        <v>1515</v>
      </c>
      <c r="C1345" s="32" t="s">
        <v>1537</v>
      </c>
      <c r="D1345" s="32" t="str">
        <f t="shared" si="21"/>
        <v>奈良県高取町</v>
      </c>
      <c r="E1345" s="35" t="s">
        <v>2412</v>
      </c>
    </row>
    <row r="1346" spans="1:5" x14ac:dyDescent="0.4">
      <c r="A1346" s="34" t="str">
        <f>B1346&amp;COUNTIF($B$2:B1346,B1346)</f>
        <v>奈良県24</v>
      </c>
      <c r="B1346" s="32" t="s">
        <v>1515</v>
      </c>
      <c r="C1346" s="32" t="s">
        <v>1538</v>
      </c>
      <c r="D1346" s="32" t="str">
        <f t="shared" si="21"/>
        <v>奈良県明日香村</v>
      </c>
      <c r="E1346" s="35" t="s">
        <v>2412</v>
      </c>
    </row>
    <row r="1347" spans="1:5" x14ac:dyDescent="0.4">
      <c r="A1347" s="34" t="str">
        <f>B1347&amp;COUNTIF($B$2:B1347,B1347)</f>
        <v>奈良県25</v>
      </c>
      <c r="B1347" s="32" t="s">
        <v>1515</v>
      </c>
      <c r="C1347" s="32" t="s">
        <v>1539</v>
      </c>
      <c r="D1347" s="32" t="str">
        <f t="shared" si="21"/>
        <v>奈良県上牧町</v>
      </c>
      <c r="E1347" s="35" t="s">
        <v>2413</v>
      </c>
    </row>
    <row r="1348" spans="1:5" x14ac:dyDescent="0.4">
      <c r="A1348" s="34" t="str">
        <f>B1348&amp;COUNTIF($B$2:B1348,B1348)</f>
        <v>奈良県26</v>
      </c>
      <c r="B1348" s="32" t="s">
        <v>1515</v>
      </c>
      <c r="C1348" s="32" t="s">
        <v>1540</v>
      </c>
      <c r="D1348" s="32" t="str">
        <f t="shared" si="21"/>
        <v>奈良県王寺町</v>
      </c>
      <c r="E1348" s="35" t="s">
        <v>2413</v>
      </c>
    </row>
    <row r="1349" spans="1:5" x14ac:dyDescent="0.4">
      <c r="A1349" s="34" t="str">
        <f>B1349&amp;COUNTIF($B$2:B1349,B1349)</f>
        <v>奈良県27</v>
      </c>
      <c r="B1349" s="32" t="s">
        <v>1515</v>
      </c>
      <c r="C1349" s="32" t="s">
        <v>1541</v>
      </c>
      <c r="D1349" s="32" t="str">
        <f t="shared" si="21"/>
        <v>奈良県広陵町</v>
      </c>
      <c r="E1349" s="35" t="s">
        <v>2412</v>
      </c>
    </row>
    <row r="1350" spans="1:5" x14ac:dyDescent="0.4">
      <c r="A1350" s="34" t="str">
        <f>B1350&amp;COUNTIF($B$2:B1350,B1350)</f>
        <v>奈良県28</v>
      </c>
      <c r="B1350" s="32" t="s">
        <v>1515</v>
      </c>
      <c r="C1350" s="32" t="s">
        <v>1542</v>
      </c>
      <c r="D1350" s="32" t="str">
        <f t="shared" si="21"/>
        <v>奈良県河合町</v>
      </c>
      <c r="E1350" s="35" t="s">
        <v>2413</v>
      </c>
    </row>
    <row r="1351" spans="1:5" x14ac:dyDescent="0.4">
      <c r="A1351" s="34" t="str">
        <f>B1351&amp;COUNTIF($B$2:B1351,B1351)</f>
        <v>奈良県29</v>
      </c>
      <c r="B1351" s="32" t="s">
        <v>1515</v>
      </c>
      <c r="C1351" s="32" t="s">
        <v>1543</v>
      </c>
      <c r="D1351" s="32" t="str">
        <f t="shared" si="21"/>
        <v>奈良県吉野町</v>
      </c>
      <c r="E1351" s="35" t="s">
        <v>2415</v>
      </c>
    </row>
    <row r="1352" spans="1:5" x14ac:dyDescent="0.4">
      <c r="A1352" s="34" t="str">
        <f>B1352&amp;COUNTIF($B$2:B1352,B1352)</f>
        <v>奈良県30</v>
      </c>
      <c r="B1352" s="32" t="s">
        <v>1515</v>
      </c>
      <c r="C1352" s="32" t="s">
        <v>1544</v>
      </c>
      <c r="D1352" s="32" t="str">
        <f t="shared" si="21"/>
        <v>奈良県大淀町</v>
      </c>
      <c r="E1352" s="35" t="s">
        <v>2415</v>
      </c>
    </row>
    <row r="1353" spans="1:5" x14ac:dyDescent="0.4">
      <c r="A1353" s="34" t="str">
        <f>B1353&amp;COUNTIF($B$2:B1353,B1353)</f>
        <v>奈良県31</v>
      </c>
      <c r="B1353" s="32" t="s">
        <v>1515</v>
      </c>
      <c r="C1353" s="32" t="s">
        <v>1545</v>
      </c>
      <c r="D1353" s="32" t="str">
        <f t="shared" si="21"/>
        <v>奈良県下市町</v>
      </c>
      <c r="E1353" s="35" t="s">
        <v>2415</v>
      </c>
    </row>
    <row r="1354" spans="1:5" x14ac:dyDescent="0.4">
      <c r="A1354" s="34" t="str">
        <f>B1354&amp;COUNTIF($B$2:B1354,B1354)</f>
        <v>奈良県32</v>
      </c>
      <c r="B1354" s="32" t="s">
        <v>1515</v>
      </c>
      <c r="C1354" s="32" t="s">
        <v>1546</v>
      </c>
      <c r="D1354" s="32" t="str">
        <f t="shared" si="21"/>
        <v>奈良県黒滝村</v>
      </c>
      <c r="E1354" s="35" t="s">
        <v>2415</v>
      </c>
    </row>
    <row r="1355" spans="1:5" x14ac:dyDescent="0.4">
      <c r="A1355" s="34" t="str">
        <f>B1355&amp;COUNTIF($B$2:B1355,B1355)</f>
        <v>奈良県33</v>
      </c>
      <c r="B1355" s="32" t="s">
        <v>1515</v>
      </c>
      <c r="C1355" s="32" t="s">
        <v>1547</v>
      </c>
      <c r="D1355" s="32" t="str">
        <f t="shared" si="21"/>
        <v>奈良県天川村</v>
      </c>
      <c r="E1355" s="35" t="s">
        <v>2415</v>
      </c>
    </row>
    <row r="1356" spans="1:5" x14ac:dyDescent="0.4">
      <c r="A1356" s="34" t="str">
        <f>B1356&amp;COUNTIF($B$2:B1356,B1356)</f>
        <v>奈良県34</v>
      </c>
      <c r="B1356" s="32" t="s">
        <v>1515</v>
      </c>
      <c r="C1356" s="32" t="s">
        <v>1548</v>
      </c>
      <c r="D1356" s="32" t="str">
        <f t="shared" si="21"/>
        <v>奈良県野迫川村</v>
      </c>
      <c r="E1356" s="35" t="s">
        <v>2415</v>
      </c>
    </row>
    <row r="1357" spans="1:5" x14ac:dyDescent="0.4">
      <c r="A1357" s="34" t="str">
        <f>B1357&amp;COUNTIF($B$2:B1357,B1357)</f>
        <v>奈良県35</v>
      </c>
      <c r="B1357" s="32" t="s">
        <v>1515</v>
      </c>
      <c r="C1357" s="32" t="s">
        <v>1549</v>
      </c>
      <c r="D1357" s="32" t="str">
        <f t="shared" si="21"/>
        <v>奈良県十津川村</v>
      </c>
      <c r="E1357" s="35" t="s">
        <v>2415</v>
      </c>
    </row>
    <row r="1358" spans="1:5" x14ac:dyDescent="0.4">
      <c r="A1358" s="34" t="str">
        <f>B1358&amp;COUNTIF($B$2:B1358,B1358)</f>
        <v>奈良県36</v>
      </c>
      <c r="B1358" s="32" t="s">
        <v>1515</v>
      </c>
      <c r="C1358" s="32" t="s">
        <v>1550</v>
      </c>
      <c r="D1358" s="32" t="str">
        <f t="shared" si="21"/>
        <v>奈良県下北山村</v>
      </c>
      <c r="E1358" s="35" t="s">
        <v>2415</v>
      </c>
    </row>
    <row r="1359" spans="1:5" x14ac:dyDescent="0.4">
      <c r="A1359" s="34" t="str">
        <f>B1359&amp;COUNTIF($B$2:B1359,B1359)</f>
        <v>奈良県37</v>
      </c>
      <c r="B1359" s="32" t="s">
        <v>1515</v>
      </c>
      <c r="C1359" s="32" t="s">
        <v>1551</v>
      </c>
      <c r="D1359" s="32" t="str">
        <f t="shared" si="21"/>
        <v>奈良県上北山村</v>
      </c>
      <c r="E1359" s="35" t="s">
        <v>2415</v>
      </c>
    </row>
    <row r="1360" spans="1:5" x14ac:dyDescent="0.4">
      <c r="A1360" s="34" t="str">
        <f>B1360&amp;COUNTIF($B$2:B1360,B1360)</f>
        <v>奈良県38</v>
      </c>
      <c r="B1360" s="32" t="s">
        <v>1515</v>
      </c>
      <c r="C1360" s="32" t="s">
        <v>1177</v>
      </c>
      <c r="D1360" s="32" t="str">
        <f t="shared" si="21"/>
        <v>奈良県川上村</v>
      </c>
      <c r="E1360" s="35" t="s">
        <v>2415</v>
      </c>
    </row>
    <row r="1361" spans="1:5" x14ac:dyDescent="0.4">
      <c r="A1361" s="34" t="str">
        <f>B1361&amp;COUNTIF($B$2:B1361,B1361)</f>
        <v>奈良県39</v>
      </c>
      <c r="B1361" s="32" t="s">
        <v>1515</v>
      </c>
      <c r="C1361" s="32" t="s">
        <v>1552</v>
      </c>
      <c r="D1361" s="32" t="str">
        <f t="shared" si="21"/>
        <v>奈良県東吉野村</v>
      </c>
      <c r="E1361" s="35" t="s">
        <v>2415</v>
      </c>
    </row>
    <row r="1362" spans="1:5" x14ac:dyDescent="0.4">
      <c r="A1362" s="34" t="str">
        <f>B1362&amp;COUNTIF($B$2:B1362,B1362)</f>
        <v>和歌山県1</v>
      </c>
      <c r="B1362" s="32" t="s">
        <v>1553</v>
      </c>
      <c r="C1362" s="32" t="s">
        <v>1554</v>
      </c>
      <c r="D1362" s="32" t="str">
        <f t="shared" si="21"/>
        <v>和歌山県和歌山市</v>
      </c>
      <c r="E1362" s="35" t="s">
        <v>2416</v>
      </c>
    </row>
    <row r="1363" spans="1:5" x14ac:dyDescent="0.4">
      <c r="A1363" s="34" t="str">
        <f>B1363&amp;COUNTIF($B$2:B1363,B1363)</f>
        <v>和歌山県2</v>
      </c>
      <c r="B1363" s="32" t="s">
        <v>1553</v>
      </c>
      <c r="C1363" s="32" t="s">
        <v>1555</v>
      </c>
      <c r="D1363" s="32" t="str">
        <f t="shared" si="21"/>
        <v>和歌山県海南市</v>
      </c>
      <c r="E1363" s="35" t="s">
        <v>2416</v>
      </c>
    </row>
    <row r="1364" spans="1:5" x14ac:dyDescent="0.4">
      <c r="A1364" s="34" t="str">
        <f>B1364&amp;COUNTIF($B$2:B1364,B1364)</f>
        <v>和歌山県3</v>
      </c>
      <c r="B1364" s="32" t="s">
        <v>1553</v>
      </c>
      <c r="C1364" s="32" t="s">
        <v>1556</v>
      </c>
      <c r="D1364" s="32" t="str">
        <f t="shared" si="21"/>
        <v>和歌山県橋本市</v>
      </c>
      <c r="E1364" s="35" t="s">
        <v>2417</v>
      </c>
    </row>
    <row r="1365" spans="1:5" x14ac:dyDescent="0.4">
      <c r="A1365" s="34" t="str">
        <f>B1365&amp;COUNTIF($B$2:B1365,B1365)</f>
        <v>和歌山県4</v>
      </c>
      <c r="B1365" s="32" t="s">
        <v>1553</v>
      </c>
      <c r="C1365" s="32" t="s">
        <v>1557</v>
      </c>
      <c r="D1365" s="32" t="str">
        <f t="shared" si="21"/>
        <v>和歌山県有田市</v>
      </c>
      <c r="E1365" s="35" t="s">
        <v>2418</v>
      </c>
    </row>
    <row r="1366" spans="1:5" x14ac:dyDescent="0.4">
      <c r="A1366" s="34" t="str">
        <f>B1366&amp;COUNTIF($B$2:B1366,B1366)</f>
        <v>和歌山県5</v>
      </c>
      <c r="B1366" s="32" t="s">
        <v>1553</v>
      </c>
      <c r="C1366" s="32" t="s">
        <v>1558</v>
      </c>
      <c r="D1366" s="32" t="str">
        <f t="shared" si="21"/>
        <v>和歌山県御坊市</v>
      </c>
      <c r="E1366" s="35" t="s">
        <v>2419</v>
      </c>
    </row>
    <row r="1367" spans="1:5" x14ac:dyDescent="0.4">
      <c r="A1367" s="34" t="str">
        <f>B1367&amp;COUNTIF($B$2:B1367,B1367)</f>
        <v>和歌山県6</v>
      </c>
      <c r="B1367" s="32" t="s">
        <v>1553</v>
      </c>
      <c r="C1367" s="32" t="s">
        <v>1559</v>
      </c>
      <c r="D1367" s="32" t="str">
        <f t="shared" si="21"/>
        <v>和歌山県田辺市</v>
      </c>
      <c r="E1367" s="35" t="s">
        <v>2420</v>
      </c>
    </row>
    <row r="1368" spans="1:5" x14ac:dyDescent="0.4">
      <c r="A1368" s="34" t="str">
        <f>B1368&amp;COUNTIF($B$2:B1368,B1368)</f>
        <v>和歌山県7</v>
      </c>
      <c r="B1368" s="32" t="s">
        <v>1553</v>
      </c>
      <c r="C1368" s="32" t="s">
        <v>1560</v>
      </c>
      <c r="D1368" s="32" t="str">
        <f t="shared" si="21"/>
        <v>和歌山県新宮市</v>
      </c>
      <c r="E1368" s="35" t="s">
        <v>2421</v>
      </c>
    </row>
    <row r="1369" spans="1:5" x14ac:dyDescent="0.4">
      <c r="A1369" s="34" t="str">
        <f>B1369&amp;COUNTIF($B$2:B1369,B1369)</f>
        <v>和歌山県8</v>
      </c>
      <c r="B1369" s="32" t="s">
        <v>1553</v>
      </c>
      <c r="C1369" s="32" t="s">
        <v>1561</v>
      </c>
      <c r="D1369" s="32" t="str">
        <f t="shared" si="21"/>
        <v>和歌山県紀の川市</v>
      </c>
      <c r="E1369" s="35" t="s">
        <v>2422</v>
      </c>
    </row>
    <row r="1370" spans="1:5" x14ac:dyDescent="0.4">
      <c r="A1370" s="34" t="str">
        <f>B1370&amp;COUNTIF($B$2:B1370,B1370)</f>
        <v>和歌山県9</v>
      </c>
      <c r="B1370" s="32" t="s">
        <v>1553</v>
      </c>
      <c r="C1370" s="32" t="s">
        <v>1562</v>
      </c>
      <c r="D1370" s="32" t="str">
        <f t="shared" si="21"/>
        <v>和歌山県岩出市</v>
      </c>
      <c r="E1370" s="35" t="s">
        <v>2422</v>
      </c>
    </row>
    <row r="1371" spans="1:5" x14ac:dyDescent="0.4">
      <c r="A1371" s="34" t="str">
        <f>B1371&amp;COUNTIF($B$2:B1371,B1371)</f>
        <v>和歌山県10</v>
      </c>
      <c r="B1371" s="32" t="s">
        <v>1553</v>
      </c>
      <c r="C1371" s="32" t="s">
        <v>1563</v>
      </c>
      <c r="D1371" s="32" t="str">
        <f t="shared" si="21"/>
        <v>和歌山県紀美野町</v>
      </c>
      <c r="E1371" s="35" t="s">
        <v>2416</v>
      </c>
    </row>
    <row r="1372" spans="1:5" x14ac:dyDescent="0.4">
      <c r="A1372" s="34" t="str">
        <f>B1372&amp;COUNTIF($B$2:B1372,B1372)</f>
        <v>和歌山県11</v>
      </c>
      <c r="B1372" s="32" t="s">
        <v>1553</v>
      </c>
      <c r="C1372" s="32" t="s">
        <v>1564</v>
      </c>
      <c r="D1372" s="32" t="str">
        <f t="shared" si="21"/>
        <v>和歌山県かつらぎ町</v>
      </c>
      <c r="E1372" s="35" t="s">
        <v>2417</v>
      </c>
    </row>
    <row r="1373" spans="1:5" x14ac:dyDescent="0.4">
      <c r="A1373" s="34" t="str">
        <f>B1373&amp;COUNTIF($B$2:B1373,B1373)</f>
        <v>和歌山県12</v>
      </c>
      <c r="B1373" s="32" t="s">
        <v>1553</v>
      </c>
      <c r="C1373" s="32" t="s">
        <v>1565</v>
      </c>
      <c r="D1373" s="32" t="str">
        <f t="shared" si="21"/>
        <v>和歌山県九度山町</v>
      </c>
      <c r="E1373" s="35" t="s">
        <v>2417</v>
      </c>
    </row>
    <row r="1374" spans="1:5" x14ac:dyDescent="0.4">
      <c r="A1374" s="34" t="str">
        <f>B1374&amp;COUNTIF($B$2:B1374,B1374)</f>
        <v>和歌山県13</v>
      </c>
      <c r="B1374" s="32" t="s">
        <v>1553</v>
      </c>
      <c r="C1374" s="32" t="s">
        <v>1566</v>
      </c>
      <c r="D1374" s="32" t="str">
        <f t="shared" si="21"/>
        <v>和歌山県高野町</v>
      </c>
      <c r="E1374" s="35" t="s">
        <v>2417</v>
      </c>
    </row>
    <row r="1375" spans="1:5" x14ac:dyDescent="0.4">
      <c r="A1375" s="34" t="str">
        <f>B1375&amp;COUNTIF($B$2:B1375,B1375)</f>
        <v>和歌山県14</v>
      </c>
      <c r="B1375" s="32" t="s">
        <v>1553</v>
      </c>
      <c r="C1375" s="32" t="s">
        <v>1567</v>
      </c>
      <c r="D1375" s="32" t="str">
        <f t="shared" si="21"/>
        <v>和歌山県湯浅町</v>
      </c>
      <c r="E1375" s="35" t="s">
        <v>2418</v>
      </c>
    </row>
    <row r="1376" spans="1:5" x14ac:dyDescent="0.4">
      <c r="A1376" s="34" t="str">
        <f>B1376&amp;COUNTIF($B$2:B1376,B1376)</f>
        <v>和歌山県15</v>
      </c>
      <c r="B1376" s="32" t="s">
        <v>1553</v>
      </c>
      <c r="C1376" s="32" t="s">
        <v>1568</v>
      </c>
      <c r="D1376" s="32" t="str">
        <f t="shared" si="21"/>
        <v>和歌山県広川町</v>
      </c>
      <c r="E1376" s="35" t="s">
        <v>2418</v>
      </c>
    </row>
    <row r="1377" spans="1:5" x14ac:dyDescent="0.4">
      <c r="A1377" s="34" t="str">
        <f>B1377&amp;COUNTIF($B$2:B1377,B1377)</f>
        <v>和歌山県16</v>
      </c>
      <c r="B1377" s="32" t="s">
        <v>1553</v>
      </c>
      <c r="C1377" s="32" t="s">
        <v>1569</v>
      </c>
      <c r="D1377" s="32" t="str">
        <f t="shared" si="21"/>
        <v>和歌山県有田川町</v>
      </c>
      <c r="E1377" s="35" t="s">
        <v>2418</v>
      </c>
    </row>
    <row r="1378" spans="1:5" x14ac:dyDescent="0.4">
      <c r="A1378" s="34" t="str">
        <f>B1378&amp;COUNTIF($B$2:B1378,B1378)</f>
        <v>和歌山県17</v>
      </c>
      <c r="B1378" s="32" t="s">
        <v>1553</v>
      </c>
      <c r="C1378" s="32" t="s">
        <v>1125</v>
      </c>
      <c r="D1378" s="32" t="str">
        <f t="shared" si="21"/>
        <v>和歌山県美浜町</v>
      </c>
      <c r="E1378" s="35" t="s">
        <v>2419</v>
      </c>
    </row>
    <row r="1379" spans="1:5" x14ac:dyDescent="0.4">
      <c r="A1379" s="34" t="str">
        <f>B1379&amp;COUNTIF($B$2:B1379,B1379)</f>
        <v>和歌山県18</v>
      </c>
      <c r="B1379" s="32" t="s">
        <v>1553</v>
      </c>
      <c r="C1379" s="32" t="s">
        <v>470</v>
      </c>
      <c r="D1379" s="32" t="str">
        <f t="shared" si="21"/>
        <v>和歌山県日高町</v>
      </c>
      <c r="E1379" s="35" t="s">
        <v>2419</v>
      </c>
    </row>
    <row r="1380" spans="1:5" x14ac:dyDescent="0.4">
      <c r="A1380" s="34" t="str">
        <f>B1380&amp;COUNTIF($B$2:B1380,B1380)</f>
        <v>和歌山県19</v>
      </c>
      <c r="B1380" s="32" t="s">
        <v>1553</v>
      </c>
      <c r="C1380" s="32" t="s">
        <v>1570</v>
      </c>
      <c r="D1380" s="32" t="str">
        <f t="shared" si="21"/>
        <v>和歌山県由良町</v>
      </c>
      <c r="E1380" s="35" t="s">
        <v>2419</v>
      </c>
    </row>
    <row r="1381" spans="1:5" x14ac:dyDescent="0.4">
      <c r="A1381" s="34" t="str">
        <f>B1381&amp;COUNTIF($B$2:B1381,B1381)</f>
        <v>和歌山県20</v>
      </c>
      <c r="B1381" s="32" t="s">
        <v>1553</v>
      </c>
      <c r="C1381" s="32" t="s">
        <v>1571</v>
      </c>
      <c r="D1381" s="32" t="str">
        <f t="shared" si="21"/>
        <v>和歌山県印南町</v>
      </c>
      <c r="E1381" s="35" t="s">
        <v>2419</v>
      </c>
    </row>
    <row r="1382" spans="1:5" x14ac:dyDescent="0.4">
      <c r="A1382" s="34" t="str">
        <f>B1382&amp;COUNTIF($B$2:B1382,B1382)</f>
        <v>和歌山県21</v>
      </c>
      <c r="B1382" s="32" t="s">
        <v>1553</v>
      </c>
      <c r="C1382" s="32" t="s">
        <v>1572</v>
      </c>
      <c r="D1382" s="32" t="str">
        <f t="shared" si="21"/>
        <v>和歌山県みなべ町</v>
      </c>
      <c r="E1382" s="35" t="s">
        <v>2420</v>
      </c>
    </row>
    <row r="1383" spans="1:5" x14ac:dyDescent="0.4">
      <c r="A1383" s="34" t="str">
        <f>B1383&amp;COUNTIF($B$2:B1383,B1383)</f>
        <v>和歌山県22</v>
      </c>
      <c r="B1383" s="32" t="s">
        <v>1553</v>
      </c>
      <c r="C1383" s="32" t="s">
        <v>1573</v>
      </c>
      <c r="D1383" s="32" t="str">
        <f t="shared" si="21"/>
        <v>和歌山県日高川町</v>
      </c>
      <c r="E1383" s="35" t="s">
        <v>2419</v>
      </c>
    </row>
    <row r="1384" spans="1:5" x14ac:dyDescent="0.4">
      <c r="A1384" s="34" t="str">
        <f>B1384&amp;COUNTIF($B$2:B1384,B1384)</f>
        <v>和歌山県23</v>
      </c>
      <c r="B1384" s="32" t="s">
        <v>1553</v>
      </c>
      <c r="C1384" s="32" t="s">
        <v>1574</v>
      </c>
      <c r="D1384" s="32" t="str">
        <f t="shared" si="21"/>
        <v>和歌山県白浜町</v>
      </c>
      <c r="E1384" s="35" t="s">
        <v>2420</v>
      </c>
    </row>
    <row r="1385" spans="1:5" x14ac:dyDescent="0.4">
      <c r="A1385" s="34" t="str">
        <f>B1385&amp;COUNTIF($B$2:B1385,B1385)</f>
        <v>和歌山県24</v>
      </c>
      <c r="B1385" s="32" t="s">
        <v>1553</v>
      </c>
      <c r="C1385" s="32" t="s">
        <v>1575</v>
      </c>
      <c r="D1385" s="32" t="str">
        <f t="shared" si="21"/>
        <v>和歌山県上富田町</v>
      </c>
      <c r="E1385" s="35" t="s">
        <v>2420</v>
      </c>
    </row>
    <row r="1386" spans="1:5" x14ac:dyDescent="0.4">
      <c r="A1386" s="34" t="str">
        <f>B1386&amp;COUNTIF($B$2:B1386,B1386)</f>
        <v>和歌山県25</v>
      </c>
      <c r="B1386" s="32" t="s">
        <v>1553</v>
      </c>
      <c r="C1386" s="32" t="s">
        <v>1576</v>
      </c>
      <c r="D1386" s="32" t="str">
        <f t="shared" si="21"/>
        <v>和歌山県すさみ町</v>
      </c>
      <c r="E1386" s="35" t="s">
        <v>2420</v>
      </c>
    </row>
    <row r="1387" spans="1:5" x14ac:dyDescent="0.4">
      <c r="A1387" s="34" t="str">
        <f>B1387&amp;COUNTIF($B$2:B1387,B1387)</f>
        <v>和歌山県26</v>
      </c>
      <c r="B1387" s="32" t="s">
        <v>1553</v>
      </c>
      <c r="C1387" s="32" t="s">
        <v>1577</v>
      </c>
      <c r="D1387" s="32" t="str">
        <f t="shared" si="21"/>
        <v>和歌山県那智勝浦町</v>
      </c>
      <c r="E1387" s="35" t="s">
        <v>2421</v>
      </c>
    </row>
    <row r="1388" spans="1:5" x14ac:dyDescent="0.4">
      <c r="A1388" s="34" t="str">
        <f>B1388&amp;COUNTIF($B$2:B1388,B1388)</f>
        <v>和歌山県27</v>
      </c>
      <c r="B1388" s="32" t="s">
        <v>1553</v>
      </c>
      <c r="C1388" s="32" t="s">
        <v>1578</v>
      </c>
      <c r="D1388" s="32" t="str">
        <f t="shared" si="21"/>
        <v>和歌山県太地町</v>
      </c>
      <c r="E1388" s="35" t="s">
        <v>2421</v>
      </c>
    </row>
    <row r="1389" spans="1:5" x14ac:dyDescent="0.4">
      <c r="A1389" s="34" t="str">
        <f>B1389&amp;COUNTIF($B$2:B1389,B1389)</f>
        <v>和歌山県28</v>
      </c>
      <c r="B1389" s="32" t="s">
        <v>1553</v>
      </c>
      <c r="C1389" s="32" t="s">
        <v>1579</v>
      </c>
      <c r="D1389" s="32" t="str">
        <f t="shared" si="21"/>
        <v>和歌山県古座川町</v>
      </c>
      <c r="E1389" s="35" t="s">
        <v>2421</v>
      </c>
    </row>
    <row r="1390" spans="1:5" x14ac:dyDescent="0.4">
      <c r="A1390" s="34" t="str">
        <f>B1390&amp;COUNTIF($B$2:B1390,B1390)</f>
        <v>和歌山県29</v>
      </c>
      <c r="B1390" s="32" t="s">
        <v>1553</v>
      </c>
      <c r="C1390" s="32" t="s">
        <v>1580</v>
      </c>
      <c r="D1390" s="32" t="str">
        <f t="shared" si="21"/>
        <v>和歌山県北山村</v>
      </c>
      <c r="E1390" s="35" t="s">
        <v>2421</v>
      </c>
    </row>
    <row r="1391" spans="1:5" x14ac:dyDescent="0.4">
      <c r="A1391" s="34" t="str">
        <f>B1391&amp;COUNTIF($B$2:B1391,B1391)</f>
        <v>和歌山県30</v>
      </c>
      <c r="B1391" s="32" t="s">
        <v>1553</v>
      </c>
      <c r="C1391" s="32" t="s">
        <v>1581</v>
      </c>
      <c r="D1391" s="32" t="str">
        <f t="shared" si="21"/>
        <v>和歌山県串本町</v>
      </c>
      <c r="E1391" s="35" t="s">
        <v>2421</v>
      </c>
    </row>
    <row r="1392" spans="1:5" x14ac:dyDescent="0.4">
      <c r="A1392" s="34" t="str">
        <f>B1392&amp;COUNTIF($B$2:B1392,B1392)</f>
        <v>鳥取県1</v>
      </c>
      <c r="B1392" s="32" t="s">
        <v>1582</v>
      </c>
      <c r="C1392" s="32" t="s">
        <v>1583</v>
      </c>
      <c r="D1392" s="32" t="str">
        <f t="shared" si="21"/>
        <v>鳥取県鳥取市</v>
      </c>
      <c r="E1392" s="35" t="s">
        <v>2177</v>
      </c>
    </row>
    <row r="1393" spans="1:5" x14ac:dyDescent="0.4">
      <c r="A1393" s="34" t="str">
        <f>B1393&amp;COUNTIF($B$2:B1393,B1393)</f>
        <v>鳥取県2</v>
      </c>
      <c r="B1393" s="32" t="s">
        <v>1582</v>
      </c>
      <c r="C1393" s="32" t="s">
        <v>1584</v>
      </c>
      <c r="D1393" s="32" t="str">
        <f t="shared" si="21"/>
        <v>鳥取県米子市</v>
      </c>
      <c r="E1393" s="35" t="s">
        <v>2176</v>
      </c>
    </row>
    <row r="1394" spans="1:5" x14ac:dyDescent="0.4">
      <c r="A1394" s="34" t="str">
        <f>B1394&amp;COUNTIF($B$2:B1394,B1394)</f>
        <v>鳥取県3</v>
      </c>
      <c r="B1394" s="32" t="s">
        <v>1582</v>
      </c>
      <c r="C1394" s="32" t="s">
        <v>1585</v>
      </c>
      <c r="D1394" s="32" t="str">
        <f t="shared" si="21"/>
        <v>鳥取県倉吉市</v>
      </c>
      <c r="E1394" s="35" t="s">
        <v>2423</v>
      </c>
    </row>
    <row r="1395" spans="1:5" x14ac:dyDescent="0.4">
      <c r="A1395" s="34" t="str">
        <f>B1395&amp;COUNTIF($B$2:B1395,B1395)</f>
        <v>鳥取県4</v>
      </c>
      <c r="B1395" s="32" t="s">
        <v>1582</v>
      </c>
      <c r="C1395" s="32" t="s">
        <v>1586</v>
      </c>
      <c r="D1395" s="32" t="str">
        <f t="shared" si="21"/>
        <v>鳥取県境港市</v>
      </c>
      <c r="E1395" s="35" t="s">
        <v>2176</v>
      </c>
    </row>
    <row r="1396" spans="1:5" x14ac:dyDescent="0.4">
      <c r="A1396" s="34" t="str">
        <f>B1396&amp;COUNTIF($B$2:B1396,B1396)</f>
        <v>鳥取県5</v>
      </c>
      <c r="B1396" s="32" t="s">
        <v>1582</v>
      </c>
      <c r="C1396" s="32" t="s">
        <v>1587</v>
      </c>
      <c r="D1396" s="32" t="str">
        <f t="shared" si="21"/>
        <v>鳥取県岩美町</v>
      </c>
      <c r="E1396" s="35" t="s">
        <v>2177</v>
      </c>
    </row>
    <row r="1397" spans="1:5" x14ac:dyDescent="0.4">
      <c r="A1397" s="34" t="str">
        <f>B1397&amp;COUNTIF($B$2:B1397,B1397)</f>
        <v>鳥取県6</v>
      </c>
      <c r="B1397" s="32" t="s">
        <v>1582</v>
      </c>
      <c r="C1397" s="32" t="s">
        <v>1588</v>
      </c>
      <c r="D1397" s="32" t="str">
        <f t="shared" si="21"/>
        <v>鳥取県若桜町</v>
      </c>
      <c r="E1397" s="35" t="s">
        <v>2177</v>
      </c>
    </row>
    <row r="1398" spans="1:5" x14ac:dyDescent="0.4">
      <c r="A1398" s="34" t="str">
        <f>B1398&amp;COUNTIF($B$2:B1398,B1398)</f>
        <v>鳥取県7</v>
      </c>
      <c r="B1398" s="32" t="s">
        <v>1582</v>
      </c>
      <c r="C1398" s="32" t="s">
        <v>1589</v>
      </c>
      <c r="D1398" s="32" t="str">
        <f t="shared" si="21"/>
        <v>鳥取県智頭町</v>
      </c>
      <c r="E1398" s="35" t="s">
        <v>2177</v>
      </c>
    </row>
    <row r="1399" spans="1:5" x14ac:dyDescent="0.4">
      <c r="A1399" s="34" t="str">
        <f>B1399&amp;COUNTIF($B$2:B1399,B1399)</f>
        <v>鳥取県8</v>
      </c>
      <c r="B1399" s="32" t="s">
        <v>1582</v>
      </c>
      <c r="C1399" s="32" t="s">
        <v>1590</v>
      </c>
      <c r="D1399" s="32" t="str">
        <f t="shared" si="21"/>
        <v>鳥取県八頭町</v>
      </c>
      <c r="E1399" s="35" t="s">
        <v>2177</v>
      </c>
    </row>
    <row r="1400" spans="1:5" x14ac:dyDescent="0.4">
      <c r="A1400" s="34" t="str">
        <f>B1400&amp;COUNTIF($B$2:B1400,B1400)</f>
        <v>鳥取県9</v>
      </c>
      <c r="B1400" s="32" t="s">
        <v>1582</v>
      </c>
      <c r="C1400" s="32" t="s">
        <v>1591</v>
      </c>
      <c r="D1400" s="32" t="str">
        <f t="shared" si="21"/>
        <v>鳥取県三朝町</v>
      </c>
      <c r="E1400" s="35" t="s">
        <v>2423</v>
      </c>
    </row>
    <row r="1401" spans="1:5" x14ac:dyDescent="0.4">
      <c r="A1401" s="34" t="str">
        <f>B1401&amp;COUNTIF($B$2:B1401,B1401)</f>
        <v>鳥取県10</v>
      </c>
      <c r="B1401" s="32" t="s">
        <v>1582</v>
      </c>
      <c r="C1401" s="32" t="s">
        <v>1592</v>
      </c>
      <c r="D1401" s="32" t="str">
        <f t="shared" si="21"/>
        <v>鳥取県湯梨浜町</v>
      </c>
      <c r="E1401" s="35" t="s">
        <v>2423</v>
      </c>
    </row>
    <row r="1402" spans="1:5" x14ac:dyDescent="0.4">
      <c r="A1402" s="34" t="str">
        <f>B1402&amp;COUNTIF($B$2:B1402,B1402)</f>
        <v>鳥取県11</v>
      </c>
      <c r="B1402" s="32" t="s">
        <v>1582</v>
      </c>
      <c r="C1402" s="32" t="s">
        <v>1593</v>
      </c>
      <c r="D1402" s="32" t="str">
        <f t="shared" si="21"/>
        <v>鳥取県琴浦町</v>
      </c>
      <c r="E1402" s="35" t="s">
        <v>2423</v>
      </c>
    </row>
    <row r="1403" spans="1:5" x14ac:dyDescent="0.4">
      <c r="A1403" s="34" t="str">
        <f>B1403&amp;COUNTIF($B$2:B1403,B1403)</f>
        <v>鳥取県12</v>
      </c>
      <c r="B1403" s="32" t="s">
        <v>1582</v>
      </c>
      <c r="C1403" s="32" t="s">
        <v>1594</v>
      </c>
      <c r="D1403" s="32" t="str">
        <f t="shared" si="21"/>
        <v>鳥取県北栄町</v>
      </c>
      <c r="E1403" s="35" t="s">
        <v>2423</v>
      </c>
    </row>
    <row r="1404" spans="1:5" x14ac:dyDescent="0.4">
      <c r="A1404" s="34" t="str">
        <f>B1404&amp;COUNTIF($B$2:B1404,B1404)</f>
        <v>鳥取県13</v>
      </c>
      <c r="B1404" s="32" t="s">
        <v>1582</v>
      </c>
      <c r="C1404" s="32" t="s">
        <v>1595</v>
      </c>
      <c r="D1404" s="32" t="str">
        <f t="shared" si="21"/>
        <v>鳥取県日吉津村</v>
      </c>
      <c r="E1404" s="35" t="s">
        <v>2176</v>
      </c>
    </row>
    <row r="1405" spans="1:5" x14ac:dyDescent="0.4">
      <c r="A1405" s="34" t="str">
        <f>B1405&amp;COUNTIF($B$2:B1405,B1405)</f>
        <v>鳥取県14</v>
      </c>
      <c r="B1405" s="32" t="s">
        <v>1582</v>
      </c>
      <c r="C1405" s="32" t="s">
        <v>1596</v>
      </c>
      <c r="D1405" s="32" t="str">
        <f t="shared" si="21"/>
        <v>鳥取県大山町</v>
      </c>
      <c r="E1405" s="35" t="s">
        <v>2176</v>
      </c>
    </row>
    <row r="1406" spans="1:5" x14ac:dyDescent="0.4">
      <c r="A1406" s="34" t="str">
        <f>B1406&amp;COUNTIF($B$2:B1406,B1406)</f>
        <v>鳥取県15</v>
      </c>
      <c r="B1406" s="32" t="s">
        <v>1582</v>
      </c>
      <c r="C1406" s="32" t="s">
        <v>543</v>
      </c>
      <c r="D1406" s="32" t="str">
        <f t="shared" ref="D1406:D1469" si="22">B1406&amp;C1406</f>
        <v>鳥取県南部町</v>
      </c>
      <c r="E1406" s="35" t="s">
        <v>2176</v>
      </c>
    </row>
    <row r="1407" spans="1:5" x14ac:dyDescent="0.4">
      <c r="A1407" s="34" t="str">
        <f>B1407&amp;COUNTIF($B$2:B1407,B1407)</f>
        <v>鳥取県16</v>
      </c>
      <c r="B1407" s="32" t="s">
        <v>1582</v>
      </c>
      <c r="C1407" s="32" t="s">
        <v>1597</v>
      </c>
      <c r="D1407" s="32" t="str">
        <f t="shared" si="22"/>
        <v>鳥取県伯耆町</v>
      </c>
      <c r="E1407" s="35" t="s">
        <v>2176</v>
      </c>
    </row>
    <row r="1408" spans="1:5" x14ac:dyDescent="0.4">
      <c r="A1408" s="34" t="str">
        <f>B1408&amp;COUNTIF($B$2:B1408,B1408)</f>
        <v>鳥取県17</v>
      </c>
      <c r="B1408" s="32" t="s">
        <v>1582</v>
      </c>
      <c r="C1408" s="32" t="s">
        <v>1598</v>
      </c>
      <c r="D1408" s="32" t="str">
        <f t="shared" si="22"/>
        <v>鳥取県日南町</v>
      </c>
      <c r="E1408" s="35" t="s">
        <v>2176</v>
      </c>
    </row>
    <row r="1409" spans="1:5" x14ac:dyDescent="0.4">
      <c r="A1409" s="34" t="str">
        <f>B1409&amp;COUNTIF($B$2:B1409,B1409)</f>
        <v>鳥取県18</v>
      </c>
      <c r="B1409" s="32" t="s">
        <v>1582</v>
      </c>
      <c r="C1409" s="32" t="s">
        <v>1400</v>
      </c>
      <c r="D1409" s="32" t="str">
        <f t="shared" si="22"/>
        <v>鳥取県日野町</v>
      </c>
      <c r="E1409" s="35" t="s">
        <v>2176</v>
      </c>
    </row>
    <row r="1410" spans="1:5" x14ac:dyDescent="0.4">
      <c r="A1410" s="34" t="str">
        <f>B1410&amp;COUNTIF($B$2:B1410,B1410)</f>
        <v>鳥取県19</v>
      </c>
      <c r="B1410" s="32" t="s">
        <v>1582</v>
      </c>
      <c r="C1410" s="32" t="s">
        <v>1599</v>
      </c>
      <c r="D1410" s="32" t="str">
        <f t="shared" si="22"/>
        <v>鳥取県江府町</v>
      </c>
      <c r="E1410" s="35" t="s">
        <v>2176</v>
      </c>
    </row>
    <row r="1411" spans="1:5" x14ac:dyDescent="0.4">
      <c r="A1411" s="34" t="str">
        <f>B1411&amp;COUNTIF($B$2:B1411,B1411)</f>
        <v>島根県1</v>
      </c>
      <c r="B1411" s="32" t="s">
        <v>1600</v>
      </c>
      <c r="C1411" s="32" t="s">
        <v>1601</v>
      </c>
      <c r="D1411" s="32" t="str">
        <f t="shared" si="22"/>
        <v>島根県松江市</v>
      </c>
      <c r="E1411" s="35" t="s">
        <v>2424</v>
      </c>
    </row>
    <row r="1412" spans="1:5" x14ac:dyDescent="0.4">
      <c r="A1412" s="34" t="str">
        <f>B1412&amp;COUNTIF($B$2:B1412,B1412)</f>
        <v>島根県2</v>
      </c>
      <c r="B1412" s="32" t="s">
        <v>1600</v>
      </c>
      <c r="C1412" s="32" t="s">
        <v>1602</v>
      </c>
      <c r="D1412" s="32" t="str">
        <f t="shared" si="22"/>
        <v>島根県浜田市</v>
      </c>
      <c r="E1412" s="35" t="s">
        <v>2425</v>
      </c>
    </row>
    <row r="1413" spans="1:5" x14ac:dyDescent="0.4">
      <c r="A1413" s="34" t="str">
        <f>B1413&amp;COUNTIF($B$2:B1413,B1413)</f>
        <v>島根県3</v>
      </c>
      <c r="B1413" s="32" t="s">
        <v>1600</v>
      </c>
      <c r="C1413" s="32" t="s">
        <v>1603</v>
      </c>
      <c r="D1413" s="32" t="str">
        <f t="shared" si="22"/>
        <v>島根県出雲市</v>
      </c>
      <c r="E1413" s="35" t="s">
        <v>2426</v>
      </c>
    </row>
    <row r="1414" spans="1:5" x14ac:dyDescent="0.4">
      <c r="A1414" s="34" t="str">
        <f>B1414&amp;COUNTIF($B$2:B1414,B1414)</f>
        <v>島根県4</v>
      </c>
      <c r="B1414" s="32" t="s">
        <v>1600</v>
      </c>
      <c r="C1414" s="32" t="s">
        <v>1604</v>
      </c>
      <c r="D1414" s="32" t="str">
        <f t="shared" si="22"/>
        <v>島根県益田市</v>
      </c>
      <c r="E1414" s="35" t="s">
        <v>2427</v>
      </c>
    </row>
    <row r="1415" spans="1:5" x14ac:dyDescent="0.4">
      <c r="A1415" s="34" t="str">
        <f>B1415&amp;COUNTIF($B$2:B1415,B1415)</f>
        <v>島根県5</v>
      </c>
      <c r="B1415" s="32" t="s">
        <v>1600</v>
      </c>
      <c r="C1415" s="32" t="s">
        <v>1605</v>
      </c>
      <c r="D1415" s="32" t="str">
        <f t="shared" si="22"/>
        <v>島根県大田市</v>
      </c>
      <c r="E1415" s="35" t="s">
        <v>2428</v>
      </c>
    </row>
    <row r="1416" spans="1:5" x14ac:dyDescent="0.4">
      <c r="A1416" s="34" t="str">
        <f>B1416&amp;COUNTIF($B$2:B1416,B1416)</f>
        <v>島根県6</v>
      </c>
      <c r="B1416" s="32" t="s">
        <v>1600</v>
      </c>
      <c r="C1416" s="32" t="s">
        <v>1606</v>
      </c>
      <c r="D1416" s="32" t="str">
        <f t="shared" si="22"/>
        <v>島根県安来市</v>
      </c>
      <c r="E1416" s="35" t="s">
        <v>2424</v>
      </c>
    </row>
    <row r="1417" spans="1:5" x14ac:dyDescent="0.4">
      <c r="A1417" s="34" t="str">
        <f>B1417&amp;COUNTIF($B$2:B1417,B1417)</f>
        <v>島根県7</v>
      </c>
      <c r="B1417" s="32" t="s">
        <v>1600</v>
      </c>
      <c r="C1417" s="32" t="s">
        <v>1607</v>
      </c>
      <c r="D1417" s="32" t="str">
        <f t="shared" si="22"/>
        <v>島根県江津市</v>
      </c>
      <c r="E1417" s="35" t="s">
        <v>2425</v>
      </c>
    </row>
    <row r="1418" spans="1:5" x14ac:dyDescent="0.4">
      <c r="A1418" s="34" t="str">
        <f>B1418&amp;COUNTIF($B$2:B1418,B1418)</f>
        <v>島根県8</v>
      </c>
      <c r="B1418" s="32" t="s">
        <v>1600</v>
      </c>
      <c r="C1418" s="32" t="s">
        <v>1608</v>
      </c>
      <c r="D1418" s="32" t="str">
        <f t="shared" si="22"/>
        <v>島根県雲南市</v>
      </c>
      <c r="E1418" s="35" t="s">
        <v>2429</v>
      </c>
    </row>
    <row r="1419" spans="1:5" x14ac:dyDescent="0.4">
      <c r="A1419" s="34" t="str">
        <f>B1419&amp;COUNTIF($B$2:B1419,B1419)</f>
        <v>島根県9</v>
      </c>
      <c r="B1419" s="32" t="s">
        <v>1600</v>
      </c>
      <c r="C1419" s="32" t="s">
        <v>1609</v>
      </c>
      <c r="D1419" s="32" t="str">
        <f t="shared" si="22"/>
        <v>島根県奥出雲町</v>
      </c>
      <c r="E1419" s="35" t="s">
        <v>2429</v>
      </c>
    </row>
    <row r="1420" spans="1:5" x14ac:dyDescent="0.4">
      <c r="A1420" s="34" t="str">
        <f>B1420&amp;COUNTIF($B$2:B1420,B1420)</f>
        <v>島根県10</v>
      </c>
      <c r="B1420" s="32" t="s">
        <v>1600</v>
      </c>
      <c r="C1420" s="32" t="s">
        <v>1610</v>
      </c>
      <c r="D1420" s="32" t="str">
        <f t="shared" si="22"/>
        <v>島根県飯南町</v>
      </c>
      <c r="E1420" s="35" t="s">
        <v>2429</v>
      </c>
    </row>
    <row r="1421" spans="1:5" x14ac:dyDescent="0.4">
      <c r="A1421" s="34" t="str">
        <f>B1421&amp;COUNTIF($B$2:B1421,B1421)</f>
        <v>島根県11</v>
      </c>
      <c r="B1421" s="32" t="s">
        <v>1600</v>
      </c>
      <c r="C1421" s="32" t="s">
        <v>1611</v>
      </c>
      <c r="D1421" s="32" t="str">
        <f t="shared" si="22"/>
        <v>島根県川本町</v>
      </c>
      <c r="E1421" s="35" t="s">
        <v>2428</v>
      </c>
    </row>
    <row r="1422" spans="1:5" x14ac:dyDescent="0.4">
      <c r="A1422" s="34" t="str">
        <f>B1422&amp;COUNTIF($B$2:B1422,B1422)</f>
        <v>島根県12</v>
      </c>
      <c r="B1422" s="32" t="s">
        <v>1600</v>
      </c>
      <c r="C1422" s="32" t="s">
        <v>636</v>
      </c>
      <c r="D1422" s="32" t="str">
        <f t="shared" si="22"/>
        <v>島根県美郷町</v>
      </c>
      <c r="E1422" s="35" t="s">
        <v>2428</v>
      </c>
    </row>
    <row r="1423" spans="1:5" x14ac:dyDescent="0.4">
      <c r="A1423" s="34" t="str">
        <f>B1423&amp;COUNTIF($B$2:B1423,B1423)</f>
        <v>島根県13</v>
      </c>
      <c r="B1423" s="32" t="s">
        <v>1600</v>
      </c>
      <c r="C1423" s="32" t="s">
        <v>1612</v>
      </c>
      <c r="D1423" s="32" t="str">
        <f t="shared" si="22"/>
        <v>島根県邑南町</v>
      </c>
      <c r="E1423" s="35" t="s">
        <v>2428</v>
      </c>
    </row>
    <row r="1424" spans="1:5" x14ac:dyDescent="0.4">
      <c r="A1424" s="34" t="str">
        <f>B1424&amp;COUNTIF($B$2:B1424,B1424)</f>
        <v>島根県14</v>
      </c>
      <c r="B1424" s="32" t="s">
        <v>1600</v>
      </c>
      <c r="C1424" s="32" t="s">
        <v>1613</v>
      </c>
      <c r="D1424" s="32" t="str">
        <f t="shared" si="22"/>
        <v>島根県津和野町</v>
      </c>
      <c r="E1424" s="35" t="s">
        <v>2427</v>
      </c>
    </row>
    <row r="1425" spans="1:5" x14ac:dyDescent="0.4">
      <c r="A1425" s="34" t="str">
        <f>B1425&amp;COUNTIF($B$2:B1425,B1425)</f>
        <v>島根県15</v>
      </c>
      <c r="B1425" s="32" t="s">
        <v>1600</v>
      </c>
      <c r="C1425" s="32" t="s">
        <v>1614</v>
      </c>
      <c r="D1425" s="32" t="str">
        <f t="shared" si="22"/>
        <v>島根県吉賀町</v>
      </c>
      <c r="E1425" s="35" t="s">
        <v>2427</v>
      </c>
    </row>
    <row r="1426" spans="1:5" x14ac:dyDescent="0.4">
      <c r="A1426" s="34" t="str">
        <f>B1426&amp;COUNTIF($B$2:B1426,B1426)</f>
        <v>島根県16</v>
      </c>
      <c r="B1426" s="32" t="s">
        <v>1600</v>
      </c>
      <c r="C1426" s="32" t="s">
        <v>1615</v>
      </c>
      <c r="D1426" s="32" t="str">
        <f t="shared" si="22"/>
        <v>島根県海士町</v>
      </c>
      <c r="E1426" s="35" t="s">
        <v>2430</v>
      </c>
    </row>
    <row r="1427" spans="1:5" x14ac:dyDescent="0.4">
      <c r="A1427" s="34" t="str">
        <f>B1427&amp;COUNTIF($B$2:B1427,B1427)</f>
        <v>島根県17</v>
      </c>
      <c r="B1427" s="32" t="s">
        <v>1600</v>
      </c>
      <c r="C1427" s="32" t="s">
        <v>1616</v>
      </c>
      <c r="D1427" s="32" t="str">
        <f t="shared" si="22"/>
        <v>島根県西ノ島町</v>
      </c>
      <c r="E1427" s="35" t="s">
        <v>2430</v>
      </c>
    </row>
    <row r="1428" spans="1:5" x14ac:dyDescent="0.4">
      <c r="A1428" s="34" t="str">
        <f>B1428&amp;COUNTIF($B$2:B1428,B1428)</f>
        <v>島根県18</v>
      </c>
      <c r="B1428" s="32" t="s">
        <v>1600</v>
      </c>
      <c r="C1428" s="32" t="s">
        <v>1617</v>
      </c>
      <c r="D1428" s="32" t="str">
        <f t="shared" si="22"/>
        <v>島根県知夫村</v>
      </c>
      <c r="E1428" s="35" t="s">
        <v>2430</v>
      </c>
    </row>
    <row r="1429" spans="1:5" x14ac:dyDescent="0.4">
      <c r="A1429" s="34" t="str">
        <f>B1429&amp;COUNTIF($B$2:B1429,B1429)</f>
        <v>島根県19</v>
      </c>
      <c r="B1429" s="32" t="s">
        <v>1600</v>
      </c>
      <c r="C1429" s="32" t="s">
        <v>1618</v>
      </c>
      <c r="D1429" s="32" t="str">
        <f t="shared" si="22"/>
        <v>島根県隠岐の島町</v>
      </c>
      <c r="E1429" s="35" t="s">
        <v>2430</v>
      </c>
    </row>
    <row r="1430" spans="1:5" x14ac:dyDescent="0.4">
      <c r="A1430" s="34" t="str">
        <f>B1430&amp;COUNTIF($B$2:B1430,B1430)</f>
        <v>岡山県1</v>
      </c>
      <c r="B1430" s="32" t="s">
        <v>1619</v>
      </c>
      <c r="C1430" s="32" t="s">
        <v>2431</v>
      </c>
      <c r="D1430" s="32" t="str">
        <f t="shared" si="22"/>
        <v>岡山県岡山市北区</v>
      </c>
      <c r="E1430" s="35" t="s">
        <v>2432</v>
      </c>
    </row>
    <row r="1431" spans="1:5" x14ac:dyDescent="0.4">
      <c r="A1431" s="34" t="str">
        <f>B1431&amp;COUNTIF($B$2:B1431,B1431)</f>
        <v>岡山県2</v>
      </c>
      <c r="B1431" s="32" t="s">
        <v>1619</v>
      </c>
      <c r="C1431" s="32" t="s">
        <v>2433</v>
      </c>
      <c r="D1431" s="32" t="str">
        <f t="shared" si="22"/>
        <v>岡山県岡山市中区</v>
      </c>
      <c r="E1431" s="35" t="s">
        <v>2432</v>
      </c>
    </row>
    <row r="1432" spans="1:5" x14ac:dyDescent="0.4">
      <c r="A1432" s="34" t="str">
        <f>B1432&amp;COUNTIF($B$2:B1432,B1432)</f>
        <v>岡山県3</v>
      </c>
      <c r="B1432" s="32" t="s">
        <v>1619</v>
      </c>
      <c r="C1432" s="32" t="s">
        <v>2434</v>
      </c>
      <c r="D1432" s="32" t="str">
        <f t="shared" si="22"/>
        <v>岡山県岡山市東区</v>
      </c>
      <c r="E1432" s="35" t="s">
        <v>2432</v>
      </c>
    </row>
    <row r="1433" spans="1:5" x14ac:dyDescent="0.4">
      <c r="A1433" s="34" t="str">
        <f>B1433&amp;COUNTIF($B$2:B1433,B1433)</f>
        <v>岡山県4</v>
      </c>
      <c r="B1433" s="32" t="s">
        <v>1619</v>
      </c>
      <c r="C1433" s="32" t="s">
        <v>2435</v>
      </c>
      <c r="D1433" s="32" t="str">
        <f t="shared" si="22"/>
        <v>岡山県岡山市南区</v>
      </c>
      <c r="E1433" s="35" t="s">
        <v>2432</v>
      </c>
    </row>
    <row r="1434" spans="1:5" x14ac:dyDescent="0.4">
      <c r="A1434" s="34" t="str">
        <f>B1434&amp;COUNTIF($B$2:B1434,B1434)</f>
        <v>岡山県5</v>
      </c>
      <c r="B1434" s="32" t="s">
        <v>1619</v>
      </c>
      <c r="C1434" s="32" t="s">
        <v>1620</v>
      </c>
      <c r="D1434" s="32" t="str">
        <f t="shared" si="22"/>
        <v>岡山県倉敷市</v>
      </c>
      <c r="E1434" s="35" t="s">
        <v>2436</v>
      </c>
    </row>
    <row r="1435" spans="1:5" x14ac:dyDescent="0.4">
      <c r="A1435" s="34" t="str">
        <f>B1435&amp;COUNTIF($B$2:B1435,B1435)</f>
        <v>岡山県6</v>
      </c>
      <c r="B1435" s="32" t="s">
        <v>1619</v>
      </c>
      <c r="C1435" s="32" t="s">
        <v>1621</v>
      </c>
      <c r="D1435" s="32" t="str">
        <f t="shared" si="22"/>
        <v>岡山県津山市</v>
      </c>
      <c r="E1435" s="35" t="s">
        <v>2437</v>
      </c>
    </row>
    <row r="1436" spans="1:5" x14ac:dyDescent="0.4">
      <c r="A1436" s="34" t="str">
        <f>B1436&amp;COUNTIF($B$2:B1436,B1436)</f>
        <v>岡山県7</v>
      </c>
      <c r="B1436" s="32" t="s">
        <v>1619</v>
      </c>
      <c r="C1436" s="32" t="s">
        <v>1622</v>
      </c>
      <c r="D1436" s="32" t="str">
        <f t="shared" si="22"/>
        <v>岡山県玉野市</v>
      </c>
      <c r="E1436" s="35" t="s">
        <v>2432</v>
      </c>
    </row>
    <row r="1437" spans="1:5" x14ac:dyDescent="0.4">
      <c r="A1437" s="34" t="str">
        <f>B1437&amp;COUNTIF($B$2:B1437,B1437)</f>
        <v>岡山県8</v>
      </c>
      <c r="B1437" s="32" t="s">
        <v>1619</v>
      </c>
      <c r="C1437" s="32" t="s">
        <v>1623</v>
      </c>
      <c r="D1437" s="32" t="str">
        <f t="shared" si="22"/>
        <v>岡山県笠岡市</v>
      </c>
      <c r="E1437" s="35" t="s">
        <v>2436</v>
      </c>
    </row>
    <row r="1438" spans="1:5" x14ac:dyDescent="0.4">
      <c r="A1438" s="34" t="str">
        <f>B1438&amp;COUNTIF($B$2:B1438,B1438)</f>
        <v>岡山県9</v>
      </c>
      <c r="B1438" s="32" t="s">
        <v>1619</v>
      </c>
      <c r="C1438" s="32" t="s">
        <v>1624</v>
      </c>
      <c r="D1438" s="32" t="str">
        <f t="shared" si="22"/>
        <v>岡山県井原市</v>
      </c>
      <c r="E1438" s="35" t="s">
        <v>2436</v>
      </c>
    </row>
    <row r="1439" spans="1:5" x14ac:dyDescent="0.4">
      <c r="A1439" s="34" t="str">
        <f>B1439&amp;COUNTIF($B$2:B1439,B1439)</f>
        <v>岡山県10</v>
      </c>
      <c r="B1439" s="32" t="s">
        <v>1619</v>
      </c>
      <c r="C1439" s="32" t="s">
        <v>1625</v>
      </c>
      <c r="D1439" s="32" t="str">
        <f t="shared" si="22"/>
        <v>岡山県総社市</v>
      </c>
      <c r="E1439" s="35" t="s">
        <v>2436</v>
      </c>
    </row>
    <row r="1440" spans="1:5" x14ac:dyDescent="0.4">
      <c r="A1440" s="34" t="str">
        <f>B1440&amp;COUNTIF($B$2:B1440,B1440)</f>
        <v>岡山県11</v>
      </c>
      <c r="B1440" s="32" t="s">
        <v>1619</v>
      </c>
      <c r="C1440" s="32" t="s">
        <v>1626</v>
      </c>
      <c r="D1440" s="32" t="str">
        <f t="shared" si="22"/>
        <v>岡山県高梁市</v>
      </c>
      <c r="E1440" s="35" t="s">
        <v>2438</v>
      </c>
    </row>
    <row r="1441" spans="1:5" x14ac:dyDescent="0.4">
      <c r="A1441" s="34" t="str">
        <f>B1441&amp;COUNTIF($B$2:B1441,B1441)</f>
        <v>岡山県12</v>
      </c>
      <c r="B1441" s="32" t="s">
        <v>1619</v>
      </c>
      <c r="C1441" s="32" t="s">
        <v>1627</v>
      </c>
      <c r="D1441" s="32" t="str">
        <f t="shared" si="22"/>
        <v>岡山県新見市</v>
      </c>
      <c r="E1441" s="35" t="s">
        <v>2438</v>
      </c>
    </row>
    <row r="1442" spans="1:5" x14ac:dyDescent="0.4">
      <c r="A1442" s="34" t="str">
        <f>B1442&amp;COUNTIF($B$2:B1442,B1442)</f>
        <v>岡山県13</v>
      </c>
      <c r="B1442" s="32" t="s">
        <v>1619</v>
      </c>
      <c r="C1442" s="32" t="s">
        <v>1628</v>
      </c>
      <c r="D1442" s="32" t="str">
        <f t="shared" si="22"/>
        <v>岡山県備前市</v>
      </c>
      <c r="E1442" s="35" t="s">
        <v>2432</v>
      </c>
    </row>
    <row r="1443" spans="1:5" x14ac:dyDescent="0.4">
      <c r="A1443" s="34" t="str">
        <f>B1443&amp;COUNTIF($B$2:B1443,B1443)</f>
        <v>岡山県14</v>
      </c>
      <c r="B1443" s="32" t="s">
        <v>1619</v>
      </c>
      <c r="C1443" s="32" t="s">
        <v>1629</v>
      </c>
      <c r="D1443" s="32" t="str">
        <f t="shared" si="22"/>
        <v>岡山県瀬戸内市</v>
      </c>
      <c r="E1443" s="35" t="s">
        <v>2432</v>
      </c>
    </row>
    <row r="1444" spans="1:5" x14ac:dyDescent="0.4">
      <c r="A1444" s="34" t="str">
        <f>B1444&amp;COUNTIF($B$2:B1444,B1444)</f>
        <v>岡山県15</v>
      </c>
      <c r="B1444" s="32" t="s">
        <v>1619</v>
      </c>
      <c r="C1444" s="32" t="s">
        <v>1630</v>
      </c>
      <c r="D1444" s="32" t="str">
        <f t="shared" si="22"/>
        <v>岡山県赤磐市</v>
      </c>
      <c r="E1444" s="35" t="s">
        <v>2432</v>
      </c>
    </row>
    <row r="1445" spans="1:5" x14ac:dyDescent="0.4">
      <c r="A1445" s="34" t="str">
        <f>B1445&amp;COUNTIF($B$2:B1445,B1445)</f>
        <v>岡山県16</v>
      </c>
      <c r="B1445" s="32" t="s">
        <v>1619</v>
      </c>
      <c r="C1445" s="32" t="s">
        <v>1631</v>
      </c>
      <c r="D1445" s="32" t="str">
        <f t="shared" si="22"/>
        <v>岡山県真庭市</v>
      </c>
      <c r="E1445" s="35" t="s">
        <v>2439</v>
      </c>
    </row>
    <row r="1446" spans="1:5" x14ac:dyDescent="0.4">
      <c r="A1446" s="34" t="str">
        <f>B1446&amp;COUNTIF($B$2:B1446,B1446)</f>
        <v>岡山県17</v>
      </c>
      <c r="B1446" s="32" t="s">
        <v>1619</v>
      </c>
      <c r="C1446" s="32" t="s">
        <v>1632</v>
      </c>
      <c r="D1446" s="32" t="str">
        <f t="shared" si="22"/>
        <v>岡山県美作市</v>
      </c>
      <c r="E1446" s="35" t="s">
        <v>2437</v>
      </c>
    </row>
    <row r="1447" spans="1:5" x14ac:dyDescent="0.4">
      <c r="A1447" s="34" t="str">
        <f>B1447&amp;COUNTIF($B$2:B1447,B1447)</f>
        <v>岡山県18</v>
      </c>
      <c r="B1447" s="32" t="s">
        <v>1619</v>
      </c>
      <c r="C1447" s="32" t="s">
        <v>1633</v>
      </c>
      <c r="D1447" s="32" t="str">
        <f t="shared" si="22"/>
        <v>岡山県浅口市</v>
      </c>
      <c r="E1447" s="35" t="s">
        <v>2436</v>
      </c>
    </row>
    <row r="1448" spans="1:5" x14ac:dyDescent="0.4">
      <c r="A1448" s="34" t="str">
        <f>B1448&amp;COUNTIF($B$2:B1448,B1448)</f>
        <v>岡山県19</v>
      </c>
      <c r="B1448" s="32" t="s">
        <v>1619</v>
      </c>
      <c r="C1448" s="32" t="s">
        <v>1634</v>
      </c>
      <c r="D1448" s="32" t="str">
        <f t="shared" si="22"/>
        <v>岡山県和気町</v>
      </c>
      <c r="E1448" s="35" t="s">
        <v>2432</v>
      </c>
    </row>
    <row r="1449" spans="1:5" x14ac:dyDescent="0.4">
      <c r="A1449" s="34" t="str">
        <f>B1449&amp;COUNTIF($B$2:B1449,B1449)</f>
        <v>岡山県20</v>
      </c>
      <c r="B1449" s="32" t="s">
        <v>1619</v>
      </c>
      <c r="C1449" s="32" t="s">
        <v>1635</v>
      </c>
      <c r="D1449" s="32" t="str">
        <f t="shared" si="22"/>
        <v>岡山県早島町</v>
      </c>
      <c r="E1449" s="35" t="s">
        <v>2436</v>
      </c>
    </row>
    <row r="1450" spans="1:5" x14ac:dyDescent="0.4">
      <c r="A1450" s="34" t="str">
        <f>B1450&amp;COUNTIF($B$2:B1450,B1450)</f>
        <v>岡山県21</v>
      </c>
      <c r="B1450" s="32" t="s">
        <v>1619</v>
      </c>
      <c r="C1450" s="32" t="s">
        <v>1636</v>
      </c>
      <c r="D1450" s="32" t="str">
        <f t="shared" si="22"/>
        <v>岡山県里庄町</v>
      </c>
      <c r="E1450" s="35" t="s">
        <v>2436</v>
      </c>
    </row>
    <row r="1451" spans="1:5" x14ac:dyDescent="0.4">
      <c r="A1451" s="34" t="str">
        <f>B1451&amp;COUNTIF($B$2:B1451,B1451)</f>
        <v>岡山県22</v>
      </c>
      <c r="B1451" s="32" t="s">
        <v>1619</v>
      </c>
      <c r="C1451" s="32" t="s">
        <v>1637</v>
      </c>
      <c r="D1451" s="32" t="str">
        <f t="shared" si="22"/>
        <v>岡山県矢掛町</v>
      </c>
      <c r="E1451" s="35" t="s">
        <v>2436</v>
      </c>
    </row>
    <row r="1452" spans="1:5" x14ac:dyDescent="0.4">
      <c r="A1452" s="34" t="str">
        <f>B1452&amp;COUNTIF($B$2:B1452,B1452)</f>
        <v>岡山県23</v>
      </c>
      <c r="B1452" s="32" t="s">
        <v>1619</v>
      </c>
      <c r="C1452" s="32" t="s">
        <v>1638</v>
      </c>
      <c r="D1452" s="32" t="str">
        <f t="shared" si="22"/>
        <v>岡山県新庄村</v>
      </c>
      <c r="E1452" s="35" t="s">
        <v>2439</v>
      </c>
    </row>
    <row r="1453" spans="1:5" x14ac:dyDescent="0.4">
      <c r="A1453" s="34" t="str">
        <f>B1453&amp;COUNTIF($B$2:B1453,B1453)</f>
        <v>岡山県24</v>
      </c>
      <c r="B1453" s="32" t="s">
        <v>1619</v>
      </c>
      <c r="C1453" s="32" t="s">
        <v>1639</v>
      </c>
      <c r="D1453" s="32" t="str">
        <f t="shared" si="22"/>
        <v>岡山県鏡野町</v>
      </c>
      <c r="E1453" s="35" t="s">
        <v>2437</v>
      </c>
    </row>
    <row r="1454" spans="1:5" x14ac:dyDescent="0.4">
      <c r="A1454" s="34" t="str">
        <f>B1454&amp;COUNTIF($B$2:B1454,B1454)</f>
        <v>岡山県25</v>
      </c>
      <c r="B1454" s="32" t="s">
        <v>1619</v>
      </c>
      <c r="C1454" s="32" t="s">
        <v>1640</v>
      </c>
      <c r="D1454" s="32" t="str">
        <f t="shared" si="22"/>
        <v>岡山県勝央町</v>
      </c>
      <c r="E1454" s="35" t="s">
        <v>2437</v>
      </c>
    </row>
    <row r="1455" spans="1:5" x14ac:dyDescent="0.4">
      <c r="A1455" s="34" t="str">
        <f>B1455&amp;COUNTIF($B$2:B1455,B1455)</f>
        <v>岡山県26</v>
      </c>
      <c r="B1455" s="32" t="s">
        <v>1619</v>
      </c>
      <c r="C1455" s="32" t="s">
        <v>1641</v>
      </c>
      <c r="D1455" s="32" t="str">
        <f t="shared" si="22"/>
        <v>岡山県奈義町</v>
      </c>
      <c r="E1455" s="35" t="s">
        <v>2437</v>
      </c>
    </row>
    <row r="1456" spans="1:5" x14ac:dyDescent="0.4">
      <c r="A1456" s="34" t="str">
        <f>B1456&amp;COUNTIF($B$2:B1456,B1456)</f>
        <v>岡山県27</v>
      </c>
      <c r="B1456" s="32" t="s">
        <v>1619</v>
      </c>
      <c r="C1456" s="32" t="s">
        <v>1642</v>
      </c>
      <c r="D1456" s="32" t="str">
        <f t="shared" si="22"/>
        <v>岡山県西粟倉村</v>
      </c>
      <c r="E1456" s="35" t="s">
        <v>2437</v>
      </c>
    </row>
    <row r="1457" spans="1:5" x14ac:dyDescent="0.4">
      <c r="A1457" s="34" t="str">
        <f>B1457&amp;COUNTIF($B$2:B1457,B1457)</f>
        <v>岡山県28</v>
      </c>
      <c r="B1457" s="32" t="s">
        <v>1619</v>
      </c>
      <c r="C1457" s="32" t="s">
        <v>1643</v>
      </c>
      <c r="D1457" s="32" t="str">
        <f t="shared" si="22"/>
        <v>岡山県久米南町</v>
      </c>
      <c r="E1457" s="35" t="s">
        <v>2437</v>
      </c>
    </row>
    <row r="1458" spans="1:5" x14ac:dyDescent="0.4">
      <c r="A1458" s="34" t="str">
        <f>B1458&amp;COUNTIF($B$2:B1458,B1458)</f>
        <v>岡山県29</v>
      </c>
      <c r="B1458" s="32" t="s">
        <v>1619</v>
      </c>
      <c r="C1458" s="32" t="s">
        <v>1644</v>
      </c>
      <c r="D1458" s="32" t="str">
        <f t="shared" si="22"/>
        <v>岡山県美咲町</v>
      </c>
      <c r="E1458" s="35" t="s">
        <v>2437</v>
      </c>
    </row>
    <row r="1459" spans="1:5" x14ac:dyDescent="0.4">
      <c r="A1459" s="34" t="str">
        <f>B1459&amp;COUNTIF($B$2:B1459,B1459)</f>
        <v>岡山県30</v>
      </c>
      <c r="B1459" s="32" t="s">
        <v>1619</v>
      </c>
      <c r="C1459" s="32" t="s">
        <v>1645</v>
      </c>
      <c r="D1459" s="32" t="str">
        <f t="shared" si="22"/>
        <v>岡山県吉備中央町</v>
      </c>
      <c r="E1459" s="35" t="s">
        <v>2432</v>
      </c>
    </row>
    <row r="1460" spans="1:5" x14ac:dyDescent="0.4">
      <c r="A1460" s="34" t="str">
        <f>B1460&amp;COUNTIF($B$2:B1460,B1460)</f>
        <v>広島県1</v>
      </c>
      <c r="B1460" s="32" t="s">
        <v>1646</v>
      </c>
      <c r="C1460" s="32" t="s">
        <v>2440</v>
      </c>
      <c r="D1460" s="32" t="str">
        <f t="shared" si="22"/>
        <v>広島県広島市中区</v>
      </c>
      <c r="E1460" s="35" t="s">
        <v>2441</v>
      </c>
    </row>
    <row r="1461" spans="1:5" x14ac:dyDescent="0.4">
      <c r="A1461" s="34" t="str">
        <f>B1461&amp;COUNTIF($B$2:B1461,B1461)</f>
        <v>広島県2</v>
      </c>
      <c r="B1461" s="32" t="s">
        <v>1646</v>
      </c>
      <c r="C1461" s="32" t="s">
        <v>2442</v>
      </c>
      <c r="D1461" s="32" t="str">
        <f t="shared" si="22"/>
        <v>広島県広島市東区</v>
      </c>
      <c r="E1461" s="35" t="s">
        <v>2441</v>
      </c>
    </row>
    <row r="1462" spans="1:5" x14ac:dyDescent="0.4">
      <c r="A1462" s="34" t="str">
        <f>B1462&amp;COUNTIF($B$2:B1462,B1462)</f>
        <v>広島県3</v>
      </c>
      <c r="B1462" s="32" t="s">
        <v>1646</v>
      </c>
      <c r="C1462" s="32" t="s">
        <v>2443</v>
      </c>
      <c r="D1462" s="32" t="str">
        <f t="shared" si="22"/>
        <v>広島県広島市南区</v>
      </c>
      <c r="E1462" s="35" t="s">
        <v>2441</v>
      </c>
    </row>
    <row r="1463" spans="1:5" x14ac:dyDescent="0.4">
      <c r="A1463" s="34" t="str">
        <f>B1463&amp;COUNTIF($B$2:B1463,B1463)</f>
        <v>広島県4</v>
      </c>
      <c r="B1463" s="32" t="s">
        <v>1646</v>
      </c>
      <c r="C1463" s="32" t="s">
        <v>2444</v>
      </c>
      <c r="D1463" s="32" t="str">
        <f t="shared" si="22"/>
        <v>広島県広島市西区</v>
      </c>
      <c r="E1463" s="35" t="s">
        <v>2441</v>
      </c>
    </row>
    <row r="1464" spans="1:5" x14ac:dyDescent="0.4">
      <c r="A1464" s="34" t="str">
        <f>B1464&amp;COUNTIF($B$2:B1464,B1464)</f>
        <v>広島県5</v>
      </c>
      <c r="B1464" s="32" t="s">
        <v>1646</v>
      </c>
      <c r="C1464" s="32" t="s">
        <v>2445</v>
      </c>
      <c r="D1464" s="32" t="str">
        <f t="shared" si="22"/>
        <v>広島県広島市安佐南区</v>
      </c>
      <c r="E1464" s="35" t="s">
        <v>2441</v>
      </c>
    </row>
    <row r="1465" spans="1:5" x14ac:dyDescent="0.4">
      <c r="A1465" s="34" t="str">
        <f>B1465&amp;COUNTIF($B$2:B1465,B1465)</f>
        <v>広島県6</v>
      </c>
      <c r="B1465" s="32" t="s">
        <v>1646</v>
      </c>
      <c r="C1465" s="32" t="s">
        <v>2446</v>
      </c>
      <c r="D1465" s="32" t="str">
        <f t="shared" si="22"/>
        <v>広島県広島市安佐北区</v>
      </c>
      <c r="E1465" s="35" t="s">
        <v>2441</v>
      </c>
    </row>
    <row r="1466" spans="1:5" x14ac:dyDescent="0.4">
      <c r="A1466" s="34" t="str">
        <f>B1466&amp;COUNTIF($B$2:B1466,B1466)</f>
        <v>広島県7</v>
      </c>
      <c r="B1466" s="32" t="s">
        <v>1646</v>
      </c>
      <c r="C1466" s="32" t="s">
        <v>2447</v>
      </c>
      <c r="D1466" s="32" t="str">
        <f t="shared" si="22"/>
        <v>広島県広島市安芸区</v>
      </c>
      <c r="E1466" s="35" t="s">
        <v>2441</v>
      </c>
    </row>
    <row r="1467" spans="1:5" x14ac:dyDescent="0.4">
      <c r="A1467" s="34" t="str">
        <f>B1467&amp;COUNTIF($B$2:B1467,B1467)</f>
        <v>広島県8</v>
      </c>
      <c r="B1467" s="32" t="s">
        <v>1646</v>
      </c>
      <c r="C1467" s="32" t="s">
        <v>2448</v>
      </c>
      <c r="D1467" s="32" t="str">
        <f t="shared" si="22"/>
        <v>広島県広島市佐伯区</v>
      </c>
      <c r="E1467" s="35" t="s">
        <v>2441</v>
      </c>
    </row>
    <row r="1468" spans="1:5" x14ac:dyDescent="0.4">
      <c r="A1468" s="34" t="str">
        <f>B1468&amp;COUNTIF($B$2:B1468,B1468)</f>
        <v>広島県9</v>
      </c>
      <c r="B1468" s="32" t="s">
        <v>1646</v>
      </c>
      <c r="C1468" s="32" t="s">
        <v>1647</v>
      </c>
      <c r="D1468" s="32" t="str">
        <f t="shared" si="22"/>
        <v>広島県呉市</v>
      </c>
      <c r="E1468" s="35" t="s">
        <v>2449</v>
      </c>
    </row>
    <row r="1469" spans="1:5" x14ac:dyDescent="0.4">
      <c r="A1469" s="34" t="str">
        <f>B1469&amp;COUNTIF($B$2:B1469,B1469)</f>
        <v>広島県10</v>
      </c>
      <c r="B1469" s="32" t="s">
        <v>1646</v>
      </c>
      <c r="C1469" s="32" t="s">
        <v>1648</v>
      </c>
      <c r="D1469" s="32" t="str">
        <f t="shared" si="22"/>
        <v>広島県竹原市</v>
      </c>
      <c r="E1469" s="35" t="s">
        <v>2450</v>
      </c>
    </row>
    <row r="1470" spans="1:5" x14ac:dyDescent="0.4">
      <c r="A1470" s="34" t="str">
        <f>B1470&amp;COUNTIF($B$2:B1470,B1470)</f>
        <v>広島県11</v>
      </c>
      <c r="B1470" s="32" t="s">
        <v>1646</v>
      </c>
      <c r="C1470" s="32" t="s">
        <v>1649</v>
      </c>
      <c r="D1470" s="32" t="str">
        <f t="shared" ref="D1470:D1533" si="23">B1470&amp;C1470</f>
        <v>広島県三原市</v>
      </c>
      <c r="E1470" s="35" t="s">
        <v>2451</v>
      </c>
    </row>
    <row r="1471" spans="1:5" x14ac:dyDescent="0.4">
      <c r="A1471" s="34" t="str">
        <f>B1471&amp;COUNTIF($B$2:B1471,B1471)</f>
        <v>広島県12</v>
      </c>
      <c r="B1471" s="32" t="s">
        <v>1646</v>
      </c>
      <c r="C1471" s="32" t="s">
        <v>1650</v>
      </c>
      <c r="D1471" s="32" t="str">
        <f t="shared" si="23"/>
        <v>広島県尾道市</v>
      </c>
      <c r="E1471" s="35" t="s">
        <v>2451</v>
      </c>
    </row>
    <row r="1472" spans="1:5" x14ac:dyDescent="0.4">
      <c r="A1472" s="34" t="str">
        <f>B1472&amp;COUNTIF($B$2:B1472,B1472)</f>
        <v>広島県13</v>
      </c>
      <c r="B1472" s="32" t="s">
        <v>1646</v>
      </c>
      <c r="C1472" s="32" t="s">
        <v>1651</v>
      </c>
      <c r="D1472" s="32" t="str">
        <f t="shared" si="23"/>
        <v>広島県福山市</v>
      </c>
      <c r="E1472" s="35" t="s">
        <v>2452</v>
      </c>
    </row>
    <row r="1473" spans="1:5" x14ac:dyDescent="0.4">
      <c r="A1473" s="34" t="str">
        <f>B1473&amp;COUNTIF($B$2:B1473,B1473)</f>
        <v>広島県14</v>
      </c>
      <c r="B1473" s="32" t="s">
        <v>1646</v>
      </c>
      <c r="C1473" s="32" t="s">
        <v>982</v>
      </c>
      <c r="D1473" s="32" t="str">
        <f t="shared" si="23"/>
        <v>広島県府中市</v>
      </c>
      <c r="E1473" s="35" t="s">
        <v>2452</v>
      </c>
    </row>
    <row r="1474" spans="1:5" x14ac:dyDescent="0.4">
      <c r="A1474" s="34" t="str">
        <f>B1474&amp;COUNTIF($B$2:B1474,B1474)</f>
        <v>広島県15</v>
      </c>
      <c r="B1474" s="32" t="s">
        <v>1646</v>
      </c>
      <c r="C1474" s="32" t="s">
        <v>1652</v>
      </c>
      <c r="D1474" s="32" t="str">
        <f t="shared" si="23"/>
        <v>広島県三次市</v>
      </c>
      <c r="E1474" s="35" t="s">
        <v>2453</v>
      </c>
    </row>
    <row r="1475" spans="1:5" x14ac:dyDescent="0.4">
      <c r="A1475" s="34" t="str">
        <f>B1475&amp;COUNTIF($B$2:B1475,B1475)</f>
        <v>広島県16</v>
      </c>
      <c r="B1475" s="32" t="s">
        <v>1646</v>
      </c>
      <c r="C1475" s="32" t="s">
        <v>1653</v>
      </c>
      <c r="D1475" s="32" t="str">
        <f t="shared" si="23"/>
        <v>広島県庄原市</v>
      </c>
      <c r="E1475" s="35" t="s">
        <v>2453</v>
      </c>
    </row>
    <row r="1476" spans="1:5" x14ac:dyDescent="0.4">
      <c r="A1476" s="34" t="str">
        <f>B1476&amp;COUNTIF($B$2:B1476,B1476)</f>
        <v>広島県17</v>
      </c>
      <c r="B1476" s="32" t="s">
        <v>1646</v>
      </c>
      <c r="C1476" s="32" t="s">
        <v>1654</v>
      </c>
      <c r="D1476" s="32" t="str">
        <f t="shared" si="23"/>
        <v>広島県大竹市</v>
      </c>
      <c r="E1476" s="35" t="s">
        <v>2454</v>
      </c>
    </row>
    <row r="1477" spans="1:5" x14ac:dyDescent="0.4">
      <c r="A1477" s="34" t="str">
        <f>B1477&amp;COUNTIF($B$2:B1477,B1477)</f>
        <v>広島県18</v>
      </c>
      <c r="B1477" s="32" t="s">
        <v>1646</v>
      </c>
      <c r="C1477" s="32" t="s">
        <v>1655</v>
      </c>
      <c r="D1477" s="32" t="str">
        <f t="shared" si="23"/>
        <v>広島県東広島市</v>
      </c>
      <c r="E1477" s="35" t="s">
        <v>2450</v>
      </c>
    </row>
    <row r="1478" spans="1:5" x14ac:dyDescent="0.4">
      <c r="A1478" s="34" t="str">
        <f>B1478&amp;COUNTIF($B$2:B1478,B1478)</f>
        <v>広島県19</v>
      </c>
      <c r="B1478" s="32" t="s">
        <v>1646</v>
      </c>
      <c r="C1478" s="32" t="s">
        <v>1656</v>
      </c>
      <c r="D1478" s="32" t="str">
        <f t="shared" si="23"/>
        <v>広島県廿日市市</v>
      </c>
      <c r="E1478" s="35" t="s">
        <v>2454</v>
      </c>
    </row>
    <row r="1479" spans="1:5" x14ac:dyDescent="0.4">
      <c r="A1479" s="34" t="str">
        <f>B1479&amp;COUNTIF($B$2:B1479,B1479)</f>
        <v>広島県20</v>
      </c>
      <c r="B1479" s="32" t="s">
        <v>1646</v>
      </c>
      <c r="C1479" s="32" t="s">
        <v>1657</v>
      </c>
      <c r="D1479" s="32" t="str">
        <f t="shared" si="23"/>
        <v>広島県安芸高田市</v>
      </c>
      <c r="E1479" s="35" t="s">
        <v>2441</v>
      </c>
    </row>
    <row r="1480" spans="1:5" x14ac:dyDescent="0.4">
      <c r="A1480" s="34" t="str">
        <f>B1480&amp;COUNTIF($B$2:B1480,B1480)</f>
        <v>広島県21</v>
      </c>
      <c r="B1480" s="32" t="s">
        <v>1646</v>
      </c>
      <c r="C1480" s="32" t="s">
        <v>1658</v>
      </c>
      <c r="D1480" s="32" t="str">
        <f t="shared" si="23"/>
        <v>広島県江田島市</v>
      </c>
      <c r="E1480" s="35" t="s">
        <v>2449</v>
      </c>
    </row>
    <row r="1481" spans="1:5" x14ac:dyDescent="0.4">
      <c r="A1481" s="34" t="str">
        <f>B1481&amp;COUNTIF($B$2:B1481,B1481)</f>
        <v>広島県22</v>
      </c>
      <c r="B1481" s="32" t="s">
        <v>1646</v>
      </c>
      <c r="C1481" s="32" t="s">
        <v>1659</v>
      </c>
      <c r="D1481" s="32" t="str">
        <f t="shared" si="23"/>
        <v>広島県府中町</v>
      </c>
      <c r="E1481" s="35" t="s">
        <v>2441</v>
      </c>
    </row>
    <row r="1482" spans="1:5" x14ac:dyDescent="0.4">
      <c r="A1482" s="34" t="str">
        <f>B1482&amp;COUNTIF($B$2:B1482,B1482)</f>
        <v>広島県23</v>
      </c>
      <c r="B1482" s="32" t="s">
        <v>1646</v>
      </c>
      <c r="C1482" s="32" t="s">
        <v>1660</v>
      </c>
      <c r="D1482" s="32" t="str">
        <f t="shared" si="23"/>
        <v>広島県海田町</v>
      </c>
      <c r="E1482" s="35" t="s">
        <v>2441</v>
      </c>
    </row>
    <row r="1483" spans="1:5" x14ac:dyDescent="0.4">
      <c r="A1483" s="34" t="str">
        <f>B1483&amp;COUNTIF($B$2:B1483,B1483)</f>
        <v>広島県24</v>
      </c>
      <c r="B1483" s="32" t="s">
        <v>1646</v>
      </c>
      <c r="C1483" s="32" t="s">
        <v>1661</v>
      </c>
      <c r="D1483" s="32" t="str">
        <f t="shared" si="23"/>
        <v>広島県熊野町</v>
      </c>
      <c r="E1483" s="35" t="s">
        <v>2441</v>
      </c>
    </row>
    <row r="1484" spans="1:5" x14ac:dyDescent="0.4">
      <c r="A1484" s="34" t="str">
        <f>B1484&amp;COUNTIF($B$2:B1484,B1484)</f>
        <v>広島県25</v>
      </c>
      <c r="B1484" s="32" t="s">
        <v>1646</v>
      </c>
      <c r="C1484" s="32" t="s">
        <v>1662</v>
      </c>
      <c r="D1484" s="32" t="str">
        <f t="shared" si="23"/>
        <v>広島県坂町</v>
      </c>
      <c r="E1484" s="35" t="s">
        <v>2441</v>
      </c>
    </row>
    <row r="1485" spans="1:5" x14ac:dyDescent="0.4">
      <c r="A1485" s="34" t="str">
        <f>B1485&amp;COUNTIF($B$2:B1485,B1485)</f>
        <v>広島県26</v>
      </c>
      <c r="B1485" s="32" t="s">
        <v>1646</v>
      </c>
      <c r="C1485" s="32" t="s">
        <v>1663</v>
      </c>
      <c r="D1485" s="32" t="str">
        <f t="shared" si="23"/>
        <v>広島県安芸太田町</v>
      </c>
      <c r="E1485" s="35" t="s">
        <v>2441</v>
      </c>
    </row>
    <row r="1486" spans="1:5" x14ac:dyDescent="0.4">
      <c r="A1486" s="34" t="str">
        <f>B1486&amp;COUNTIF($B$2:B1486,B1486)</f>
        <v>広島県27</v>
      </c>
      <c r="B1486" s="32" t="s">
        <v>1646</v>
      </c>
      <c r="C1486" s="32" t="s">
        <v>1664</v>
      </c>
      <c r="D1486" s="32" t="str">
        <f t="shared" si="23"/>
        <v>広島県北広島町</v>
      </c>
      <c r="E1486" s="35" t="s">
        <v>2441</v>
      </c>
    </row>
    <row r="1487" spans="1:5" x14ac:dyDescent="0.4">
      <c r="A1487" s="34" t="str">
        <f>B1487&amp;COUNTIF($B$2:B1487,B1487)</f>
        <v>広島県28</v>
      </c>
      <c r="B1487" s="32" t="s">
        <v>1646</v>
      </c>
      <c r="C1487" s="32" t="s">
        <v>1665</v>
      </c>
      <c r="D1487" s="32" t="str">
        <f t="shared" si="23"/>
        <v>広島県大崎上島町</v>
      </c>
      <c r="E1487" s="35" t="s">
        <v>2450</v>
      </c>
    </row>
    <row r="1488" spans="1:5" x14ac:dyDescent="0.4">
      <c r="A1488" s="34" t="str">
        <f>B1488&amp;COUNTIF($B$2:B1488,B1488)</f>
        <v>広島県29</v>
      </c>
      <c r="B1488" s="32" t="s">
        <v>1646</v>
      </c>
      <c r="C1488" s="32" t="s">
        <v>1666</v>
      </c>
      <c r="D1488" s="32" t="str">
        <f t="shared" si="23"/>
        <v>広島県世羅町</v>
      </c>
      <c r="E1488" s="35" t="s">
        <v>2451</v>
      </c>
    </row>
    <row r="1489" spans="1:5" x14ac:dyDescent="0.4">
      <c r="A1489" s="34" t="str">
        <f>B1489&amp;COUNTIF($B$2:B1489,B1489)</f>
        <v>広島県30</v>
      </c>
      <c r="B1489" s="32" t="s">
        <v>1646</v>
      </c>
      <c r="C1489" s="32" t="s">
        <v>1667</v>
      </c>
      <c r="D1489" s="32" t="str">
        <f t="shared" si="23"/>
        <v>広島県神石高原町</v>
      </c>
      <c r="E1489" s="35" t="s">
        <v>2452</v>
      </c>
    </row>
    <row r="1490" spans="1:5" x14ac:dyDescent="0.4">
      <c r="A1490" s="34" t="str">
        <f>B1490&amp;COUNTIF($B$2:B1490,B1490)</f>
        <v>山口県1</v>
      </c>
      <c r="B1490" s="32" t="s">
        <v>1668</v>
      </c>
      <c r="C1490" s="32" t="s">
        <v>1669</v>
      </c>
      <c r="D1490" s="32" t="str">
        <f t="shared" si="23"/>
        <v>山口県下関市</v>
      </c>
      <c r="E1490" s="35" t="s">
        <v>2455</v>
      </c>
    </row>
    <row r="1491" spans="1:5" x14ac:dyDescent="0.4">
      <c r="A1491" s="34" t="str">
        <f>B1491&amp;COUNTIF($B$2:B1491,B1491)</f>
        <v>山口県2</v>
      </c>
      <c r="B1491" s="32" t="s">
        <v>1668</v>
      </c>
      <c r="C1491" s="32" t="s">
        <v>1670</v>
      </c>
      <c r="D1491" s="32" t="str">
        <f t="shared" si="23"/>
        <v>山口県宇部市</v>
      </c>
      <c r="E1491" s="35" t="s">
        <v>2456</v>
      </c>
    </row>
    <row r="1492" spans="1:5" x14ac:dyDescent="0.4">
      <c r="A1492" s="34" t="str">
        <f>B1492&amp;COUNTIF($B$2:B1492,B1492)</f>
        <v>山口県3</v>
      </c>
      <c r="B1492" s="32" t="s">
        <v>1668</v>
      </c>
      <c r="C1492" s="32" t="s">
        <v>1671</v>
      </c>
      <c r="D1492" s="32" t="str">
        <f t="shared" si="23"/>
        <v>山口県山口市</v>
      </c>
      <c r="E1492" s="35" t="s">
        <v>2457</v>
      </c>
    </row>
    <row r="1493" spans="1:5" x14ac:dyDescent="0.4">
      <c r="A1493" s="34" t="str">
        <f>B1493&amp;COUNTIF($B$2:B1493,B1493)</f>
        <v>山口県4</v>
      </c>
      <c r="B1493" s="32" t="s">
        <v>1668</v>
      </c>
      <c r="C1493" s="32" t="s">
        <v>1672</v>
      </c>
      <c r="D1493" s="32" t="str">
        <f t="shared" si="23"/>
        <v>山口県萩市</v>
      </c>
      <c r="E1493" s="35" t="s">
        <v>2458</v>
      </c>
    </row>
    <row r="1494" spans="1:5" x14ac:dyDescent="0.4">
      <c r="A1494" s="34" t="str">
        <f>B1494&amp;COUNTIF($B$2:B1494,B1494)</f>
        <v>山口県5</v>
      </c>
      <c r="B1494" s="32" t="s">
        <v>1668</v>
      </c>
      <c r="C1494" s="32" t="s">
        <v>1673</v>
      </c>
      <c r="D1494" s="32" t="str">
        <f t="shared" si="23"/>
        <v>山口県防府市</v>
      </c>
      <c r="E1494" s="35" t="s">
        <v>2457</v>
      </c>
    </row>
    <row r="1495" spans="1:5" x14ac:dyDescent="0.4">
      <c r="A1495" s="34" t="str">
        <f>B1495&amp;COUNTIF($B$2:B1495,B1495)</f>
        <v>山口県6</v>
      </c>
      <c r="B1495" s="32" t="s">
        <v>1668</v>
      </c>
      <c r="C1495" s="32" t="s">
        <v>1674</v>
      </c>
      <c r="D1495" s="32" t="str">
        <f t="shared" si="23"/>
        <v>山口県下松市</v>
      </c>
      <c r="E1495" s="35" t="s">
        <v>2459</v>
      </c>
    </row>
    <row r="1496" spans="1:5" x14ac:dyDescent="0.4">
      <c r="A1496" s="34" t="str">
        <f>B1496&amp;COUNTIF($B$2:B1496,B1496)</f>
        <v>山口県7</v>
      </c>
      <c r="B1496" s="32" t="s">
        <v>1668</v>
      </c>
      <c r="C1496" s="32" t="s">
        <v>1675</v>
      </c>
      <c r="D1496" s="32" t="str">
        <f t="shared" si="23"/>
        <v>山口県岩国市</v>
      </c>
      <c r="E1496" s="35" t="s">
        <v>2460</v>
      </c>
    </row>
    <row r="1497" spans="1:5" x14ac:dyDescent="0.4">
      <c r="A1497" s="34" t="str">
        <f>B1497&amp;COUNTIF($B$2:B1497,B1497)</f>
        <v>山口県8</v>
      </c>
      <c r="B1497" s="32" t="s">
        <v>1668</v>
      </c>
      <c r="C1497" s="32" t="s">
        <v>1676</v>
      </c>
      <c r="D1497" s="32" t="str">
        <f t="shared" si="23"/>
        <v>山口県光市</v>
      </c>
      <c r="E1497" s="35" t="s">
        <v>2459</v>
      </c>
    </row>
    <row r="1498" spans="1:5" x14ac:dyDescent="0.4">
      <c r="A1498" s="34" t="str">
        <f>B1498&amp;COUNTIF($B$2:B1498,B1498)</f>
        <v>山口県9</v>
      </c>
      <c r="B1498" s="32" t="s">
        <v>1668</v>
      </c>
      <c r="C1498" s="32" t="s">
        <v>1677</v>
      </c>
      <c r="D1498" s="32" t="str">
        <f t="shared" si="23"/>
        <v>山口県長門市</v>
      </c>
      <c r="E1498" s="35" t="s">
        <v>2461</v>
      </c>
    </row>
    <row r="1499" spans="1:5" x14ac:dyDescent="0.4">
      <c r="A1499" s="34" t="str">
        <f>B1499&amp;COUNTIF($B$2:B1499,B1499)</f>
        <v>山口県10</v>
      </c>
      <c r="B1499" s="32" t="s">
        <v>1668</v>
      </c>
      <c r="C1499" s="32" t="s">
        <v>1678</v>
      </c>
      <c r="D1499" s="32" t="str">
        <f t="shared" si="23"/>
        <v>山口県柳井市</v>
      </c>
      <c r="E1499" s="35" t="s">
        <v>2462</v>
      </c>
    </row>
    <row r="1500" spans="1:5" x14ac:dyDescent="0.4">
      <c r="A1500" s="34" t="str">
        <f>B1500&amp;COUNTIF($B$2:B1500,B1500)</f>
        <v>山口県11</v>
      </c>
      <c r="B1500" s="32" t="s">
        <v>1668</v>
      </c>
      <c r="C1500" s="32" t="s">
        <v>1679</v>
      </c>
      <c r="D1500" s="32" t="str">
        <f t="shared" si="23"/>
        <v>山口県美祢市</v>
      </c>
      <c r="E1500" s="35" t="s">
        <v>2456</v>
      </c>
    </row>
    <row r="1501" spans="1:5" x14ac:dyDescent="0.4">
      <c r="A1501" s="34" t="str">
        <f>B1501&amp;COUNTIF($B$2:B1501,B1501)</f>
        <v>山口県12</v>
      </c>
      <c r="B1501" s="32" t="s">
        <v>1668</v>
      </c>
      <c r="C1501" s="32" t="s">
        <v>1680</v>
      </c>
      <c r="D1501" s="32" t="str">
        <f t="shared" si="23"/>
        <v>山口県周南市</v>
      </c>
      <c r="E1501" s="35" t="s">
        <v>2459</v>
      </c>
    </row>
    <row r="1502" spans="1:5" x14ac:dyDescent="0.4">
      <c r="A1502" s="34" t="str">
        <f>B1502&amp;COUNTIF($B$2:B1502,B1502)</f>
        <v>山口県13</v>
      </c>
      <c r="B1502" s="32" t="s">
        <v>1668</v>
      </c>
      <c r="C1502" s="32" t="s">
        <v>1681</v>
      </c>
      <c r="D1502" s="32" t="str">
        <f t="shared" si="23"/>
        <v>山口県山陽小野田市</v>
      </c>
      <c r="E1502" s="35" t="s">
        <v>2456</v>
      </c>
    </row>
    <row r="1503" spans="1:5" x14ac:dyDescent="0.4">
      <c r="A1503" s="34" t="str">
        <f>B1503&amp;COUNTIF($B$2:B1503,B1503)</f>
        <v>山口県14</v>
      </c>
      <c r="B1503" s="32" t="s">
        <v>1668</v>
      </c>
      <c r="C1503" s="32" t="s">
        <v>1682</v>
      </c>
      <c r="D1503" s="32" t="str">
        <f t="shared" si="23"/>
        <v>山口県周防大島町</v>
      </c>
      <c r="E1503" s="35" t="s">
        <v>2462</v>
      </c>
    </row>
    <row r="1504" spans="1:5" x14ac:dyDescent="0.4">
      <c r="A1504" s="34" t="str">
        <f>B1504&amp;COUNTIF($B$2:B1504,B1504)</f>
        <v>山口県15</v>
      </c>
      <c r="B1504" s="32" t="s">
        <v>1668</v>
      </c>
      <c r="C1504" s="32" t="s">
        <v>1683</v>
      </c>
      <c r="D1504" s="32" t="str">
        <f t="shared" si="23"/>
        <v>山口県和木町</v>
      </c>
      <c r="E1504" s="35" t="s">
        <v>2460</v>
      </c>
    </row>
    <row r="1505" spans="1:5" x14ac:dyDescent="0.4">
      <c r="A1505" s="34" t="str">
        <f>B1505&amp;COUNTIF($B$2:B1505,B1505)</f>
        <v>山口県16</v>
      </c>
      <c r="B1505" s="32" t="s">
        <v>1668</v>
      </c>
      <c r="C1505" s="32" t="s">
        <v>1684</v>
      </c>
      <c r="D1505" s="32" t="str">
        <f t="shared" si="23"/>
        <v>山口県上関町</v>
      </c>
      <c r="E1505" s="35" t="s">
        <v>2462</v>
      </c>
    </row>
    <row r="1506" spans="1:5" x14ac:dyDescent="0.4">
      <c r="A1506" s="34" t="str">
        <f>B1506&amp;COUNTIF($B$2:B1506,B1506)</f>
        <v>山口県17</v>
      </c>
      <c r="B1506" s="32" t="s">
        <v>1668</v>
      </c>
      <c r="C1506" s="32" t="s">
        <v>1685</v>
      </c>
      <c r="D1506" s="32" t="str">
        <f t="shared" si="23"/>
        <v>山口県田布施町</v>
      </c>
      <c r="E1506" s="35" t="s">
        <v>2462</v>
      </c>
    </row>
    <row r="1507" spans="1:5" x14ac:dyDescent="0.4">
      <c r="A1507" s="34" t="str">
        <f>B1507&amp;COUNTIF($B$2:B1507,B1507)</f>
        <v>山口県18</v>
      </c>
      <c r="B1507" s="32" t="s">
        <v>1668</v>
      </c>
      <c r="C1507" s="32" t="s">
        <v>1686</v>
      </c>
      <c r="D1507" s="32" t="str">
        <f t="shared" si="23"/>
        <v>山口県平生町</v>
      </c>
      <c r="E1507" s="35" t="s">
        <v>2462</v>
      </c>
    </row>
    <row r="1508" spans="1:5" x14ac:dyDescent="0.4">
      <c r="A1508" s="34" t="str">
        <f>B1508&amp;COUNTIF($B$2:B1508,B1508)</f>
        <v>山口県19</v>
      </c>
      <c r="B1508" s="32" t="s">
        <v>1668</v>
      </c>
      <c r="C1508" s="32" t="s">
        <v>1687</v>
      </c>
      <c r="D1508" s="32" t="str">
        <f t="shared" si="23"/>
        <v>山口県阿武町</v>
      </c>
      <c r="E1508" s="35" t="s">
        <v>2458</v>
      </c>
    </row>
    <row r="1509" spans="1:5" x14ac:dyDescent="0.4">
      <c r="A1509" s="34" t="str">
        <f>B1509&amp;COUNTIF($B$2:B1509,B1509)</f>
        <v>徳島県1</v>
      </c>
      <c r="B1509" s="32" t="s">
        <v>1688</v>
      </c>
      <c r="C1509" s="32" t="s">
        <v>1689</v>
      </c>
      <c r="D1509" s="32" t="str">
        <f t="shared" si="23"/>
        <v>徳島県徳島市</v>
      </c>
      <c r="E1509" s="35" t="s">
        <v>2177</v>
      </c>
    </row>
    <row r="1510" spans="1:5" x14ac:dyDescent="0.4">
      <c r="A1510" s="34" t="str">
        <f>B1510&amp;COUNTIF($B$2:B1510,B1510)</f>
        <v>徳島県2</v>
      </c>
      <c r="B1510" s="32" t="s">
        <v>1688</v>
      </c>
      <c r="C1510" s="32" t="s">
        <v>1690</v>
      </c>
      <c r="D1510" s="32" t="str">
        <f t="shared" si="23"/>
        <v>徳島県鳴門市</v>
      </c>
      <c r="E1510" s="35" t="s">
        <v>2177</v>
      </c>
    </row>
    <row r="1511" spans="1:5" x14ac:dyDescent="0.4">
      <c r="A1511" s="34" t="str">
        <f>B1511&amp;COUNTIF($B$2:B1511,B1511)</f>
        <v>徳島県3</v>
      </c>
      <c r="B1511" s="32" t="s">
        <v>1688</v>
      </c>
      <c r="C1511" s="32" t="s">
        <v>1691</v>
      </c>
      <c r="D1511" s="32" t="str">
        <f t="shared" si="23"/>
        <v>徳島県小松島市</v>
      </c>
      <c r="E1511" s="35" t="s">
        <v>2173</v>
      </c>
    </row>
    <row r="1512" spans="1:5" x14ac:dyDescent="0.4">
      <c r="A1512" s="34" t="str">
        <f>B1512&amp;COUNTIF($B$2:B1512,B1512)</f>
        <v>徳島県4</v>
      </c>
      <c r="B1512" s="32" t="s">
        <v>1688</v>
      </c>
      <c r="C1512" s="32" t="s">
        <v>1692</v>
      </c>
      <c r="D1512" s="32" t="str">
        <f t="shared" si="23"/>
        <v>徳島県阿南市</v>
      </c>
      <c r="E1512" s="35" t="s">
        <v>2173</v>
      </c>
    </row>
    <row r="1513" spans="1:5" x14ac:dyDescent="0.4">
      <c r="A1513" s="34" t="str">
        <f>B1513&amp;COUNTIF($B$2:B1513,B1513)</f>
        <v>徳島県5</v>
      </c>
      <c r="B1513" s="32" t="s">
        <v>1688</v>
      </c>
      <c r="C1513" s="32" t="s">
        <v>1693</v>
      </c>
      <c r="D1513" s="32" t="str">
        <f t="shared" si="23"/>
        <v>徳島県吉野川市</v>
      </c>
      <c r="E1513" s="35" t="s">
        <v>2177</v>
      </c>
    </row>
    <row r="1514" spans="1:5" x14ac:dyDescent="0.4">
      <c r="A1514" s="34" t="str">
        <f>B1514&amp;COUNTIF($B$2:B1514,B1514)</f>
        <v>徳島県6</v>
      </c>
      <c r="B1514" s="32" t="s">
        <v>1688</v>
      </c>
      <c r="C1514" s="32" t="s">
        <v>1694</v>
      </c>
      <c r="D1514" s="32" t="str">
        <f t="shared" si="23"/>
        <v>徳島県阿波市</v>
      </c>
      <c r="E1514" s="35" t="s">
        <v>2177</v>
      </c>
    </row>
    <row r="1515" spans="1:5" x14ac:dyDescent="0.4">
      <c r="A1515" s="34" t="str">
        <f>B1515&amp;COUNTIF($B$2:B1515,B1515)</f>
        <v>徳島県7</v>
      </c>
      <c r="B1515" s="32" t="s">
        <v>1688</v>
      </c>
      <c r="C1515" s="32" t="s">
        <v>1695</v>
      </c>
      <c r="D1515" s="32" t="str">
        <f t="shared" si="23"/>
        <v>徳島県美馬市</v>
      </c>
      <c r="E1515" s="35" t="s">
        <v>2176</v>
      </c>
    </row>
    <row r="1516" spans="1:5" x14ac:dyDescent="0.4">
      <c r="A1516" s="34" t="str">
        <f>B1516&amp;COUNTIF($B$2:B1516,B1516)</f>
        <v>徳島県8</v>
      </c>
      <c r="B1516" s="32" t="s">
        <v>1688</v>
      </c>
      <c r="C1516" s="32" t="s">
        <v>1696</v>
      </c>
      <c r="D1516" s="32" t="str">
        <f t="shared" si="23"/>
        <v>徳島県三好市</v>
      </c>
      <c r="E1516" s="35" t="s">
        <v>2176</v>
      </c>
    </row>
    <row r="1517" spans="1:5" x14ac:dyDescent="0.4">
      <c r="A1517" s="34" t="str">
        <f>B1517&amp;COUNTIF($B$2:B1517,B1517)</f>
        <v>徳島県9</v>
      </c>
      <c r="B1517" s="32" t="s">
        <v>1688</v>
      </c>
      <c r="C1517" s="32" t="s">
        <v>1697</v>
      </c>
      <c r="D1517" s="32" t="str">
        <f t="shared" si="23"/>
        <v>徳島県勝浦町</v>
      </c>
      <c r="E1517" s="35" t="s">
        <v>2173</v>
      </c>
    </row>
    <row r="1518" spans="1:5" x14ac:dyDescent="0.4">
      <c r="A1518" s="34" t="str">
        <f>B1518&amp;COUNTIF($B$2:B1518,B1518)</f>
        <v>徳島県10</v>
      </c>
      <c r="B1518" s="32" t="s">
        <v>1688</v>
      </c>
      <c r="C1518" s="32" t="s">
        <v>1698</v>
      </c>
      <c r="D1518" s="32" t="str">
        <f t="shared" si="23"/>
        <v>徳島県上勝町</v>
      </c>
      <c r="E1518" s="35" t="s">
        <v>2173</v>
      </c>
    </row>
    <row r="1519" spans="1:5" x14ac:dyDescent="0.4">
      <c r="A1519" s="34" t="str">
        <f>B1519&amp;COUNTIF($B$2:B1519,B1519)</f>
        <v>徳島県11</v>
      </c>
      <c r="B1519" s="32" t="s">
        <v>1688</v>
      </c>
      <c r="C1519" s="32" t="s">
        <v>1699</v>
      </c>
      <c r="D1519" s="32" t="str">
        <f t="shared" si="23"/>
        <v>徳島県佐那河内村</v>
      </c>
      <c r="E1519" s="35" t="s">
        <v>2177</v>
      </c>
    </row>
    <row r="1520" spans="1:5" x14ac:dyDescent="0.4">
      <c r="A1520" s="34" t="str">
        <f>B1520&amp;COUNTIF($B$2:B1520,B1520)</f>
        <v>徳島県12</v>
      </c>
      <c r="B1520" s="32" t="s">
        <v>1688</v>
      </c>
      <c r="C1520" s="32" t="s">
        <v>1700</v>
      </c>
      <c r="D1520" s="32" t="str">
        <f t="shared" si="23"/>
        <v>徳島県石井町</v>
      </c>
      <c r="E1520" s="35" t="s">
        <v>2177</v>
      </c>
    </row>
    <row r="1521" spans="1:5" x14ac:dyDescent="0.4">
      <c r="A1521" s="34" t="str">
        <f>B1521&amp;COUNTIF($B$2:B1521,B1521)</f>
        <v>徳島県13</v>
      </c>
      <c r="B1521" s="32" t="s">
        <v>1688</v>
      </c>
      <c r="C1521" s="32" t="s">
        <v>1701</v>
      </c>
      <c r="D1521" s="32" t="str">
        <f t="shared" si="23"/>
        <v>徳島県神山町</v>
      </c>
      <c r="E1521" s="35" t="s">
        <v>2177</v>
      </c>
    </row>
    <row r="1522" spans="1:5" x14ac:dyDescent="0.4">
      <c r="A1522" s="34" t="str">
        <f>B1522&amp;COUNTIF($B$2:B1522,B1522)</f>
        <v>徳島県14</v>
      </c>
      <c r="B1522" s="32" t="s">
        <v>1688</v>
      </c>
      <c r="C1522" s="32" t="s">
        <v>1702</v>
      </c>
      <c r="D1522" s="32" t="str">
        <f t="shared" si="23"/>
        <v>徳島県那賀町</v>
      </c>
      <c r="E1522" s="35" t="s">
        <v>2173</v>
      </c>
    </row>
    <row r="1523" spans="1:5" x14ac:dyDescent="0.4">
      <c r="A1523" s="34" t="str">
        <f>B1523&amp;COUNTIF($B$2:B1523,B1523)</f>
        <v>徳島県15</v>
      </c>
      <c r="B1523" s="32" t="s">
        <v>1688</v>
      </c>
      <c r="C1523" s="32" t="s">
        <v>1703</v>
      </c>
      <c r="D1523" s="32" t="str">
        <f t="shared" si="23"/>
        <v>徳島県牟岐町</v>
      </c>
      <c r="E1523" s="35" t="s">
        <v>2173</v>
      </c>
    </row>
    <row r="1524" spans="1:5" x14ac:dyDescent="0.4">
      <c r="A1524" s="34" t="str">
        <f>B1524&amp;COUNTIF($B$2:B1524,B1524)</f>
        <v>徳島県16</v>
      </c>
      <c r="B1524" s="32" t="s">
        <v>1688</v>
      </c>
      <c r="C1524" s="32" t="s">
        <v>1704</v>
      </c>
      <c r="D1524" s="32" t="str">
        <f t="shared" si="23"/>
        <v>徳島県美波町</v>
      </c>
      <c r="E1524" s="35" t="s">
        <v>2173</v>
      </c>
    </row>
    <row r="1525" spans="1:5" x14ac:dyDescent="0.4">
      <c r="A1525" s="34" t="str">
        <f>B1525&amp;COUNTIF($B$2:B1525,B1525)</f>
        <v>徳島県17</v>
      </c>
      <c r="B1525" s="32" t="s">
        <v>1688</v>
      </c>
      <c r="C1525" s="32" t="s">
        <v>1705</v>
      </c>
      <c r="D1525" s="32" t="str">
        <f t="shared" si="23"/>
        <v>徳島県海陽町</v>
      </c>
      <c r="E1525" s="35" t="s">
        <v>2173</v>
      </c>
    </row>
    <row r="1526" spans="1:5" x14ac:dyDescent="0.4">
      <c r="A1526" s="34" t="str">
        <f>B1526&amp;COUNTIF($B$2:B1526,B1526)</f>
        <v>徳島県18</v>
      </c>
      <c r="B1526" s="32" t="s">
        <v>1688</v>
      </c>
      <c r="C1526" s="32" t="s">
        <v>1706</v>
      </c>
      <c r="D1526" s="32" t="str">
        <f t="shared" si="23"/>
        <v>徳島県松茂町</v>
      </c>
      <c r="E1526" s="35" t="s">
        <v>2177</v>
      </c>
    </row>
    <row r="1527" spans="1:5" x14ac:dyDescent="0.4">
      <c r="A1527" s="34" t="str">
        <f>B1527&amp;COUNTIF($B$2:B1527,B1527)</f>
        <v>徳島県19</v>
      </c>
      <c r="B1527" s="32" t="s">
        <v>1688</v>
      </c>
      <c r="C1527" s="32" t="s">
        <v>1707</v>
      </c>
      <c r="D1527" s="32" t="str">
        <f t="shared" si="23"/>
        <v>徳島県北島町</v>
      </c>
      <c r="E1527" s="35" t="s">
        <v>2177</v>
      </c>
    </row>
    <row r="1528" spans="1:5" x14ac:dyDescent="0.4">
      <c r="A1528" s="34" t="str">
        <f>B1528&amp;COUNTIF($B$2:B1528,B1528)</f>
        <v>徳島県20</v>
      </c>
      <c r="B1528" s="32" t="s">
        <v>1688</v>
      </c>
      <c r="C1528" s="32" t="s">
        <v>1708</v>
      </c>
      <c r="D1528" s="32" t="str">
        <f t="shared" si="23"/>
        <v>徳島県藍住町</v>
      </c>
      <c r="E1528" s="35" t="s">
        <v>2177</v>
      </c>
    </row>
    <row r="1529" spans="1:5" x14ac:dyDescent="0.4">
      <c r="A1529" s="34" t="str">
        <f>B1529&amp;COUNTIF($B$2:B1529,B1529)</f>
        <v>徳島県21</v>
      </c>
      <c r="B1529" s="32" t="s">
        <v>1688</v>
      </c>
      <c r="C1529" s="32" t="s">
        <v>1709</v>
      </c>
      <c r="D1529" s="32" t="str">
        <f t="shared" si="23"/>
        <v>徳島県板野町</v>
      </c>
      <c r="E1529" s="35" t="s">
        <v>2177</v>
      </c>
    </row>
    <row r="1530" spans="1:5" x14ac:dyDescent="0.4">
      <c r="A1530" s="34" t="str">
        <f>B1530&amp;COUNTIF($B$2:B1530,B1530)</f>
        <v>徳島県22</v>
      </c>
      <c r="B1530" s="32" t="s">
        <v>1688</v>
      </c>
      <c r="C1530" s="32" t="s">
        <v>1710</v>
      </c>
      <c r="D1530" s="32" t="str">
        <f t="shared" si="23"/>
        <v>徳島県上板町</v>
      </c>
      <c r="E1530" s="35" t="s">
        <v>2177</v>
      </c>
    </row>
    <row r="1531" spans="1:5" x14ac:dyDescent="0.4">
      <c r="A1531" s="34" t="str">
        <f>B1531&amp;COUNTIF($B$2:B1531,B1531)</f>
        <v>徳島県23</v>
      </c>
      <c r="B1531" s="32" t="s">
        <v>1688</v>
      </c>
      <c r="C1531" s="32" t="s">
        <v>1711</v>
      </c>
      <c r="D1531" s="32" t="str">
        <f t="shared" si="23"/>
        <v>徳島県つるぎ町</v>
      </c>
      <c r="E1531" s="35" t="s">
        <v>2176</v>
      </c>
    </row>
    <row r="1532" spans="1:5" x14ac:dyDescent="0.4">
      <c r="A1532" s="34" t="str">
        <f>B1532&amp;COUNTIF($B$2:B1532,B1532)</f>
        <v>徳島県24</v>
      </c>
      <c r="B1532" s="32" t="s">
        <v>1688</v>
      </c>
      <c r="C1532" s="32" t="s">
        <v>1712</v>
      </c>
      <c r="D1532" s="32" t="str">
        <f t="shared" si="23"/>
        <v>徳島県東みよし町</v>
      </c>
      <c r="E1532" s="35" t="s">
        <v>2176</v>
      </c>
    </row>
    <row r="1533" spans="1:5" x14ac:dyDescent="0.4">
      <c r="A1533" s="34" t="str">
        <f>B1533&amp;COUNTIF($B$2:B1533,B1533)</f>
        <v>香川県1</v>
      </c>
      <c r="B1533" s="32" t="s">
        <v>1713</v>
      </c>
      <c r="C1533" s="32" t="s">
        <v>1714</v>
      </c>
      <c r="D1533" s="32" t="str">
        <f t="shared" si="23"/>
        <v>香川県高松市</v>
      </c>
      <c r="E1533" s="35" t="s">
        <v>2177</v>
      </c>
    </row>
    <row r="1534" spans="1:5" x14ac:dyDescent="0.4">
      <c r="A1534" s="34" t="str">
        <f>B1534&amp;COUNTIF($B$2:B1534,B1534)</f>
        <v>香川県2</v>
      </c>
      <c r="B1534" s="32" t="s">
        <v>1713</v>
      </c>
      <c r="C1534" s="32" t="s">
        <v>1715</v>
      </c>
      <c r="D1534" s="32" t="str">
        <f t="shared" ref="D1534:D1597" si="24">B1534&amp;C1534</f>
        <v>香川県丸亀市</v>
      </c>
      <c r="E1534" s="35" t="s">
        <v>2176</v>
      </c>
    </row>
    <row r="1535" spans="1:5" x14ac:dyDescent="0.4">
      <c r="A1535" s="34" t="str">
        <f>B1535&amp;COUNTIF($B$2:B1535,B1535)</f>
        <v>香川県3</v>
      </c>
      <c r="B1535" s="32" t="s">
        <v>1713</v>
      </c>
      <c r="C1535" s="32" t="s">
        <v>1716</v>
      </c>
      <c r="D1535" s="32" t="str">
        <f t="shared" si="24"/>
        <v>香川県坂出市</v>
      </c>
      <c r="E1535" s="35" t="s">
        <v>2176</v>
      </c>
    </row>
    <row r="1536" spans="1:5" x14ac:dyDescent="0.4">
      <c r="A1536" s="34" t="str">
        <f>B1536&amp;COUNTIF($B$2:B1536,B1536)</f>
        <v>香川県4</v>
      </c>
      <c r="B1536" s="32" t="s">
        <v>1713</v>
      </c>
      <c r="C1536" s="32" t="s">
        <v>1717</v>
      </c>
      <c r="D1536" s="32" t="str">
        <f t="shared" si="24"/>
        <v>香川県善通寺市</v>
      </c>
      <c r="E1536" s="35" t="s">
        <v>2176</v>
      </c>
    </row>
    <row r="1537" spans="1:5" x14ac:dyDescent="0.4">
      <c r="A1537" s="34" t="str">
        <f>B1537&amp;COUNTIF($B$2:B1537,B1537)</f>
        <v>香川県5</v>
      </c>
      <c r="B1537" s="32" t="s">
        <v>1713</v>
      </c>
      <c r="C1537" s="32" t="s">
        <v>1718</v>
      </c>
      <c r="D1537" s="32" t="str">
        <f t="shared" si="24"/>
        <v>香川県観音寺市</v>
      </c>
      <c r="E1537" s="35" t="s">
        <v>2176</v>
      </c>
    </row>
    <row r="1538" spans="1:5" x14ac:dyDescent="0.4">
      <c r="A1538" s="34" t="str">
        <f>B1538&amp;COUNTIF($B$2:B1538,B1538)</f>
        <v>香川県6</v>
      </c>
      <c r="B1538" s="32" t="s">
        <v>1713</v>
      </c>
      <c r="C1538" s="32" t="s">
        <v>1719</v>
      </c>
      <c r="D1538" s="32" t="str">
        <f t="shared" si="24"/>
        <v>香川県さぬき市</v>
      </c>
      <c r="E1538" s="35" t="s">
        <v>2177</v>
      </c>
    </row>
    <row r="1539" spans="1:5" x14ac:dyDescent="0.4">
      <c r="A1539" s="34" t="str">
        <f>B1539&amp;COUNTIF($B$2:B1539,B1539)</f>
        <v>香川県7</v>
      </c>
      <c r="B1539" s="32" t="s">
        <v>1713</v>
      </c>
      <c r="C1539" s="32" t="s">
        <v>1720</v>
      </c>
      <c r="D1539" s="32" t="str">
        <f t="shared" si="24"/>
        <v>香川県東かがわ市</v>
      </c>
      <c r="E1539" s="35" t="s">
        <v>2177</v>
      </c>
    </row>
    <row r="1540" spans="1:5" x14ac:dyDescent="0.4">
      <c r="A1540" s="34" t="str">
        <f>B1540&amp;COUNTIF($B$2:B1540,B1540)</f>
        <v>香川県8</v>
      </c>
      <c r="B1540" s="32" t="s">
        <v>1713</v>
      </c>
      <c r="C1540" s="32" t="s">
        <v>1721</v>
      </c>
      <c r="D1540" s="32" t="str">
        <f t="shared" si="24"/>
        <v>香川県三豊市</v>
      </c>
      <c r="E1540" s="35" t="s">
        <v>2176</v>
      </c>
    </row>
    <row r="1541" spans="1:5" x14ac:dyDescent="0.4">
      <c r="A1541" s="34" t="str">
        <f>B1541&amp;COUNTIF($B$2:B1541,B1541)</f>
        <v>香川県9</v>
      </c>
      <c r="B1541" s="32" t="s">
        <v>1713</v>
      </c>
      <c r="C1541" s="32" t="s">
        <v>1722</v>
      </c>
      <c r="D1541" s="32" t="str">
        <f t="shared" si="24"/>
        <v>香川県土庄町</v>
      </c>
      <c r="E1541" s="35" t="s">
        <v>2463</v>
      </c>
    </row>
    <row r="1542" spans="1:5" x14ac:dyDescent="0.4">
      <c r="A1542" s="34" t="str">
        <f>B1542&amp;COUNTIF($B$2:B1542,B1542)</f>
        <v>香川県10</v>
      </c>
      <c r="B1542" s="32" t="s">
        <v>1713</v>
      </c>
      <c r="C1542" s="32" t="s">
        <v>1723</v>
      </c>
      <c r="D1542" s="32" t="str">
        <f t="shared" si="24"/>
        <v>香川県小豆島町</v>
      </c>
      <c r="E1542" s="35" t="s">
        <v>2463</v>
      </c>
    </row>
    <row r="1543" spans="1:5" x14ac:dyDescent="0.4">
      <c r="A1543" s="34" t="str">
        <f>B1543&amp;COUNTIF($B$2:B1543,B1543)</f>
        <v>香川県11</v>
      </c>
      <c r="B1543" s="32" t="s">
        <v>1713</v>
      </c>
      <c r="C1543" s="32" t="s">
        <v>1724</v>
      </c>
      <c r="D1543" s="32" t="str">
        <f t="shared" si="24"/>
        <v>香川県三木町</v>
      </c>
      <c r="E1543" s="35" t="s">
        <v>2177</v>
      </c>
    </row>
    <row r="1544" spans="1:5" x14ac:dyDescent="0.4">
      <c r="A1544" s="34" t="str">
        <f>B1544&amp;COUNTIF($B$2:B1544,B1544)</f>
        <v>香川県12</v>
      </c>
      <c r="B1544" s="32" t="s">
        <v>1713</v>
      </c>
      <c r="C1544" s="32" t="s">
        <v>1725</v>
      </c>
      <c r="D1544" s="32" t="str">
        <f t="shared" si="24"/>
        <v>香川県直島町</v>
      </c>
      <c r="E1544" s="35" t="s">
        <v>2177</v>
      </c>
    </row>
    <row r="1545" spans="1:5" x14ac:dyDescent="0.4">
      <c r="A1545" s="34" t="str">
        <f>B1545&amp;COUNTIF($B$2:B1545,B1545)</f>
        <v>香川県13</v>
      </c>
      <c r="B1545" s="32" t="s">
        <v>1713</v>
      </c>
      <c r="C1545" s="32" t="s">
        <v>1726</v>
      </c>
      <c r="D1545" s="32" t="str">
        <f t="shared" si="24"/>
        <v>香川県宇多津町</v>
      </c>
      <c r="E1545" s="35" t="s">
        <v>2176</v>
      </c>
    </row>
    <row r="1546" spans="1:5" x14ac:dyDescent="0.4">
      <c r="A1546" s="34" t="str">
        <f>B1546&amp;COUNTIF($B$2:B1546,B1546)</f>
        <v>香川県14</v>
      </c>
      <c r="B1546" s="32" t="s">
        <v>1713</v>
      </c>
      <c r="C1546" s="32" t="s">
        <v>1727</v>
      </c>
      <c r="D1546" s="32" t="str">
        <f t="shared" si="24"/>
        <v>香川県綾川町</v>
      </c>
      <c r="E1546" s="35" t="s">
        <v>2176</v>
      </c>
    </row>
    <row r="1547" spans="1:5" x14ac:dyDescent="0.4">
      <c r="A1547" s="34" t="str">
        <f>B1547&amp;COUNTIF($B$2:B1547,B1547)</f>
        <v>香川県15</v>
      </c>
      <c r="B1547" s="32" t="s">
        <v>1713</v>
      </c>
      <c r="C1547" s="32" t="s">
        <v>1728</v>
      </c>
      <c r="D1547" s="32" t="str">
        <f t="shared" si="24"/>
        <v>香川県琴平町</v>
      </c>
      <c r="E1547" s="35" t="s">
        <v>2176</v>
      </c>
    </row>
    <row r="1548" spans="1:5" x14ac:dyDescent="0.4">
      <c r="A1548" s="34" t="str">
        <f>B1548&amp;COUNTIF($B$2:B1548,B1548)</f>
        <v>香川県16</v>
      </c>
      <c r="B1548" s="32" t="s">
        <v>1713</v>
      </c>
      <c r="C1548" s="32" t="s">
        <v>1729</v>
      </c>
      <c r="D1548" s="32" t="str">
        <f t="shared" si="24"/>
        <v>香川県多度津町</v>
      </c>
      <c r="E1548" s="35" t="s">
        <v>2176</v>
      </c>
    </row>
    <row r="1549" spans="1:5" x14ac:dyDescent="0.4">
      <c r="A1549" s="34" t="str">
        <f>B1549&amp;COUNTIF($B$2:B1549,B1549)</f>
        <v>香川県17</v>
      </c>
      <c r="B1549" s="32" t="s">
        <v>1713</v>
      </c>
      <c r="C1549" s="32" t="s">
        <v>1730</v>
      </c>
      <c r="D1549" s="32" t="str">
        <f t="shared" si="24"/>
        <v>香川県まんのう町</v>
      </c>
      <c r="E1549" s="35" t="s">
        <v>2176</v>
      </c>
    </row>
    <row r="1550" spans="1:5" x14ac:dyDescent="0.4">
      <c r="A1550" s="34" t="str">
        <f>B1550&amp;COUNTIF($B$2:B1550,B1550)</f>
        <v>愛媛県1</v>
      </c>
      <c r="B1550" s="32" t="s">
        <v>1731</v>
      </c>
      <c r="C1550" s="32" t="s">
        <v>1732</v>
      </c>
      <c r="D1550" s="32" t="str">
        <f t="shared" si="24"/>
        <v>愛媛県松山市</v>
      </c>
      <c r="E1550" s="35" t="s">
        <v>2464</v>
      </c>
    </row>
    <row r="1551" spans="1:5" x14ac:dyDescent="0.4">
      <c r="A1551" s="34" t="str">
        <f>B1551&amp;COUNTIF($B$2:B1551,B1551)</f>
        <v>愛媛県2</v>
      </c>
      <c r="B1551" s="32" t="s">
        <v>1731</v>
      </c>
      <c r="C1551" s="32" t="s">
        <v>1733</v>
      </c>
      <c r="D1551" s="32" t="str">
        <f t="shared" si="24"/>
        <v>愛媛県今治市</v>
      </c>
      <c r="E1551" s="35" t="s">
        <v>2465</v>
      </c>
    </row>
    <row r="1552" spans="1:5" x14ac:dyDescent="0.4">
      <c r="A1552" s="34" t="str">
        <f>B1552&amp;COUNTIF($B$2:B1552,B1552)</f>
        <v>愛媛県3</v>
      </c>
      <c r="B1552" s="32" t="s">
        <v>1731</v>
      </c>
      <c r="C1552" s="32" t="s">
        <v>1734</v>
      </c>
      <c r="D1552" s="32" t="str">
        <f t="shared" si="24"/>
        <v>愛媛県宇和島市</v>
      </c>
      <c r="E1552" s="35" t="s">
        <v>2466</v>
      </c>
    </row>
    <row r="1553" spans="1:5" x14ac:dyDescent="0.4">
      <c r="A1553" s="34" t="str">
        <f>B1553&amp;COUNTIF($B$2:B1553,B1553)</f>
        <v>愛媛県4</v>
      </c>
      <c r="B1553" s="32" t="s">
        <v>1731</v>
      </c>
      <c r="C1553" s="32" t="s">
        <v>1735</v>
      </c>
      <c r="D1553" s="32" t="str">
        <f t="shared" si="24"/>
        <v>愛媛県八幡浜市</v>
      </c>
      <c r="E1553" s="35" t="s">
        <v>2467</v>
      </c>
    </row>
    <row r="1554" spans="1:5" x14ac:dyDescent="0.4">
      <c r="A1554" s="34" t="str">
        <f>B1554&amp;COUNTIF($B$2:B1554,B1554)</f>
        <v>愛媛県5</v>
      </c>
      <c r="B1554" s="32" t="s">
        <v>1731</v>
      </c>
      <c r="C1554" s="32" t="s">
        <v>1736</v>
      </c>
      <c r="D1554" s="32" t="str">
        <f t="shared" si="24"/>
        <v>愛媛県新居浜市</v>
      </c>
      <c r="E1554" s="35" t="s">
        <v>2468</v>
      </c>
    </row>
    <row r="1555" spans="1:5" x14ac:dyDescent="0.4">
      <c r="A1555" s="34" t="str">
        <f>B1555&amp;COUNTIF($B$2:B1555,B1555)</f>
        <v>愛媛県6</v>
      </c>
      <c r="B1555" s="32" t="s">
        <v>1731</v>
      </c>
      <c r="C1555" s="32" t="s">
        <v>1737</v>
      </c>
      <c r="D1555" s="32" t="str">
        <f t="shared" si="24"/>
        <v>愛媛県西条市</v>
      </c>
      <c r="E1555" s="35" t="s">
        <v>2468</v>
      </c>
    </row>
    <row r="1556" spans="1:5" x14ac:dyDescent="0.4">
      <c r="A1556" s="34" t="str">
        <f>B1556&amp;COUNTIF($B$2:B1556,B1556)</f>
        <v>愛媛県7</v>
      </c>
      <c r="B1556" s="32" t="s">
        <v>1731</v>
      </c>
      <c r="C1556" s="32" t="s">
        <v>1738</v>
      </c>
      <c r="D1556" s="32" t="str">
        <f t="shared" si="24"/>
        <v>愛媛県大洲市</v>
      </c>
      <c r="E1556" s="35" t="s">
        <v>2467</v>
      </c>
    </row>
    <row r="1557" spans="1:5" x14ac:dyDescent="0.4">
      <c r="A1557" s="34" t="str">
        <f>B1557&amp;COUNTIF($B$2:B1557,B1557)</f>
        <v>愛媛県8</v>
      </c>
      <c r="B1557" s="32" t="s">
        <v>1731</v>
      </c>
      <c r="C1557" s="32" t="s">
        <v>1739</v>
      </c>
      <c r="D1557" s="32" t="str">
        <f t="shared" si="24"/>
        <v>愛媛県伊予市</v>
      </c>
      <c r="E1557" s="35" t="s">
        <v>2464</v>
      </c>
    </row>
    <row r="1558" spans="1:5" x14ac:dyDescent="0.4">
      <c r="A1558" s="34" t="str">
        <f>B1558&amp;COUNTIF($B$2:B1558,B1558)</f>
        <v>愛媛県9</v>
      </c>
      <c r="B1558" s="32" t="s">
        <v>1731</v>
      </c>
      <c r="C1558" s="32" t="s">
        <v>1740</v>
      </c>
      <c r="D1558" s="32" t="str">
        <f t="shared" si="24"/>
        <v>愛媛県四国中央市</v>
      </c>
      <c r="E1558" s="35" t="s">
        <v>2469</v>
      </c>
    </row>
    <row r="1559" spans="1:5" x14ac:dyDescent="0.4">
      <c r="A1559" s="34" t="str">
        <f>B1559&amp;COUNTIF($B$2:B1559,B1559)</f>
        <v>愛媛県10</v>
      </c>
      <c r="B1559" s="32" t="s">
        <v>1731</v>
      </c>
      <c r="C1559" s="32" t="s">
        <v>1741</v>
      </c>
      <c r="D1559" s="32" t="str">
        <f t="shared" si="24"/>
        <v>愛媛県西予市</v>
      </c>
      <c r="E1559" s="35" t="s">
        <v>2467</v>
      </c>
    </row>
    <row r="1560" spans="1:5" x14ac:dyDescent="0.4">
      <c r="A1560" s="34" t="str">
        <f>B1560&amp;COUNTIF($B$2:B1560,B1560)</f>
        <v>愛媛県11</v>
      </c>
      <c r="B1560" s="32" t="s">
        <v>1731</v>
      </c>
      <c r="C1560" s="32" t="s">
        <v>1742</v>
      </c>
      <c r="D1560" s="32" t="str">
        <f t="shared" si="24"/>
        <v>愛媛県東温市</v>
      </c>
      <c r="E1560" s="35" t="s">
        <v>2464</v>
      </c>
    </row>
    <row r="1561" spans="1:5" x14ac:dyDescent="0.4">
      <c r="A1561" s="34" t="str">
        <f>B1561&amp;COUNTIF($B$2:B1561,B1561)</f>
        <v>愛媛県12</v>
      </c>
      <c r="B1561" s="32" t="s">
        <v>1731</v>
      </c>
      <c r="C1561" s="32" t="s">
        <v>1743</v>
      </c>
      <c r="D1561" s="32" t="str">
        <f t="shared" si="24"/>
        <v>愛媛県上島町</v>
      </c>
      <c r="E1561" s="35" t="s">
        <v>2465</v>
      </c>
    </row>
    <row r="1562" spans="1:5" x14ac:dyDescent="0.4">
      <c r="A1562" s="34" t="str">
        <f>B1562&amp;COUNTIF($B$2:B1562,B1562)</f>
        <v>愛媛県13</v>
      </c>
      <c r="B1562" s="32" t="s">
        <v>1731</v>
      </c>
      <c r="C1562" s="32" t="s">
        <v>1744</v>
      </c>
      <c r="D1562" s="32" t="str">
        <f t="shared" si="24"/>
        <v>愛媛県久万高原町</v>
      </c>
      <c r="E1562" s="35" t="s">
        <v>2464</v>
      </c>
    </row>
    <row r="1563" spans="1:5" x14ac:dyDescent="0.4">
      <c r="A1563" s="34" t="str">
        <f>B1563&amp;COUNTIF($B$2:B1563,B1563)</f>
        <v>愛媛県14</v>
      </c>
      <c r="B1563" s="32" t="s">
        <v>1731</v>
      </c>
      <c r="C1563" s="32" t="s">
        <v>364</v>
      </c>
      <c r="D1563" s="32" t="str">
        <f t="shared" si="24"/>
        <v>愛媛県松前町</v>
      </c>
      <c r="E1563" s="35" t="s">
        <v>2464</v>
      </c>
    </row>
    <row r="1564" spans="1:5" x14ac:dyDescent="0.4">
      <c r="A1564" s="34" t="str">
        <f>B1564&amp;COUNTIF($B$2:B1564,B1564)</f>
        <v>愛媛県15</v>
      </c>
      <c r="B1564" s="32" t="s">
        <v>1731</v>
      </c>
      <c r="C1564" s="32" t="s">
        <v>1745</v>
      </c>
      <c r="D1564" s="32" t="str">
        <f t="shared" si="24"/>
        <v>愛媛県砥部町</v>
      </c>
      <c r="E1564" s="35" t="s">
        <v>2464</v>
      </c>
    </row>
    <row r="1565" spans="1:5" x14ac:dyDescent="0.4">
      <c r="A1565" s="34" t="str">
        <f>B1565&amp;COUNTIF($B$2:B1565,B1565)</f>
        <v>愛媛県16</v>
      </c>
      <c r="B1565" s="32" t="s">
        <v>1731</v>
      </c>
      <c r="C1565" s="32" t="s">
        <v>1746</v>
      </c>
      <c r="D1565" s="32" t="str">
        <f t="shared" si="24"/>
        <v>愛媛県内子町</v>
      </c>
      <c r="E1565" s="35" t="s">
        <v>2467</v>
      </c>
    </row>
    <row r="1566" spans="1:5" x14ac:dyDescent="0.4">
      <c r="A1566" s="34" t="str">
        <f>B1566&amp;COUNTIF($B$2:B1566,B1566)</f>
        <v>愛媛県17</v>
      </c>
      <c r="B1566" s="32" t="s">
        <v>1731</v>
      </c>
      <c r="C1566" s="32" t="s">
        <v>1747</v>
      </c>
      <c r="D1566" s="32" t="str">
        <f t="shared" si="24"/>
        <v>愛媛県伊方町</v>
      </c>
      <c r="E1566" s="35" t="s">
        <v>2467</v>
      </c>
    </row>
    <row r="1567" spans="1:5" x14ac:dyDescent="0.4">
      <c r="A1567" s="34" t="str">
        <f>B1567&amp;COUNTIF($B$2:B1567,B1567)</f>
        <v>愛媛県18</v>
      </c>
      <c r="B1567" s="32" t="s">
        <v>1731</v>
      </c>
      <c r="C1567" s="32" t="s">
        <v>1748</v>
      </c>
      <c r="D1567" s="32" t="str">
        <f t="shared" si="24"/>
        <v>愛媛県松野町</v>
      </c>
      <c r="E1567" s="35" t="s">
        <v>2466</v>
      </c>
    </row>
    <row r="1568" spans="1:5" x14ac:dyDescent="0.4">
      <c r="A1568" s="34" t="str">
        <f>B1568&amp;COUNTIF($B$2:B1568,B1568)</f>
        <v>愛媛県19</v>
      </c>
      <c r="B1568" s="32" t="s">
        <v>1731</v>
      </c>
      <c r="C1568" s="32" t="s">
        <v>1749</v>
      </c>
      <c r="D1568" s="32" t="str">
        <f t="shared" si="24"/>
        <v>愛媛県鬼北町</v>
      </c>
      <c r="E1568" s="35" t="s">
        <v>2466</v>
      </c>
    </row>
    <row r="1569" spans="1:5" x14ac:dyDescent="0.4">
      <c r="A1569" s="34" t="str">
        <f>B1569&amp;COUNTIF($B$2:B1569,B1569)</f>
        <v>愛媛県20</v>
      </c>
      <c r="B1569" s="32" t="s">
        <v>1731</v>
      </c>
      <c r="C1569" s="32" t="s">
        <v>1750</v>
      </c>
      <c r="D1569" s="32" t="str">
        <f t="shared" si="24"/>
        <v>愛媛県愛南町</v>
      </c>
      <c r="E1569" s="35" t="s">
        <v>2466</v>
      </c>
    </row>
    <row r="1570" spans="1:5" x14ac:dyDescent="0.4">
      <c r="A1570" s="34" t="str">
        <f>B1570&amp;COUNTIF($B$2:B1570,B1570)</f>
        <v>高知県1</v>
      </c>
      <c r="B1570" s="32" t="s">
        <v>1751</v>
      </c>
      <c r="C1570" s="32" t="s">
        <v>1752</v>
      </c>
      <c r="D1570" s="32" t="str">
        <f t="shared" si="24"/>
        <v>高知県高知市</v>
      </c>
      <c r="E1570" s="35" t="s">
        <v>2470</v>
      </c>
    </row>
    <row r="1571" spans="1:5" x14ac:dyDescent="0.4">
      <c r="A1571" s="34" t="str">
        <f>B1571&amp;COUNTIF($B$2:B1571,B1571)</f>
        <v>高知県2</v>
      </c>
      <c r="B1571" s="32" t="s">
        <v>1751</v>
      </c>
      <c r="C1571" s="32" t="s">
        <v>1753</v>
      </c>
      <c r="D1571" s="32" t="str">
        <f t="shared" si="24"/>
        <v>高知県室戸市</v>
      </c>
      <c r="E1571" s="35" t="s">
        <v>2471</v>
      </c>
    </row>
    <row r="1572" spans="1:5" x14ac:dyDescent="0.4">
      <c r="A1572" s="34" t="str">
        <f>B1572&amp;COUNTIF($B$2:B1572,B1572)</f>
        <v>高知県3</v>
      </c>
      <c r="B1572" s="32" t="s">
        <v>1751</v>
      </c>
      <c r="C1572" s="32" t="s">
        <v>1754</v>
      </c>
      <c r="D1572" s="32" t="str">
        <f t="shared" si="24"/>
        <v>高知県安芸市</v>
      </c>
      <c r="E1572" s="35" t="s">
        <v>2471</v>
      </c>
    </row>
    <row r="1573" spans="1:5" x14ac:dyDescent="0.4">
      <c r="A1573" s="34" t="str">
        <f>B1573&amp;COUNTIF($B$2:B1573,B1573)</f>
        <v>高知県4</v>
      </c>
      <c r="B1573" s="32" t="s">
        <v>1751</v>
      </c>
      <c r="C1573" s="32" t="s">
        <v>1755</v>
      </c>
      <c r="D1573" s="32" t="str">
        <f t="shared" si="24"/>
        <v>高知県南国市</v>
      </c>
      <c r="E1573" s="35" t="s">
        <v>2470</v>
      </c>
    </row>
    <row r="1574" spans="1:5" x14ac:dyDescent="0.4">
      <c r="A1574" s="34" t="str">
        <f>B1574&amp;COUNTIF($B$2:B1574,B1574)</f>
        <v>高知県5</v>
      </c>
      <c r="B1574" s="32" t="s">
        <v>1751</v>
      </c>
      <c r="C1574" s="32" t="s">
        <v>1756</v>
      </c>
      <c r="D1574" s="32" t="str">
        <f t="shared" si="24"/>
        <v>高知県土佐市</v>
      </c>
      <c r="E1574" s="35" t="s">
        <v>2470</v>
      </c>
    </row>
    <row r="1575" spans="1:5" x14ac:dyDescent="0.4">
      <c r="A1575" s="34" t="str">
        <f>B1575&amp;COUNTIF($B$2:B1575,B1575)</f>
        <v>高知県6</v>
      </c>
      <c r="B1575" s="32" t="s">
        <v>1751</v>
      </c>
      <c r="C1575" s="32" t="s">
        <v>1757</v>
      </c>
      <c r="D1575" s="32" t="str">
        <f t="shared" si="24"/>
        <v>高知県須崎市</v>
      </c>
      <c r="E1575" s="35" t="s">
        <v>2472</v>
      </c>
    </row>
    <row r="1576" spans="1:5" x14ac:dyDescent="0.4">
      <c r="A1576" s="34" t="str">
        <f>B1576&amp;COUNTIF($B$2:B1576,B1576)</f>
        <v>高知県7</v>
      </c>
      <c r="B1576" s="32" t="s">
        <v>1751</v>
      </c>
      <c r="C1576" s="32" t="s">
        <v>1758</v>
      </c>
      <c r="D1576" s="32" t="str">
        <f t="shared" si="24"/>
        <v>高知県宿毛市</v>
      </c>
      <c r="E1576" s="35" t="s">
        <v>2473</v>
      </c>
    </row>
    <row r="1577" spans="1:5" x14ac:dyDescent="0.4">
      <c r="A1577" s="34" t="str">
        <f>B1577&amp;COUNTIF($B$2:B1577,B1577)</f>
        <v>高知県8</v>
      </c>
      <c r="B1577" s="32" t="s">
        <v>1751</v>
      </c>
      <c r="C1577" s="32" t="s">
        <v>1759</v>
      </c>
      <c r="D1577" s="32" t="str">
        <f t="shared" si="24"/>
        <v>高知県土佐清水市</v>
      </c>
      <c r="E1577" s="35" t="s">
        <v>2473</v>
      </c>
    </row>
    <row r="1578" spans="1:5" x14ac:dyDescent="0.4">
      <c r="A1578" s="34" t="str">
        <f>B1578&amp;COUNTIF($B$2:B1578,B1578)</f>
        <v>高知県9</v>
      </c>
      <c r="B1578" s="32" t="s">
        <v>1751</v>
      </c>
      <c r="C1578" s="32" t="s">
        <v>1760</v>
      </c>
      <c r="D1578" s="32" t="str">
        <f t="shared" si="24"/>
        <v>高知県四万十市</v>
      </c>
      <c r="E1578" s="35" t="s">
        <v>2473</v>
      </c>
    </row>
    <row r="1579" spans="1:5" x14ac:dyDescent="0.4">
      <c r="A1579" s="34" t="str">
        <f>B1579&amp;COUNTIF($B$2:B1579,B1579)</f>
        <v>高知県10</v>
      </c>
      <c r="B1579" s="32" t="s">
        <v>1751</v>
      </c>
      <c r="C1579" s="32" t="s">
        <v>1761</v>
      </c>
      <c r="D1579" s="32" t="str">
        <f t="shared" si="24"/>
        <v>高知県香南市</v>
      </c>
      <c r="E1579" s="35" t="s">
        <v>2470</v>
      </c>
    </row>
    <row r="1580" spans="1:5" x14ac:dyDescent="0.4">
      <c r="A1580" s="34" t="str">
        <f>B1580&amp;COUNTIF($B$2:B1580,B1580)</f>
        <v>高知県11</v>
      </c>
      <c r="B1580" s="32" t="s">
        <v>1751</v>
      </c>
      <c r="C1580" s="32" t="s">
        <v>1762</v>
      </c>
      <c r="D1580" s="32" t="str">
        <f t="shared" si="24"/>
        <v>高知県香美市</v>
      </c>
      <c r="E1580" s="35" t="s">
        <v>2470</v>
      </c>
    </row>
    <row r="1581" spans="1:5" x14ac:dyDescent="0.4">
      <c r="A1581" s="34" t="str">
        <f>B1581&amp;COUNTIF($B$2:B1581,B1581)</f>
        <v>高知県12</v>
      </c>
      <c r="B1581" s="32" t="s">
        <v>1751</v>
      </c>
      <c r="C1581" s="32" t="s">
        <v>1763</v>
      </c>
      <c r="D1581" s="32" t="str">
        <f t="shared" si="24"/>
        <v>高知県東洋町</v>
      </c>
      <c r="E1581" s="35" t="s">
        <v>2471</v>
      </c>
    </row>
    <row r="1582" spans="1:5" x14ac:dyDescent="0.4">
      <c r="A1582" s="34" t="str">
        <f>B1582&amp;COUNTIF($B$2:B1582,B1582)</f>
        <v>高知県13</v>
      </c>
      <c r="B1582" s="32" t="s">
        <v>1751</v>
      </c>
      <c r="C1582" s="32" t="s">
        <v>1764</v>
      </c>
      <c r="D1582" s="32" t="str">
        <f t="shared" si="24"/>
        <v>高知県奈半利町</v>
      </c>
      <c r="E1582" s="35" t="s">
        <v>2471</v>
      </c>
    </row>
    <row r="1583" spans="1:5" x14ac:dyDescent="0.4">
      <c r="A1583" s="34" t="str">
        <f>B1583&amp;COUNTIF($B$2:B1583,B1583)</f>
        <v>高知県14</v>
      </c>
      <c r="B1583" s="32" t="s">
        <v>1751</v>
      </c>
      <c r="C1583" s="32" t="s">
        <v>1765</v>
      </c>
      <c r="D1583" s="32" t="str">
        <f t="shared" si="24"/>
        <v>高知県田野町</v>
      </c>
      <c r="E1583" s="35" t="s">
        <v>2471</v>
      </c>
    </row>
    <row r="1584" spans="1:5" x14ac:dyDescent="0.4">
      <c r="A1584" s="34" t="str">
        <f>B1584&amp;COUNTIF($B$2:B1584,B1584)</f>
        <v>高知県15</v>
      </c>
      <c r="B1584" s="32" t="s">
        <v>1751</v>
      </c>
      <c r="C1584" s="32" t="s">
        <v>1766</v>
      </c>
      <c r="D1584" s="32" t="str">
        <f t="shared" si="24"/>
        <v>高知県安田町</v>
      </c>
      <c r="E1584" s="35" t="s">
        <v>2471</v>
      </c>
    </row>
    <row r="1585" spans="1:5" x14ac:dyDescent="0.4">
      <c r="A1585" s="34" t="str">
        <f>B1585&amp;COUNTIF($B$2:B1585,B1585)</f>
        <v>高知県16</v>
      </c>
      <c r="B1585" s="32" t="s">
        <v>1751</v>
      </c>
      <c r="C1585" s="32" t="s">
        <v>1767</v>
      </c>
      <c r="D1585" s="32" t="str">
        <f t="shared" si="24"/>
        <v>高知県北川村</v>
      </c>
      <c r="E1585" s="35" t="s">
        <v>2471</v>
      </c>
    </row>
    <row r="1586" spans="1:5" x14ac:dyDescent="0.4">
      <c r="A1586" s="34" t="str">
        <f>B1586&amp;COUNTIF($B$2:B1586,B1586)</f>
        <v>高知県17</v>
      </c>
      <c r="B1586" s="32" t="s">
        <v>1751</v>
      </c>
      <c r="C1586" s="32" t="s">
        <v>1768</v>
      </c>
      <c r="D1586" s="32" t="str">
        <f t="shared" si="24"/>
        <v>高知県馬路村</v>
      </c>
      <c r="E1586" s="35" t="s">
        <v>2471</v>
      </c>
    </row>
    <row r="1587" spans="1:5" x14ac:dyDescent="0.4">
      <c r="A1587" s="34" t="str">
        <f>B1587&amp;COUNTIF($B$2:B1587,B1587)</f>
        <v>高知県18</v>
      </c>
      <c r="B1587" s="32" t="s">
        <v>1751</v>
      </c>
      <c r="C1587" s="32" t="s">
        <v>1769</v>
      </c>
      <c r="D1587" s="32" t="str">
        <f t="shared" si="24"/>
        <v>高知県芸西村</v>
      </c>
      <c r="E1587" s="35" t="s">
        <v>2471</v>
      </c>
    </row>
    <row r="1588" spans="1:5" x14ac:dyDescent="0.4">
      <c r="A1588" s="34" t="str">
        <f>B1588&amp;COUNTIF($B$2:B1588,B1588)</f>
        <v>高知県19</v>
      </c>
      <c r="B1588" s="32" t="s">
        <v>1751</v>
      </c>
      <c r="C1588" s="32" t="s">
        <v>1770</v>
      </c>
      <c r="D1588" s="32" t="str">
        <f t="shared" si="24"/>
        <v>高知県本山町</v>
      </c>
      <c r="E1588" s="35" t="s">
        <v>2470</v>
      </c>
    </row>
    <row r="1589" spans="1:5" x14ac:dyDescent="0.4">
      <c r="A1589" s="34" t="str">
        <f>B1589&amp;COUNTIF($B$2:B1589,B1589)</f>
        <v>高知県20</v>
      </c>
      <c r="B1589" s="32" t="s">
        <v>1751</v>
      </c>
      <c r="C1589" s="32" t="s">
        <v>1771</v>
      </c>
      <c r="D1589" s="32" t="str">
        <f t="shared" si="24"/>
        <v>高知県大豊町</v>
      </c>
      <c r="E1589" s="35" t="s">
        <v>2470</v>
      </c>
    </row>
    <row r="1590" spans="1:5" x14ac:dyDescent="0.4">
      <c r="A1590" s="34" t="str">
        <f>B1590&amp;COUNTIF($B$2:B1590,B1590)</f>
        <v>高知県21</v>
      </c>
      <c r="B1590" s="32" t="s">
        <v>1751</v>
      </c>
      <c r="C1590" s="32" t="s">
        <v>1772</v>
      </c>
      <c r="D1590" s="32" t="str">
        <f t="shared" si="24"/>
        <v>高知県土佐町</v>
      </c>
      <c r="E1590" s="35" t="s">
        <v>2470</v>
      </c>
    </row>
    <row r="1591" spans="1:5" x14ac:dyDescent="0.4">
      <c r="A1591" s="34" t="str">
        <f>B1591&amp;COUNTIF($B$2:B1591,B1591)</f>
        <v>高知県22</v>
      </c>
      <c r="B1591" s="32" t="s">
        <v>1751</v>
      </c>
      <c r="C1591" s="32" t="s">
        <v>1773</v>
      </c>
      <c r="D1591" s="32" t="str">
        <f t="shared" si="24"/>
        <v>高知県大川村</v>
      </c>
      <c r="E1591" s="35" t="s">
        <v>2470</v>
      </c>
    </row>
    <row r="1592" spans="1:5" x14ac:dyDescent="0.4">
      <c r="A1592" s="34" t="str">
        <f>B1592&amp;COUNTIF($B$2:B1592,B1592)</f>
        <v>高知県23</v>
      </c>
      <c r="B1592" s="32" t="s">
        <v>1751</v>
      </c>
      <c r="C1592" s="32" t="s">
        <v>1774</v>
      </c>
      <c r="D1592" s="32" t="str">
        <f t="shared" si="24"/>
        <v>高知県いの町</v>
      </c>
      <c r="E1592" s="35" t="s">
        <v>2470</v>
      </c>
    </row>
    <row r="1593" spans="1:5" x14ac:dyDescent="0.4">
      <c r="A1593" s="34" t="str">
        <f>B1593&amp;COUNTIF($B$2:B1593,B1593)</f>
        <v>高知県24</v>
      </c>
      <c r="B1593" s="32" t="s">
        <v>1751</v>
      </c>
      <c r="C1593" s="32" t="s">
        <v>1775</v>
      </c>
      <c r="D1593" s="32" t="str">
        <f t="shared" si="24"/>
        <v>高知県仁淀川町</v>
      </c>
      <c r="E1593" s="35" t="s">
        <v>2470</v>
      </c>
    </row>
    <row r="1594" spans="1:5" x14ac:dyDescent="0.4">
      <c r="A1594" s="34" t="str">
        <f>B1594&amp;COUNTIF($B$2:B1594,B1594)</f>
        <v>高知県25</v>
      </c>
      <c r="B1594" s="32" t="s">
        <v>1751</v>
      </c>
      <c r="C1594" s="32" t="s">
        <v>1776</v>
      </c>
      <c r="D1594" s="32" t="str">
        <f t="shared" si="24"/>
        <v>高知県中土佐町</v>
      </c>
      <c r="E1594" s="35" t="s">
        <v>2472</v>
      </c>
    </row>
    <row r="1595" spans="1:5" x14ac:dyDescent="0.4">
      <c r="A1595" s="34" t="str">
        <f>B1595&amp;COUNTIF($B$2:B1595,B1595)</f>
        <v>高知県26</v>
      </c>
      <c r="B1595" s="32" t="s">
        <v>1751</v>
      </c>
      <c r="C1595" s="32" t="s">
        <v>1777</v>
      </c>
      <c r="D1595" s="32" t="str">
        <f t="shared" si="24"/>
        <v>高知県佐川町</v>
      </c>
      <c r="E1595" s="35" t="s">
        <v>2470</v>
      </c>
    </row>
    <row r="1596" spans="1:5" x14ac:dyDescent="0.4">
      <c r="A1596" s="34" t="str">
        <f>B1596&amp;COUNTIF($B$2:B1596,B1596)</f>
        <v>高知県27</v>
      </c>
      <c r="B1596" s="32" t="s">
        <v>1751</v>
      </c>
      <c r="C1596" s="32" t="s">
        <v>1778</v>
      </c>
      <c r="D1596" s="32" t="str">
        <f t="shared" si="24"/>
        <v>高知県越知町</v>
      </c>
      <c r="E1596" s="35" t="s">
        <v>2470</v>
      </c>
    </row>
    <row r="1597" spans="1:5" x14ac:dyDescent="0.4">
      <c r="A1597" s="34" t="str">
        <f>B1597&amp;COUNTIF($B$2:B1597,B1597)</f>
        <v>高知県28</v>
      </c>
      <c r="B1597" s="32" t="s">
        <v>1751</v>
      </c>
      <c r="C1597" s="32" t="s">
        <v>1779</v>
      </c>
      <c r="D1597" s="32" t="str">
        <f t="shared" si="24"/>
        <v>高知県梼原町</v>
      </c>
      <c r="E1597" s="35" t="s">
        <v>2472</v>
      </c>
    </row>
    <row r="1598" spans="1:5" x14ac:dyDescent="0.4">
      <c r="A1598" s="34" t="str">
        <f>B1598&amp;COUNTIF($B$2:B1598,B1598)</f>
        <v>高知県29</v>
      </c>
      <c r="B1598" s="32" t="s">
        <v>1751</v>
      </c>
      <c r="C1598" s="32" t="s">
        <v>1780</v>
      </c>
      <c r="D1598" s="32" t="str">
        <f t="shared" ref="D1598:D1661" si="25">B1598&amp;C1598</f>
        <v>高知県日高村</v>
      </c>
      <c r="E1598" s="35" t="s">
        <v>2470</v>
      </c>
    </row>
    <row r="1599" spans="1:5" x14ac:dyDescent="0.4">
      <c r="A1599" s="34" t="str">
        <f>B1599&amp;COUNTIF($B$2:B1599,B1599)</f>
        <v>高知県30</v>
      </c>
      <c r="B1599" s="32" t="s">
        <v>1751</v>
      </c>
      <c r="C1599" s="32" t="s">
        <v>1781</v>
      </c>
      <c r="D1599" s="32" t="str">
        <f t="shared" si="25"/>
        <v>高知県津野町</v>
      </c>
      <c r="E1599" s="35" t="s">
        <v>2472</v>
      </c>
    </row>
    <row r="1600" spans="1:5" x14ac:dyDescent="0.4">
      <c r="A1600" s="34" t="str">
        <f>B1600&amp;COUNTIF($B$2:B1600,B1600)</f>
        <v>高知県31</v>
      </c>
      <c r="B1600" s="32" t="s">
        <v>1751</v>
      </c>
      <c r="C1600" s="32" t="s">
        <v>1782</v>
      </c>
      <c r="D1600" s="32" t="str">
        <f t="shared" si="25"/>
        <v>高知県四万十町</v>
      </c>
      <c r="E1600" s="35" t="s">
        <v>2472</v>
      </c>
    </row>
    <row r="1601" spans="1:5" x14ac:dyDescent="0.4">
      <c r="A1601" s="34" t="str">
        <f>B1601&amp;COUNTIF($B$2:B1601,B1601)</f>
        <v>高知県32</v>
      </c>
      <c r="B1601" s="32" t="s">
        <v>1751</v>
      </c>
      <c r="C1601" s="32" t="s">
        <v>1783</v>
      </c>
      <c r="D1601" s="32" t="str">
        <f t="shared" si="25"/>
        <v>高知県大月町</v>
      </c>
      <c r="E1601" s="35" t="s">
        <v>2473</v>
      </c>
    </row>
    <row r="1602" spans="1:5" x14ac:dyDescent="0.4">
      <c r="A1602" s="34" t="str">
        <f>B1602&amp;COUNTIF($B$2:B1602,B1602)</f>
        <v>高知県33</v>
      </c>
      <c r="B1602" s="32" t="s">
        <v>1751</v>
      </c>
      <c r="C1602" s="32" t="s">
        <v>1784</v>
      </c>
      <c r="D1602" s="32" t="str">
        <f t="shared" si="25"/>
        <v>高知県三原村</v>
      </c>
      <c r="E1602" s="35" t="s">
        <v>2473</v>
      </c>
    </row>
    <row r="1603" spans="1:5" x14ac:dyDescent="0.4">
      <c r="A1603" s="34" t="str">
        <f>B1603&amp;COUNTIF($B$2:B1603,B1603)</f>
        <v>高知県34</v>
      </c>
      <c r="B1603" s="32" t="s">
        <v>1751</v>
      </c>
      <c r="C1603" s="32" t="s">
        <v>1785</v>
      </c>
      <c r="D1603" s="32" t="str">
        <f t="shared" si="25"/>
        <v>高知県黒潮町</v>
      </c>
      <c r="E1603" s="35" t="s">
        <v>2473</v>
      </c>
    </row>
    <row r="1604" spans="1:5" x14ac:dyDescent="0.4">
      <c r="A1604" s="34" t="str">
        <f>B1604&amp;COUNTIF($B$2:B1604,B1604)</f>
        <v>福岡県1</v>
      </c>
      <c r="B1604" s="32" t="s">
        <v>1786</v>
      </c>
      <c r="C1604" s="32" t="s">
        <v>2474</v>
      </c>
      <c r="D1604" s="32" t="str">
        <f t="shared" si="25"/>
        <v>福岡県北九州市門司区</v>
      </c>
      <c r="E1604" s="35" t="s">
        <v>2475</v>
      </c>
    </row>
    <row r="1605" spans="1:5" x14ac:dyDescent="0.4">
      <c r="A1605" s="34" t="str">
        <f>B1605&amp;COUNTIF($B$2:B1605,B1605)</f>
        <v>福岡県2</v>
      </c>
      <c r="B1605" s="32" t="s">
        <v>1786</v>
      </c>
      <c r="C1605" s="32" t="s">
        <v>2476</v>
      </c>
      <c r="D1605" s="32" t="str">
        <f t="shared" si="25"/>
        <v>福岡県北九州市若松区</v>
      </c>
      <c r="E1605" s="35" t="s">
        <v>2475</v>
      </c>
    </row>
    <row r="1606" spans="1:5" x14ac:dyDescent="0.4">
      <c r="A1606" s="34" t="str">
        <f>B1606&amp;COUNTIF($B$2:B1606,B1606)</f>
        <v>福岡県3</v>
      </c>
      <c r="B1606" s="32" t="s">
        <v>1786</v>
      </c>
      <c r="C1606" s="32" t="s">
        <v>2477</v>
      </c>
      <c r="D1606" s="32" t="str">
        <f t="shared" si="25"/>
        <v>福岡県北九州市戸畑区</v>
      </c>
      <c r="E1606" s="35" t="s">
        <v>2475</v>
      </c>
    </row>
    <row r="1607" spans="1:5" x14ac:dyDescent="0.4">
      <c r="A1607" s="34" t="str">
        <f>B1607&amp;COUNTIF($B$2:B1607,B1607)</f>
        <v>福岡県4</v>
      </c>
      <c r="B1607" s="32" t="s">
        <v>1786</v>
      </c>
      <c r="C1607" s="32" t="s">
        <v>2478</v>
      </c>
      <c r="D1607" s="32" t="str">
        <f t="shared" si="25"/>
        <v>福岡県北九州市小倉北区</v>
      </c>
      <c r="E1607" s="35" t="s">
        <v>2475</v>
      </c>
    </row>
    <row r="1608" spans="1:5" x14ac:dyDescent="0.4">
      <c r="A1608" s="34" t="str">
        <f>B1608&amp;COUNTIF($B$2:B1608,B1608)</f>
        <v>福岡県5</v>
      </c>
      <c r="B1608" s="32" t="s">
        <v>1786</v>
      </c>
      <c r="C1608" s="32" t="s">
        <v>2479</v>
      </c>
      <c r="D1608" s="32" t="str">
        <f t="shared" si="25"/>
        <v>福岡県北九州市小倉南区</v>
      </c>
      <c r="E1608" s="35" t="s">
        <v>2475</v>
      </c>
    </row>
    <row r="1609" spans="1:5" x14ac:dyDescent="0.4">
      <c r="A1609" s="34" t="str">
        <f>B1609&amp;COUNTIF($B$2:B1609,B1609)</f>
        <v>福岡県6</v>
      </c>
      <c r="B1609" s="32" t="s">
        <v>1786</v>
      </c>
      <c r="C1609" s="32" t="s">
        <v>2480</v>
      </c>
      <c r="D1609" s="32" t="str">
        <f t="shared" si="25"/>
        <v>福岡県北九州市八幡東区</v>
      </c>
      <c r="E1609" s="35" t="s">
        <v>2475</v>
      </c>
    </row>
    <row r="1610" spans="1:5" x14ac:dyDescent="0.4">
      <c r="A1610" s="34" t="str">
        <f>B1610&amp;COUNTIF($B$2:B1610,B1610)</f>
        <v>福岡県7</v>
      </c>
      <c r="B1610" s="32" t="s">
        <v>1786</v>
      </c>
      <c r="C1610" s="32" t="s">
        <v>2481</v>
      </c>
      <c r="D1610" s="32" t="str">
        <f t="shared" si="25"/>
        <v>福岡県北九州市八幡西区</v>
      </c>
      <c r="E1610" s="35" t="s">
        <v>2475</v>
      </c>
    </row>
    <row r="1611" spans="1:5" x14ac:dyDescent="0.4">
      <c r="A1611" s="34" t="str">
        <f>B1611&amp;COUNTIF($B$2:B1611,B1611)</f>
        <v>福岡県8</v>
      </c>
      <c r="B1611" s="32" t="s">
        <v>1786</v>
      </c>
      <c r="C1611" s="32" t="s">
        <v>2482</v>
      </c>
      <c r="D1611" s="32" t="str">
        <f t="shared" si="25"/>
        <v>福岡県福岡市東区</v>
      </c>
      <c r="E1611" s="35" t="s">
        <v>2483</v>
      </c>
    </row>
    <row r="1612" spans="1:5" x14ac:dyDescent="0.4">
      <c r="A1612" s="34" t="str">
        <f>B1612&amp;COUNTIF($B$2:B1612,B1612)</f>
        <v>福岡県9</v>
      </c>
      <c r="B1612" s="32" t="s">
        <v>1786</v>
      </c>
      <c r="C1612" s="32" t="s">
        <v>2484</v>
      </c>
      <c r="D1612" s="32" t="str">
        <f t="shared" si="25"/>
        <v>福岡県福岡市博多区</v>
      </c>
      <c r="E1612" s="35" t="s">
        <v>2483</v>
      </c>
    </row>
    <row r="1613" spans="1:5" x14ac:dyDescent="0.4">
      <c r="A1613" s="34" t="str">
        <f>B1613&amp;COUNTIF($B$2:B1613,B1613)</f>
        <v>福岡県10</v>
      </c>
      <c r="B1613" s="32" t="s">
        <v>1786</v>
      </c>
      <c r="C1613" s="32" t="s">
        <v>2485</v>
      </c>
      <c r="D1613" s="32" t="str">
        <f t="shared" si="25"/>
        <v>福岡県福岡市中央区</v>
      </c>
      <c r="E1613" s="35" t="s">
        <v>2483</v>
      </c>
    </row>
    <row r="1614" spans="1:5" x14ac:dyDescent="0.4">
      <c r="A1614" s="34" t="str">
        <f>B1614&amp;COUNTIF($B$2:B1614,B1614)</f>
        <v>福岡県11</v>
      </c>
      <c r="B1614" s="32" t="s">
        <v>1786</v>
      </c>
      <c r="C1614" s="32" t="s">
        <v>2486</v>
      </c>
      <c r="D1614" s="32" t="str">
        <f t="shared" si="25"/>
        <v>福岡県福岡市南区</v>
      </c>
      <c r="E1614" s="35" t="s">
        <v>2483</v>
      </c>
    </row>
    <row r="1615" spans="1:5" x14ac:dyDescent="0.4">
      <c r="A1615" s="34" t="str">
        <f>B1615&amp;COUNTIF($B$2:B1615,B1615)</f>
        <v>福岡県12</v>
      </c>
      <c r="B1615" s="32" t="s">
        <v>1786</v>
      </c>
      <c r="C1615" s="32" t="s">
        <v>2487</v>
      </c>
      <c r="D1615" s="32" t="str">
        <f t="shared" si="25"/>
        <v>福岡県福岡市西区</v>
      </c>
      <c r="E1615" s="35" t="s">
        <v>2483</v>
      </c>
    </row>
    <row r="1616" spans="1:5" x14ac:dyDescent="0.4">
      <c r="A1616" s="34" t="str">
        <f>B1616&amp;COUNTIF($B$2:B1616,B1616)</f>
        <v>福岡県13</v>
      </c>
      <c r="B1616" s="32" t="s">
        <v>1786</v>
      </c>
      <c r="C1616" s="32" t="s">
        <v>2488</v>
      </c>
      <c r="D1616" s="32" t="str">
        <f t="shared" si="25"/>
        <v>福岡県福岡市城南区</v>
      </c>
      <c r="E1616" s="35" t="s">
        <v>2483</v>
      </c>
    </row>
    <row r="1617" spans="1:5" x14ac:dyDescent="0.4">
      <c r="A1617" s="34" t="str">
        <f>B1617&amp;COUNTIF($B$2:B1617,B1617)</f>
        <v>福岡県14</v>
      </c>
      <c r="B1617" s="32" t="s">
        <v>1786</v>
      </c>
      <c r="C1617" s="32" t="s">
        <v>2489</v>
      </c>
      <c r="D1617" s="32" t="str">
        <f t="shared" si="25"/>
        <v>福岡県福岡市早良区</v>
      </c>
      <c r="E1617" s="35" t="s">
        <v>2483</v>
      </c>
    </row>
    <row r="1618" spans="1:5" x14ac:dyDescent="0.4">
      <c r="A1618" s="34" t="str">
        <f>B1618&amp;COUNTIF($B$2:B1618,B1618)</f>
        <v>福岡県15</v>
      </c>
      <c r="B1618" s="32" t="s">
        <v>1786</v>
      </c>
      <c r="C1618" s="32" t="s">
        <v>1787</v>
      </c>
      <c r="D1618" s="32" t="str">
        <f t="shared" si="25"/>
        <v>福岡県大牟田市</v>
      </c>
      <c r="E1618" s="35" t="s">
        <v>2490</v>
      </c>
    </row>
    <row r="1619" spans="1:5" x14ac:dyDescent="0.4">
      <c r="A1619" s="34" t="str">
        <f>B1619&amp;COUNTIF($B$2:B1619,B1619)</f>
        <v>福岡県16</v>
      </c>
      <c r="B1619" s="32" t="s">
        <v>1786</v>
      </c>
      <c r="C1619" s="32" t="s">
        <v>1788</v>
      </c>
      <c r="D1619" s="32" t="str">
        <f t="shared" si="25"/>
        <v>福岡県久留米市</v>
      </c>
      <c r="E1619" s="35" t="s">
        <v>2491</v>
      </c>
    </row>
    <row r="1620" spans="1:5" x14ac:dyDescent="0.4">
      <c r="A1620" s="34" t="str">
        <f>B1620&amp;COUNTIF($B$2:B1620,B1620)</f>
        <v>福岡県17</v>
      </c>
      <c r="B1620" s="32" t="s">
        <v>1786</v>
      </c>
      <c r="C1620" s="32" t="s">
        <v>1789</v>
      </c>
      <c r="D1620" s="32" t="str">
        <f t="shared" si="25"/>
        <v>福岡県直方市</v>
      </c>
      <c r="E1620" s="35" t="s">
        <v>2492</v>
      </c>
    </row>
    <row r="1621" spans="1:5" x14ac:dyDescent="0.4">
      <c r="A1621" s="34" t="str">
        <f>B1621&amp;COUNTIF($B$2:B1621,B1621)</f>
        <v>福岡県18</v>
      </c>
      <c r="B1621" s="32" t="s">
        <v>1786</v>
      </c>
      <c r="C1621" s="32" t="s">
        <v>1790</v>
      </c>
      <c r="D1621" s="32" t="str">
        <f t="shared" si="25"/>
        <v>福岡県飯塚市</v>
      </c>
      <c r="E1621" s="35" t="s">
        <v>2493</v>
      </c>
    </row>
    <row r="1622" spans="1:5" x14ac:dyDescent="0.4">
      <c r="A1622" s="34" t="str">
        <f>B1622&amp;COUNTIF($B$2:B1622,B1622)</f>
        <v>福岡県19</v>
      </c>
      <c r="B1622" s="32" t="s">
        <v>1786</v>
      </c>
      <c r="C1622" s="32" t="s">
        <v>1791</v>
      </c>
      <c r="D1622" s="32" t="str">
        <f t="shared" si="25"/>
        <v>福岡県田川市</v>
      </c>
      <c r="E1622" s="35" t="s">
        <v>2494</v>
      </c>
    </row>
    <row r="1623" spans="1:5" x14ac:dyDescent="0.4">
      <c r="A1623" s="34" t="str">
        <f>B1623&amp;COUNTIF($B$2:B1623,B1623)</f>
        <v>福岡県20</v>
      </c>
      <c r="B1623" s="32" t="s">
        <v>1786</v>
      </c>
      <c r="C1623" s="32" t="s">
        <v>1792</v>
      </c>
      <c r="D1623" s="32" t="str">
        <f t="shared" si="25"/>
        <v>福岡県柳川市</v>
      </c>
      <c r="E1623" s="35" t="s">
        <v>2490</v>
      </c>
    </row>
    <row r="1624" spans="1:5" x14ac:dyDescent="0.4">
      <c r="A1624" s="34" t="str">
        <f>B1624&amp;COUNTIF($B$2:B1624,B1624)</f>
        <v>福岡県21</v>
      </c>
      <c r="B1624" s="32" t="s">
        <v>1786</v>
      </c>
      <c r="C1624" s="32" t="s">
        <v>1793</v>
      </c>
      <c r="D1624" s="32" t="str">
        <f t="shared" si="25"/>
        <v>福岡県八女市</v>
      </c>
      <c r="E1624" s="35" t="s">
        <v>2495</v>
      </c>
    </row>
    <row r="1625" spans="1:5" x14ac:dyDescent="0.4">
      <c r="A1625" s="34" t="str">
        <f>B1625&amp;COUNTIF($B$2:B1625,B1625)</f>
        <v>福岡県22</v>
      </c>
      <c r="B1625" s="32" t="s">
        <v>1786</v>
      </c>
      <c r="C1625" s="32" t="s">
        <v>1794</v>
      </c>
      <c r="D1625" s="32" t="str">
        <f t="shared" si="25"/>
        <v>福岡県筑後市</v>
      </c>
      <c r="E1625" s="35" t="s">
        <v>2495</v>
      </c>
    </row>
    <row r="1626" spans="1:5" x14ac:dyDescent="0.4">
      <c r="A1626" s="34" t="str">
        <f>B1626&amp;COUNTIF($B$2:B1626,B1626)</f>
        <v>福岡県23</v>
      </c>
      <c r="B1626" s="32" t="s">
        <v>1786</v>
      </c>
      <c r="C1626" s="32" t="s">
        <v>1795</v>
      </c>
      <c r="D1626" s="32" t="str">
        <f t="shared" si="25"/>
        <v>福岡県大川市</v>
      </c>
      <c r="E1626" s="35" t="s">
        <v>2491</v>
      </c>
    </row>
    <row r="1627" spans="1:5" x14ac:dyDescent="0.4">
      <c r="A1627" s="34" t="str">
        <f>B1627&amp;COUNTIF($B$2:B1627,B1627)</f>
        <v>福岡県24</v>
      </c>
      <c r="B1627" s="32" t="s">
        <v>1786</v>
      </c>
      <c r="C1627" s="32" t="s">
        <v>1796</v>
      </c>
      <c r="D1627" s="32" t="str">
        <f t="shared" si="25"/>
        <v>福岡県行橋市</v>
      </c>
      <c r="E1627" s="35" t="s">
        <v>2496</v>
      </c>
    </row>
    <row r="1628" spans="1:5" x14ac:dyDescent="0.4">
      <c r="A1628" s="34" t="str">
        <f>B1628&amp;COUNTIF($B$2:B1628,B1628)</f>
        <v>福岡県25</v>
      </c>
      <c r="B1628" s="32" t="s">
        <v>1786</v>
      </c>
      <c r="C1628" s="32" t="s">
        <v>1797</v>
      </c>
      <c r="D1628" s="32" t="str">
        <f t="shared" si="25"/>
        <v>福岡県豊前市</v>
      </c>
      <c r="E1628" s="35" t="s">
        <v>2496</v>
      </c>
    </row>
    <row r="1629" spans="1:5" x14ac:dyDescent="0.4">
      <c r="A1629" s="34" t="str">
        <f>B1629&amp;COUNTIF($B$2:B1629,B1629)</f>
        <v>福岡県26</v>
      </c>
      <c r="B1629" s="32" t="s">
        <v>1786</v>
      </c>
      <c r="C1629" s="32" t="s">
        <v>1798</v>
      </c>
      <c r="D1629" s="32" t="str">
        <f t="shared" si="25"/>
        <v>福岡県中間市</v>
      </c>
      <c r="E1629" s="35" t="s">
        <v>2475</v>
      </c>
    </row>
    <row r="1630" spans="1:5" x14ac:dyDescent="0.4">
      <c r="A1630" s="34" t="str">
        <f>B1630&amp;COUNTIF($B$2:B1630,B1630)</f>
        <v>福岡県27</v>
      </c>
      <c r="B1630" s="32" t="s">
        <v>1786</v>
      </c>
      <c r="C1630" s="32" t="s">
        <v>1799</v>
      </c>
      <c r="D1630" s="32" t="str">
        <f t="shared" si="25"/>
        <v>福岡県小郡市</v>
      </c>
      <c r="E1630" s="35" t="s">
        <v>2491</v>
      </c>
    </row>
    <row r="1631" spans="1:5" x14ac:dyDescent="0.4">
      <c r="A1631" s="34" t="str">
        <f>B1631&amp;COUNTIF($B$2:B1631,B1631)</f>
        <v>福岡県28</v>
      </c>
      <c r="B1631" s="32" t="s">
        <v>1786</v>
      </c>
      <c r="C1631" s="32" t="s">
        <v>1800</v>
      </c>
      <c r="D1631" s="32" t="str">
        <f t="shared" si="25"/>
        <v>福岡県筑紫野市</v>
      </c>
      <c r="E1631" s="35" t="s">
        <v>2497</v>
      </c>
    </row>
    <row r="1632" spans="1:5" x14ac:dyDescent="0.4">
      <c r="A1632" s="34" t="str">
        <f>B1632&amp;COUNTIF($B$2:B1632,B1632)</f>
        <v>福岡県29</v>
      </c>
      <c r="B1632" s="32" t="s">
        <v>1786</v>
      </c>
      <c r="C1632" s="32" t="s">
        <v>1801</v>
      </c>
      <c r="D1632" s="32" t="str">
        <f t="shared" si="25"/>
        <v>福岡県春日市</v>
      </c>
      <c r="E1632" s="35" t="s">
        <v>2497</v>
      </c>
    </row>
    <row r="1633" spans="1:5" x14ac:dyDescent="0.4">
      <c r="A1633" s="34" t="str">
        <f>B1633&amp;COUNTIF($B$2:B1633,B1633)</f>
        <v>福岡県30</v>
      </c>
      <c r="B1633" s="32" t="s">
        <v>1786</v>
      </c>
      <c r="C1633" s="32" t="s">
        <v>1802</v>
      </c>
      <c r="D1633" s="32" t="str">
        <f t="shared" si="25"/>
        <v>福岡県大野城市</v>
      </c>
      <c r="E1633" s="35" t="s">
        <v>2497</v>
      </c>
    </row>
    <row r="1634" spans="1:5" x14ac:dyDescent="0.4">
      <c r="A1634" s="34" t="str">
        <f>B1634&amp;COUNTIF($B$2:B1634,B1634)</f>
        <v>福岡県31</v>
      </c>
      <c r="B1634" s="32" t="s">
        <v>1786</v>
      </c>
      <c r="C1634" s="32" t="s">
        <v>1803</v>
      </c>
      <c r="D1634" s="32" t="str">
        <f t="shared" si="25"/>
        <v>福岡県宗像市</v>
      </c>
      <c r="E1634" s="35" t="s">
        <v>2498</v>
      </c>
    </row>
    <row r="1635" spans="1:5" x14ac:dyDescent="0.4">
      <c r="A1635" s="34" t="str">
        <f>B1635&amp;COUNTIF($B$2:B1635,B1635)</f>
        <v>福岡県32</v>
      </c>
      <c r="B1635" s="32" t="s">
        <v>1786</v>
      </c>
      <c r="C1635" s="32" t="s">
        <v>1804</v>
      </c>
      <c r="D1635" s="32" t="str">
        <f t="shared" si="25"/>
        <v>福岡県太宰府市</v>
      </c>
      <c r="E1635" s="35" t="s">
        <v>2497</v>
      </c>
    </row>
    <row r="1636" spans="1:5" x14ac:dyDescent="0.4">
      <c r="A1636" s="34" t="str">
        <f>B1636&amp;COUNTIF($B$2:B1636,B1636)</f>
        <v>福岡県33</v>
      </c>
      <c r="B1636" s="32" t="s">
        <v>1786</v>
      </c>
      <c r="C1636" s="32" t="s">
        <v>1805</v>
      </c>
      <c r="D1636" s="32" t="str">
        <f t="shared" si="25"/>
        <v>福岡県古賀市</v>
      </c>
      <c r="E1636" s="35" t="s">
        <v>2499</v>
      </c>
    </row>
    <row r="1637" spans="1:5" x14ac:dyDescent="0.4">
      <c r="A1637" s="34" t="str">
        <f>B1637&amp;COUNTIF($B$2:B1637,B1637)</f>
        <v>福岡県34</v>
      </c>
      <c r="B1637" s="32" t="s">
        <v>1786</v>
      </c>
      <c r="C1637" s="32" t="s">
        <v>1806</v>
      </c>
      <c r="D1637" s="32" t="str">
        <f t="shared" si="25"/>
        <v>福岡県福津市</v>
      </c>
      <c r="E1637" s="35" t="s">
        <v>2498</v>
      </c>
    </row>
    <row r="1638" spans="1:5" x14ac:dyDescent="0.4">
      <c r="A1638" s="34" t="str">
        <f>B1638&amp;COUNTIF($B$2:B1638,B1638)</f>
        <v>福岡県35</v>
      </c>
      <c r="B1638" s="32" t="s">
        <v>1786</v>
      </c>
      <c r="C1638" s="32" t="s">
        <v>1807</v>
      </c>
      <c r="D1638" s="32" t="str">
        <f t="shared" si="25"/>
        <v>福岡県うきは市</v>
      </c>
      <c r="E1638" s="35" t="s">
        <v>2491</v>
      </c>
    </row>
    <row r="1639" spans="1:5" x14ac:dyDescent="0.4">
      <c r="A1639" s="34" t="str">
        <f>B1639&amp;COUNTIF($B$2:B1639,B1639)</f>
        <v>福岡県36</v>
      </c>
      <c r="B1639" s="32" t="s">
        <v>1786</v>
      </c>
      <c r="C1639" s="32" t="s">
        <v>1808</v>
      </c>
      <c r="D1639" s="32" t="str">
        <f t="shared" si="25"/>
        <v>福岡県宮若市</v>
      </c>
      <c r="E1639" s="35" t="s">
        <v>2492</v>
      </c>
    </row>
    <row r="1640" spans="1:5" x14ac:dyDescent="0.4">
      <c r="A1640" s="34" t="str">
        <f>B1640&amp;COUNTIF($B$2:B1640,B1640)</f>
        <v>福岡県37</v>
      </c>
      <c r="B1640" s="32" t="s">
        <v>1786</v>
      </c>
      <c r="C1640" s="32" t="s">
        <v>1809</v>
      </c>
      <c r="D1640" s="32" t="str">
        <f t="shared" si="25"/>
        <v>福岡県嘉麻市</v>
      </c>
      <c r="E1640" s="35" t="s">
        <v>2493</v>
      </c>
    </row>
    <row r="1641" spans="1:5" x14ac:dyDescent="0.4">
      <c r="A1641" s="34" t="str">
        <f>B1641&amp;COUNTIF($B$2:B1641,B1641)</f>
        <v>福岡県38</v>
      </c>
      <c r="B1641" s="32" t="s">
        <v>1786</v>
      </c>
      <c r="C1641" s="32" t="s">
        <v>1810</v>
      </c>
      <c r="D1641" s="32" t="str">
        <f t="shared" si="25"/>
        <v>福岡県朝倉市</v>
      </c>
      <c r="E1641" s="35" t="s">
        <v>2500</v>
      </c>
    </row>
    <row r="1642" spans="1:5" x14ac:dyDescent="0.4">
      <c r="A1642" s="34" t="str">
        <f>B1642&amp;COUNTIF($B$2:B1642,B1642)</f>
        <v>福岡県39</v>
      </c>
      <c r="B1642" s="32" t="s">
        <v>1786</v>
      </c>
      <c r="C1642" s="32" t="s">
        <v>1811</v>
      </c>
      <c r="D1642" s="32" t="str">
        <f t="shared" si="25"/>
        <v>福岡県みやま市</v>
      </c>
      <c r="E1642" s="35" t="s">
        <v>2490</v>
      </c>
    </row>
    <row r="1643" spans="1:5" x14ac:dyDescent="0.4">
      <c r="A1643" s="34" t="str">
        <f>B1643&amp;COUNTIF($B$2:B1643,B1643)</f>
        <v>福岡県40</v>
      </c>
      <c r="B1643" s="32" t="s">
        <v>1786</v>
      </c>
      <c r="C1643" s="32" t="s">
        <v>1812</v>
      </c>
      <c r="D1643" s="32" t="str">
        <f t="shared" si="25"/>
        <v>福岡県糸島市</v>
      </c>
      <c r="E1643" s="35" t="s">
        <v>2483</v>
      </c>
    </row>
    <row r="1644" spans="1:5" x14ac:dyDescent="0.4">
      <c r="A1644" s="34" t="str">
        <f>B1644&amp;COUNTIF($B$2:B1644,B1644)</f>
        <v>福岡県41</v>
      </c>
      <c r="B1644" s="32" t="s">
        <v>1786</v>
      </c>
      <c r="C1644" s="32" t="s">
        <v>2501</v>
      </c>
      <c r="D1644" s="32" t="str">
        <f t="shared" si="25"/>
        <v>福岡県那珂川市</v>
      </c>
      <c r="E1644" s="35" t="s">
        <v>2497</v>
      </c>
    </row>
    <row r="1645" spans="1:5" x14ac:dyDescent="0.4">
      <c r="A1645" s="34" t="str">
        <f>B1645&amp;COUNTIF($B$2:B1645,B1645)</f>
        <v>福岡県42</v>
      </c>
      <c r="B1645" s="32" t="s">
        <v>1786</v>
      </c>
      <c r="C1645" s="32" t="s">
        <v>1813</v>
      </c>
      <c r="D1645" s="32" t="str">
        <f t="shared" si="25"/>
        <v>福岡県宇美町</v>
      </c>
      <c r="E1645" s="35" t="s">
        <v>2499</v>
      </c>
    </row>
    <row r="1646" spans="1:5" x14ac:dyDescent="0.4">
      <c r="A1646" s="34" t="str">
        <f>B1646&amp;COUNTIF($B$2:B1646,B1646)</f>
        <v>福岡県43</v>
      </c>
      <c r="B1646" s="32" t="s">
        <v>1786</v>
      </c>
      <c r="C1646" s="32" t="s">
        <v>1814</v>
      </c>
      <c r="D1646" s="32" t="str">
        <f t="shared" si="25"/>
        <v>福岡県篠栗町</v>
      </c>
      <c r="E1646" s="35" t="s">
        <v>2499</v>
      </c>
    </row>
    <row r="1647" spans="1:5" x14ac:dyDescent="0.4">
      <c r="A1647" s="34" t="str">
        <f>B1647&amp;COUNTIF($B$2:B1647,B1647)</f>
        <v>福岡県44</v>
      </c>
      <c r="B1647" s="32" t="s">
        <v>1786</v>
      </c>
      <c r="C1647" s="32" t="s">
        <v>1815</v>
      </c>
      <c r="D1647" s="32" t="str">
        <f t="shared" si="25"/>
        <v>福岡県志免町</v>
      </c>
      <c r="E1647" s="35" t="s">
        <v>2499</v>
      </c>
    </row>
    <row r="1648" spans="1:5" x14ac:dyDescent="0.4">
      <c r="A1648" s="34" t="str">
        <f>B1648&amp;COUNTIF($B$2:B1648,B1648)</f>
        <v>福岡県45</v>
      </c>
      <c r="B1648" s="32" t="s">
        <v>1786</v>
      </c>
      <c r="C1648" s="32" t="s">
        <v>1816</v>
      </c>
      <c r="D1648" s="32" t="str">
        <f t="shared" si="25"/>
        <v>福岡県須恵町</v>
      </c>
      <c r="E1648" s="35" t="s">
        <v>2499</v>
      </c>
    </row>
    <row r="1649" spans="1:5" x14ac:dyDescent="0.4">
      <c r="A1649" s="34" t="str">
        <f>B1649&amp;COUNTIF($B$2:B1649,B1649)</f>
        <v>福岡県46</v>
      </c>
      <c r="B1649" s="32" t="s">
        <v>1786</v>
      </c>
      <c r="C1649" s="32" t="s">
        <v>1817</v>
      </c>
      <c r="D1649" s="32" t="str">
        <f t="shared" si="25"/>
        <v>福岡県新宮町</v>
      </c>
      <c r="E1649" s="35" t="s">
        <v>2499</v>
      </c>
    </row>
    <row r="1650" spans="1:5" x14ac:dyDescent="0.4">
      <c r="A1650" s="34" t="str">
        <f>B1650&amp;COUNTIF($B$2:B1650,B1650)</f>
        <v>福岡県47</v>
      </c>
      <c r="B1650" s="32" t="s">
        <v>1786</v>
      </c>
      <c r="C1650" s="32" t="s">
        <v>1818</v>
      </c>
      <c r="D1650" s="32" t="str">
        <f t="shared" si="25"/>
        <v>福岡県久山町</v>
      </c>
      <c r="E1650" s="35" t="s">
        <v>2499</v>
      </c>
    </row>
    <row r="1651" spans="1:5" x14ac:dyDescent="0.4">
      <c r="A1651" s="34" t="str">
        <f>B1651&amp;COUNTIF($B$2:B1651,B1651)</f>
        <v>福岡県48</v>
      </c>
      <c r="B1651" s="32" t="s">
        <v>1786</v>
      </c>
      <c r="C1651" s="32" t="s">
        <v>1819</v>
      </c>
      <c r="D1651" s="32" t="str">
        <f t="shared" si="25"/>
        <v>福岡県粕屋町</v>
      </c>
      <c r="E1651" s="35" t="s">
        <v>2499</v>
      </c>
    </row>
    <row r="1652" spans="1:5" x14ac:dyDescent="0.4">
      <c r="A1652" s="34" t="str">
        <f>B1652&amp;COUNTIF($B$2:B1652,B1652)</f>
        <v>福岡県49</v>
      </c>
      <c r="B1652" s="32" t="s">
        <v>1786</v>
      </c>
      <c r="C1652" s="32" t="s">
        <v>1820</v>
      </c>
      <c r="D1652" s="32" t="str">
        <f t="shared" si="25"/>
        <v>福岡県芦屋町</v>
      </c>
      <c r="E1652" s="35" t="s">
        <v>2475</v>
      </c>
    </row>
    <row r="1653" spans="1:5" x14ac:dyDescent="0.4">
      <c r="A1653" s="34" t="str">
        <f>B1653&amp;COUNTIF($B$2:B1653,B1653)</f>
        <v>福岡県50</v>
      </c>
      <c r="B1653" s="32" t="s">
        <v>1786</v>
      </c>
      <c r="C1653" s="32" t="s">
        <v>1821</v>
      </c>
      <c r="D1653" s="32" t="str">
        <f t="shared" si="25"/>
        <v>福岡県水巻町</v>
      </c>
      <c r="E1653" s="35" t="s">
        <v>2475</v>
      </c>
    </row>
    <row r="1654" spans="1:5" x14ac:dyDescent="0.4">
      <c r="A1654" s="34" t="str">
        <f>B1654&amp;COUNTIF($B$2:B1654,B1654)</f>
        <v>福岡県51</v>
      </c>
      <c r="B1654" s="32" t="s">
        <v>1786</v>
      </c>
      <c r="C1654" s="32" t="s">
        <v>1822</v>
      </c>
      <c r="D1654" s="32" t="str">
        <f t="shared" si="25"/>
        <v>福岡県岡垣町</v>
      </c>
      <c r="E1654" s="35" t="s">
        <v>2475</v>
      </c>
    </row>
    <row r="1655" spans="1:5" x14ac:dyDescent="0.4">
      <c r="A1655" s="34" t="str">
        <f>B1655&amp;COUNTIF($B$2:B1655,B1655)</f>
        <v>福岡県52</v>
      </c>
      <c r="B1655" s="32" t="s">
        <v>1786</v>
      </c>
      <c r="C1655" s="32" t="s">
        <v>1823</v>
      </c>
      <c r="D1655" s="32" t="str">
        <f t="shared" si="25"/>
        <v>福岡県遠賀町</v>
      </c>
      <c r="E1655" s="35" t="s">
        <v>2475</v>
      </c>
    </row>
    <row r="1656" spans="1:5" x14ac:dyDescent="0.4">
      <c r="A1656" s="34" t="str">
        <f>B1656&amp;COUNTIF($B$2:B1656,B1656)</f>
        <v>福岡県53</v>
      </c>
      <c r="B1656" s="32" t="s">
        <v>1786</v>
      </c>
      <c r="C1656" s="32" t="s">
        <v>1824</v>
      </c>
      <c r="D1656" s="32" t="str">
        <f t="shared" si="25"/>
        <v>福岡県小竹町</v>
      </c>
      <c r="E1656" s="35" t="s">
        <v>2492</v>
      </c>
    </row>
    <row r="1657" spans="1:5" x14ac:dyDescent="0.4">
      <c r="A1657" s="34" t="str">
        <f>B1657&amp;COUNTIF($B$2:B1657,B1657)</f>
        <v>福岡県54</v>
      </c>
      <c r="B1657" s="32" t="s">
        <v>1786</v>
      </c>
      <c r="C1657" s="32" t="s">
        <v>1825</v>
      </c>
      <c r="D1657" s="32" t="str">
        <f t="shared" si="25"/>
        <v>福岡県鞍手町</v>
      </c>
      <c r="E1657" s="35" t="s">
        <v>2492</v>
      </c>
    </row>
    <row r="1658" spans="1:5" x14ac:dyDescent="0.4">
      <c r="A1658" s="34" t="str">
        <f>B1658&amp;COUNTIF($B$2:B1658,B1658)</f>
        <v>福岡県55</v>
      </c>
      <c r="B1658" s="32" t="s">
        <v>1786</v>
      </c>
      <c r="C1658" s="32" t="s">
        <v>1826</v>
      </c>
      <c r="D1658" s="32" t="str">
        <f t="shared" si="25"/>
        <v>福岡県桂川町</v>
      </c>
      <c r="E1658" s="35" t="s">
        <v>2493</v>
      </c>
    </row>
    <row r="1659" spans="1:5" x14ac:dyDescent="0.4">
      <c r="A1659" s="34" t="str">
        <f>B1659&amp;COUNTIF($B$2:B1659,B1659)</f>
        <v>福岡県56</v>
      </c>
      <c r="B1659" s="32" t="s">
        <v>1786</v>
      </c>
      <c r="C1659" s="32" t="s">
        <v>1827</v>
      </c>
      <c r="D1659" s="32" t="str">
        <f t="shared" si="25"/>
        <v>福岡県筑前町</v>
      </c>
      <c r="E1659" s="35" t="s">
        <v>2500</v>
      </c>
    </row>
    <row r="1660" spans="1:5" x14ac:dyDescent="0.4">
      <c r="A1660" s="34" t="str">
        <f>B1660&amp;COUNTIF($B$2:B1660,B1660)</f>
        <v>福岡県57</v>
      </c>
      <c r="B1660" s="32" t="s">
        <v>1786</v>
      </c>
      <c r="C1660" s="32" t="s">
        <v>1828</v>
      </c>
      <c r="D1660" s="32" t="str">
        <f t="shared" si="25"/>
        <v>福岡県東峰村</v>
      </c>
      <c r="E1660" s="35" t="s">
        <v>2500</v>
      </c>
    </row>
    <row r="1661" spans="1:5" x14ac:dyDescent="0.4">
      <c r="A1661" s="34" t="str">
        <f>B1661&amp;COUNTIF($B$2:B1661,B1661)</f>
        <v>福岡県58</v>
      </c>
      <c r="B1661" s="32" t="s">
        <v>1786</v>
      </c>
      <c r="C1661" s="32" t="s">
        <v>1829</v>
      </c>
      <c r="D1661" s="32" t="str">
        <f t="shared" si="25"/>
        <v>福岡県大刀洗町</v>
      </c>
      <c r="E1661" s="35" t="s">
        <v>2491</v>
      </c>
    </row>
    <row r="1662" spans="1:5" x14ac:dyDescent="0.4">
      <c r="A1662" s="34" t="str">
        <f>B1662&amp;COUNTIF($B$2:B1662,B1662)</f>
        <v>福岡県59</v>
      </c>
      <c r="B1662" s="32" t="s">
        <v>1786</v>
      </c>
      <c r="C1662" s="32" t="s">
        <v>1830</v>
      </c>
      <c r="D1662" s="32" t="str">
        <f t="shared" ref="D1662:D1725" si="26">B1662&amp;C1662</f>
        <v>福岡県大木町</v>
      </c>
      <c r="E1662" s="35" t="s">
        <v>2491</v>
      </c>
    </row>
    <row r="1663" spans="1:5" x14ac:dyDescent="0.4">
      <c r="A1663" s="34" t="str">
        <f>B1663&amp;COUNTIF($B$2:B1663,B1663)</f>
        <v>福岡県60</v>
      </c>
      <c r="B1663" s="32" t="s">
        <v>1786</v>
      </c>
      <c r="C1663" s="32" t="s">
        <v>1568</v>
      </c>
      <c r="D1663" s="32" t="str">
        <f t="shared" si="26"/>
        <v>福岡県広川町</v>
      </c>
      <c r="E1663" s="35" t="s">
        <v>2495</v>
      </c>
    </row>
    <row r="1664" spans="1:5" x14ac:dyDescent="0.4">
      <c r="A1664" s="34" t="str">
        <f>B1664&amp;COUNTIF($B$2:B1664,B1664)</f>
        <v>福岡県61</v>
      </c>
      <c r="B1664" s="32" t="s">
        <v>1786</v>
      </c>
      <c r="C1664" s="32" t="s">
        <v>1831</v>
      </c>
      <c r="D1664" s="32" t="str">
        <f t="shared" si="26"/>
        <v>福岡県香春町</v>
      </c>
      <c r="E1664" s="35" t="s">
        <v>2494</v>
      </c>
    </row>
    <row r="1665" spans="1:5" x14ac:dyDescent="0.4">
      <c r="A1665" s="34" t="str">
        <f>B1665&amp;COUNTIF($B$2:B1665,B1665)</f>
        <v>福岡県62</v>
      </c>
      <c r="B1665" s="32" t="s">
        <v>1786</v>
      </c>
      <c r="C1665" s="32" t="s">
        <v>1832</v>
      </c>
      <c r="D1665" s="32" t="str">
        <f t="shared" si="26"/>
        <v>福岡県添田町</v>
      </c>
      <c r="E1665" s="35" t="s">
        <v>2494</v>
      </c>
    </row>
    <row r="1666" spans="1:5" x14ac:dyDescent="0.4">
      <c r="A1666" s="34" t="str">
        <f>B1666&amp;COUNTIF($B$2:B1666,B1666)</f>
        <v>福岡県63</v>
      </c>
      <c r="B1666" s="32" t="s">
        <v>1786</v>
      </c>
      <c r="C1666" s="32" t="s">
        <v>1833</v>
      </c>
      <c r="D1666" s="32" t="str">
        <f t="shared" si="26"/>
        <v>福岡県糸田町</v>
      </c>
      <c r="E1666" s="35" t="s">
        <v>2494</v>
      </c>
    </row>
    <row r="1667" spans="1:5" x14ac:dyDescent="0.4">
      <c r="A1667" s="34" t="str">
        <f>B1667&amp;COUNTIF($B$2:B1667,B1667)</f>
        <v>福岡県64</v>
      </c>
      <c r="B1667" s="32" t="s">
        <v>1786</v>
      </c>
      <c r="C1667" s="32" t="s">
        <v>597</v>
      </c>
      <c r="D1667" s="32" t="str">
        <f t="shared" si="26"/>
        <v>福岡県川崎町</v>
      </c>
      <c r="E1667" s="35" t="s">
        <v>2494</v>
      </c>
    </row>
    <row r="1668" spans="1:5" x14ac:dyDescent="0.4">
      <c r="A1668" s="34" t="str">
        <f>B1668&amp;COUNTIF($B$2:B1668,B1668)</f>
        <v>福岡県65</v>
      </c>
      <c r="B1668" s="32" t="s">
        <v>1786</v>
      </c>
      <c r="C1668" s="32" t="s">
        <v>1834</v>
      </c>
      <c r="D1668" s="32" t="str">
        <f t="shared" si="26"/>
        <v>福岡県大任町</v>
      </c>
      <c r="E1668" s="35" t="s">
        <v>2494</v>
      </c>
    </row>
    <row r="1669" spans="1:5" x14ac:dyDescent="0.4">
      <c r="A1669" s="34" t="str">
        <f>B1669&amp;COUNTIF($B$2:B1669,B1669)</f>
        <v>福岡県66</v>
      </c>
      <c r="B1669" s="32" t="s">
        <v>1786</v>
      </c>
      <c r="C1669" s="32" t="s">
        <v>1835</v>
      </c>
      <c r="D1669" s="32" t="str">
        <f t="shared" si="26"/>
        <v>福岡県赤村</v>
      </c>
      <c r="E1669" s="35" t="s">
        <v>2494</v>
      </c>
    </row>
    <row r="1670" spans="1:5" x14ac:dyDescent="0.4">
      <c r="A1670" s="34" t="str">
        <f>B1670&amp;COUNTIF($B$2:B1670,B1670)</f>
        <v>福岡県67</v>
      </c>
      <c r="B1670" s="32" t="s">
        <v>1786</v>
      </c>
      <c r="C1670" s="32" t="s">
        <v>1836</v>
      </c>
      <c r="D1670" s="32" t="str">
        <f t="shared" si="26"/>
        <v>福岡県福智町</v>
      </c>
      <c r="E1670" s="35" t="s">
        <v>2494</v>
      </c>
    </row>
    <row r="1671" spans="1:5" x14ac:dyDescent="0.4">
      <c r="A1671" s="34" t="str">
        <f>B1671&amp;COUNTIF($B$2:B1671,B1671)</f>
        <v>福岡県68</v>
      </c>
      <c r="B1671" s="32" t="s">
        <v>1786</v>
      </c>
      <c r="C1671" s="32" t="s">
        <v>1837</v>
      </c>
      <c r="D1671" s="32" t="str">
        <f t="shared" si="26"/>
        <v>福岡県苅田町</v>
      </c>
      <c r="E1671" s="35" t="s">
        <v>2496</v>
      </c>
    </row>
    <row r="1672" spans="1:5" x14ac:dyDescent="0.4">
      <c r="A1672" s="34" t="str">
        <f>B1672&amp;COUNTIF($B$2:B1672,B1672)</f>
        <v>福岡県69</v>
      </c>
      <c r="B1672" s="32" t="s">
        <v>1786</v>
      </c>
      <c r="C1672" s="32" t="s">
        <v>1838</v>
      </c>
      <c r="D1672" s="32" t="str">
        <f t="shared" si="26"/>
        <v>福岡県みやこ町</v>
      </c>
      <c r="E1672" s="35" t="s">
        <v>2496</v>
      </c>
    </row>
    <row r="1673" spans="1:5" x14ac:dyDescent="0.4">
      <c r="A1673" s="34" t="str">
        <f>B1673&amp;COUNTIF($B$2:B1673,B1673)</f>
        <v>福岡県70</v>
      </c>
      <c r="B1673" s="32" t="s">
        <v>1786</v>
      </c>
      <c r="C1673" s="32" t="s">
        <v>1839</v>
      </c>
      <c r="D1673" s="32" t="str">
        <f t="shared" si="26"/>
        <v>福岡県吉富町</v>
      </c>
      <c r="E1673" s="35" t="s">
        <v>2496</v>
      </c>
    </row>
    <row r="1674" spans="1:5" x14ac:dyDescent="0.4">
      <c r="A1674" s="34" t="str">
        <f>B1674&amp;COUNTIF($B$2:B1674,B1674)</f>
        <v>福岡県71</v>
      </c>
      <c r="B1674" s="32" t="s">
        <v>1786</v>
      </c>
      <c r="C1674" s="32" t="s">
        <v>1840</v>
      </c>
      <c r="D1674" s="32" t="str">
        <f t="shared" si="26"/>
        <v>福岡県上毛町</v>
      </c>
      <c r="E1674" s="35" t="s">
        <v>2496</v>
      </c>
    </row>
    <row r="1675" spans="1:5" x14ac:dyDescent="0.4">
      <c r="A1675" s="34" t="str">
        <f>B1675&amp;COUNTIF($B$2:B1675,B1675)</f>
        <v>福岡県72</v>
      </c>
      <c r="B1675" s="32" t="s">
        <v>1786</v>
      </c>
      <c r="C1675" s="32" t="s">
        <v>1841</v>
      </c>
      <c r="D1675" s="32" t="str">
        <f t="shared" si="26"/>
        <v>福岡県築上町</v>
      </c>
      <c r="E1675" s="35" t="s">
        <v>2496</v>
      </c>
    </row>
    <row r="1676" spans="1:5" x14ac:dyDescent="0.4">
      <c r="A1676" s="34" t="str">
        <f>B1676&amp;COUNTIF($B$2:B1676,B1676)</f>
        <v>佐賀県1</v>
      </c>
      <c r="B1676" s="32" t="s">
        <v>1842</v>
      </c>
      <c r="C1676" s="32" t="s">
        <v>1843</v>
      </c>
      <c r="D1676" s="32" t="str">
        <f t="shared" si="26"/>
        <v>佐賀県佐賀市</v>
      </c>
      <c r="E1676" s="35" t="s">
        <v>2423</v>
      </c>
    </row>
    <row r="1677" spans="1:5" x14ac:dyDescent="0.4">
      <c r="A1677" s="34" t="str">
        <f>B1677&amp;COUNTIF($B$2:B1677,B1677)</f>
        <v>佐賀県2</v>
      </c>
      <c r="B1677" s="32" t="s">
        <v>1842</v>
      </c>
      <c r="C1677" s="32" t="s">
        <v>1844</v>
      </c>
      <c r="D1677" s="32" t="str">
        <f t="shared" si="26"/>
        <v>佐賀県唐津市</v>
      </c>
      <c r="E1677" s="35" t="s">
        <v>2172</v>
      </c>
    </row>
    <row r="1678" spans="1:5" x14ac:dyDescent="0.4">
      <c r="A1678" s="34" t="str">
        <f>B1678&amp;COUNTIF($B$2:B1678,B1678)</f>
        <v>佐賀県3</v>
      </c>
      <c r="B1678" s="32" t="s">
        <v>1842</v>
      </c>
      <c r="C1678" s="32" t="s">
        <v>1845</v>
      </c>
      <c r="D1678" s="32" t="str">
        <f t="shared" si="26"/>
        <v>佐賀県鳥栖市</v>
      </c>
      <c r="E1678" s="35" t="s">
        <v>2177</v>
      </c>
    </row>
    <row r="1679" spans="1:5" x14ac:dyDescent="0.4">
      <c r="A1679" s="34" t="str">
        <f>B1679&amp;COUNTIF($B$2:B1679,B1679)</f>
        <v>佐賀県4</v>
      </c>
      <c r="B1679" s="32" t="s">
        <v>1842</v>
      </c>
      <c r="C1679" s="32" t="s">
        <v>1846</v>
      </c>
      <c r="D1679" s="32" t="str">
        <f t="shared" si="26"/>
        <v>佐賀県多久市</v>
      </c>
      <c r="E1679" s="35" t="s">
        <v>2423</v>
      </c>
    </row>
    <row r="1680" spans="1:5" x14ac:dyDescent="0.4">
      <c r="A1680" s="34" t="str">
        <f>B1680&amp;COUNTIF($B$2:B1680,B1680)</f>
        <v>佐賀県5</v>
      </c>
      <c r="B1680" s="32" t="s">
        <v>1842</v>
      </c>
      <c r="C1680" s="32" t="s">
        <v>1847</v>
      </c>
      <c r="D1680" s="32" t="str">
        <f t="shared" si="26"/>
        <v>佐賀県伊万里市</v>
      </c>
      <c r="E1680" s="35" t="s">
        <v>2176</v>
      </c>
    </row>
    <row r="1681" spans="1:5" x14ac:dyDescent="0.4">
      <c r="A1681" s="34" t="str">
        <f>B1681&amp;COUNTIF($B$2:B1681,B1681)</f>
        <v>佐賀県6</v>
      </c>
      <c r="B1681" s="32" t="s">
        <v>1842</v>
      </c>
      <c r="C1681" s="32" t="s">
        <v>1848</v>
      </c>
      <c r="D1681" s="32" t="str">
        <f t="shared" si="26"/>
        <v>佐賀県武雄市</v>
      </c>
      <c r="E1681" s="35" t="s">
        <v>2173</v>
      </c>
    </row>
    <row r="1682" spans="1:5" x14ac:dyDescent="0.4">
      <c r="A1682" s="34" t="str">
        <f>B1682&amp;COUNTIF($B$2:B1682,B1682)</f>
        <v>佐賀県7</v>
      </c>
      <c r="B1682" s="32" t="s">
        <v>1842</v>
      </c>
      <c r="C1682" s="32" t="s">
        <v>1849</v>
      </c>
      <c r="D1682" s="32" t="str">
        <f t="shared" si="26"/>
        <v>佐賀県鹿島市</v>
      </c>
      <c r="E1682" s="35" t="s">
        <v>2173</v>
      </c>
    </row>
    <row r="1683" spans="1:5" x14ac:dyDescent="0.4">
      <c r="A1683" s="34" t="str">
        <f>B1683&amp;COUNTIF($B$2:B1683,B1683)</f>
        <v>佐賀県8</v>
      </c>
      <c r="B1683" s="32" t="s">
        <v>1842</v>
      </c>
      <c r="C1683" s="32" t="s">
        <v>1850</v>
      </c>
      <c r="D1683" s="32" t="str">
        <f t="shared" si="26"/>
        <v>佐賀県小城市</v>
      </c>
      <c r="E1683" s="35" t="s">
        <v>2423</v>
      </c>
    </row>
    <row r="1684" spans="1:5" x14ac:dyDescent="0.4">
      <c r="A1684" s="34" t="str">
        <f>B1684&amp;COUNTIF($B$2:B1684,B1684)</f>
        <v>佐賀県9</v>
      </c>
      <c r="B1684" s="32" t="s">
        <v>1842</v>
      </c>
      <c r="C1684" s="32" t="s">
        <v>1851</v>
      </c>
      <c r="D1684" s="32" t="str">
        <f t="shared" si="26"/>
        <v>佐賀県嬉野市</v>
      </c>
      <c r="E1684" s="35" t="s">
        <v>2173</v>
      </c>
    </row>
    <row r="1685" spans="1:5" x14ac:dyDescent="0.4">
      <c r="A1685" s="34" t="str">
        <f>B1685&amp;COUNTIF($B$2:B1685,B1685)</f>
        <v>佐賀県10</v>
      </c>
      <c r="B1685" s="32" t="s">
        <v>1842</v>
      </c>
      <c r="C1685" s="32" t="s">
        <v>1852</v>
      </c>
      <c r="D1685" s="32" t="str">
        <f t="shared" si="26"/>
        <v>佐賀県神埼市</v>
      </c>
      <c r="E1685" s="35" t="s">
        <v>2423</v>
      </c>
    </row>
    <row r="1686" spans="1:5" x14ac:dyDescent="0.4">
      <c r="A1686" s="34" t="str">
        <f>B1686&amp;COUNTIF($B$2:B1686,B1686)</f>
        <v>佐賀県11</v>
      </c>
      <c r="B1686" s="32" t="s">
        <v>1842</v>
      </c>
      <c r="C1686" s="32" t="s">
        <v>1853</v>
      </c>
      <c r="D1686" s="32" t="str">
        <f t="shared" si="26"/>
        <v>佐賀県吉野ヶ里町</v>
      </c>
      <c r="E1686" s="35" t="s">
        <v>2423</v>
      </c>
    </row>
    <row r="1687" spans="1:5" x14ac:dyDescent="0.4">
      <c r="A1687" s="34" t="str">
        <f>B1687&amp;COUNTIF($B$2:B1687,B1687)</f>
        <v>佐賀県12</v>
      </c>
      <c r="B1687" s="32" t="s">
        <v>1842</v>
      </c>
      <c r="C1687" s="32" t="s">
        <v>1854</v>
      </c>
      <c r="D1687" s="32" t="str">
        <f t="shared" si="26"/>
        <v>佐賀県基山町</v>
      </c>
      <c r="E1687" s="35" t="s">
        <v>2177</v>
      </c>
    </row>
    <row r="1688" spans="1:5" x14ac:dyDescent="0.4">
      <c r="A1688" s="34" t="str">
        <f>B1688&amp;COUNTIF($B$2:B1688,B1688)</f>
        <v>佐賀県13</v>
      </c>
      <c r="B1688" s="32" t="s">
        <v>1842</v>
      </c>
      <c r="C1688" s="32" t="s">
        <v>1855</v>
      </c>
      <c r="D1688" s="32" t="str">
        <f t="shared" si="26"/>
        <v>佐賀県上峰町</v>
      </c>
      <c r="E1688" s="35" t="s">
        <v>2177</v>
      </c>
    </row>
    <row r="1689" spans="1:5" x14ac:dyDescent="0.4">
      <c r="A1689" s="34" t="str">
        <f>B1689&amp;COUNTIF($B$2:B1689,B1689)</f>
        <v>佐賀県14</v>
      </c>
      <c r="B1689" s="32" t="s">
        <v>1842</v>
      </c>
      <c r="C1689" s="32" t="s">
        <v>1856</v>
      </c>
      <c r="D1689" s="32" t="str">
        <f t="shared" si="26"/>
        <v>佐賀県みやき町</v>
      </c>
      <c r="E1689" s="35" t="s">
        <v>2177</v>
      </c>
    </row>
    <row r="1690" spans="1:5" x14ac:dyDescent="0.4">
      <c r="A1690" s="34" t="str">
        <f>B1690&amp;COUNTIF($B$2:B1690,B1690)</f>
        <v>佐賀県15</v>
      </c>
      <c r="B1690" s="32" t="s">
        <v>1842</v>
      </c>
      <c r="C1690" s="32" t="s">
        <v>1857</v>
      </c>
      <c r="D1690" s="32" t="str">
        <f t="shared" si="26"/>
        <v>佐賀県玄海町</v>
      </c>
      <c r="E1690" s="35" t="s">
        <v>2172</v>
      </c>
    </row>
    <row r="1691" spans="1:5" x14ac:dyDescent="0.4">
      <c r="A1691" s="34" t="str">
        <f>B1691&amp;COUNTIF($B$2:B1691,B1691)</f>
        <v>佐賀県16</v>
      </c>
      <c r="B1691" s="32" t="s">
        <v>1842</v>
      </c>
      <c r="C1691" s="32" t="s">
        <v>1858</v>
      </c>
      <c r="D1691" s="32" t="str">
        <f t="shared" si="26"/>
        <v>佐賀県有田町</v>
      </c>
      <c r="E1691" s="35" t="s">
        <v>2176</v>
      </c>
    </row>
    <row r="1692" spans="1:5" x14ac:dyDescent="0.4">
      <c r="A1692" s="34" t="str">
        <f>B1692&amp;COUNTIF($B$2:B1692,B1692)</f>
        <v>佐賀県17</v>
      </c>
      <c r="B1692" s="32" t="s">
        <v>1842</v>
      </c>
      <c r="C1692" s="32" t="s">
        <v>1859</v>
      </c>
      <c r="D1692" s="32" t="str">
        <f t="shared" si="26"/>
        <v>佐賀県大町町</v>
      </c>
      <c r="E1692" s="35" t="s">
        <v>2173</v>
      </c>
    </row>
    <row r="1693" spans="1:5" x14ac:dyDescent="0.4">
      <c r="A1693" s="34" t="str">
        <f>B1693&amp;COUNTIF($B$2:B1693,B1693)</f>
        <v>佐賀県18</v>
      </c>
      <c r="B1693" s="32" t="s">
        <v>1842</v>
      </c>
      <c r="C1693" s="32" t="s">
        <v>1860</v>
      </c>
      <c r="D1693" s="32" t="str">
        <f t="shared" si="26"/>
        <v>佐賀県江北町</v>
      </c>
      <c r="E1693" s="35" t="s">
        <v>2173</v>
      </c>
    </row>
    <row r="1694" spans="1:5" x14ac:dyDescent="0.4">
      <c r="A1694" s="34" t="str">
        <f>B1694&amp;COUNTIF($B$2:B1694,B1694)</f>
        <v>佐賀県19</v>
      </c>
      <c r="B1694" s="32" t="s">
        <v>1842</v>
      </c>
      <c r="C1694" s="32" t="s">
        <v>1861</v>
      </c>
      <c r="D1694" s="32" t="str">
        <f t="shared" si="26"/>
        <v>佐賀県白石町</v>
      </c>
      <c r="E1694" s="35" t="s">
        <v>2173</v>
      </c>
    </row>
    <row r="1695" spans="1:5" x14ac:dyDescent="0.4">
      <c r="A1695" s="34" t="str">
        <f>B1695&amp;COUNTIF($B$2:B1695,B1695)</f>
        <v>佐賀県20</v>
      </c>
      <c r="B1695" s="32" t="s">
        <v>1842</v>
      </c>
      <c r="C1695" s="32" t="s">
        <v>1862</v>
      </c>
      <c r="D1695" s="32" t="str">
        <f t="shared" si="26"/>
        <v>佐賀県太良町</v>
      </c>
      <c r="E1695" s="35" t="s">
        <v>2173</v>
      </c>
    </row>
    <row r="1696" spans="1:5" x14ac:dyDescent="0.4">
      <c r="A1696" s="34" t="str">
        <f>B1696&amp;COUNTIF($B$2:B1696,B1696)</f>
        <v>長崎県1</v>
      </c>
      <c r="B1696" s="32" t="s">
        <v>1863</v>
      </c>
      <c r="C1696" s="32" t="s">
        <v>1864</v>
      </c>
      <c r="D1696" s="32" t="str">
        <f t="shared" si="26"/>
        <v>長崎県長崎市</v>
      </c>
      <c r="E1696" s="35" t="s">
        <v>2502</v>
      </c>
    </row>
    <row r="1697" spans="1:5" x14ac:dyDescent="0.4">
      <c r="A1697" s="34" t="str">
        <f>B1697&amp;COUNTIF($B$2:B1697,B1697)</f>
        <v>長崎県2</v>
      </c>
      <c r="B1697" s="32" t="s">
        <v>1863</v>
      </c>
      <c r="C1697" s="32" t="s">
        <v>1865</v>
      </c>
      <c r="D1697" s="32" t="str">
        <f t="shared" si="26"/>
        <v>長崎県佐世保市</v>
      </c>
      <c r="E1697" s="35" t="s">
        <v>2503</v>
      </c>
    </row>
    <row r="1698" spans="1:5" x14ac:dyDescent="0.4">
      <c r="A1698" s="34" t="str">
        <f>B1698&amp;COUNTIF($B$2:B1698,B1698)</f>
        <v>長崎県3</v>
      </c>
      <c r="B1698" s="32" t="s">
        <v>1863</v>
      </c>
      <c r="C1698" s="32" t="s">
        <v>1866</v>
      </c>
      <c r="D1698" s="32" t="str">
        <f t="shared" si="26"/>
        <v>長崎県島原市</v>
      </c>
      <c r="E1698" s="35" t="s">
        <v>2135</v>
      </c>
    </row>
    <row r="1699" spans="1:5" x14ac:dyDescent="0.4">
      <c r="A1699" s="34" t="str">
        <f>B1699&amp;COUNTIF($B$2:B1699,B1699)</f>
        <v>長崎県4</v>
      </c>
      <c r="B1699" s="32" t="s">
        <v>1863</v>
      </c>
      <c r="C1699" s="32" t="s">
        <v>1867</v>
      </c>
      <c r="D1699" s="32" t="str">
        <f t="shared" si="26"/>
        <v>長崎県諫早市</v>
      </c>
      <c r="E1699" s="35" t="s">
        <v>2178</v>
      </c>
    </row>
    <row r="1700" spans="1:5" x14ac:dyDescent="0.4">
      <c r="A1700" s="34" t="str">
        <f>B1700&amp;COUNTIF($B$2:B1700,B1700)</f>
        <v>長崎県5</v>
      </c>
      <c r="B1700" s="32" t="s">
        <v>1863</v>
      </c>
      <c r="C1700" s="32" t="s">
        <v>1868</v>
      </c>
      <c r="D1700" s="32" t="str">
        <f t="shared" si="26"/>
        <v>長崎県大村市</v>
      </c>
      <c r="E1700" s="35" t="s">
        <v>2178</v>
      </c>
    </row>
    <row r="1701" spans="1:5" x14ac:dyDescent="0.4">
      <c r="A1701" s="34" t="str">
        <f>B1701&amp;COUNTIF($B$2:B1701,B1701)</f>
        <v>長崎県6</v>
      </c>
      <c r="B1701" s="32" t="s">
        <v>1863</v>
      </c>
      <c r="C1701" s="32" t="s">
        <v>1869</v>
      </c>
      <c r="D1701" s="32" t="str">
        <f t="shared" si="26"/>
        <v>長崎県平戸市</v>
      </c>
      <c r="E1701" s="35" t="s">
        <v>2503</v>
      </c>
    </row>
    <row r="1702" spans="1:5" x14ac:dyDescent="0.4">
      <c r="A1702" s="34" t="str">
        <f>B1702&amp;COUNTIF($B$2:B1702,B1702)</f>
        <v>長崎県7</v>
      </c>
      <c r="B1702" s="32" t="s">
        <v>1863</v>
      </c>
      <c r="C1702" s="32" t="s">
        <v>1870</v>
      </c>
      <c r="D1702" s="32" t="str">
        <f t="shared" si="26"/>
        <v>長崎県松浦市</v>
      </c>
      <c r="E1702" s="35" t="s">
        <v>2503</v>
      </c>
    </row>
    <row r="1703" spans="1:5" x14ac:dyDescent="0.4">
      <c r="A1703" s="34" t="str">
        <f>B1703&amp;COUNTIF($B$2:B1703,B1703)</f>
        <v>長崎県8</v>
      </c>
      <c r="B1703" s="32" t="s">
        <v>1863</v>
      </c>
      <c r="C1703" s="32" t="s">
        <v>1871</v>
      </c>
      <c r="D1703" s="32" t="str">
        <f t="shared" si="26"/>
        <v>長崎県対馬市</v>
      </c>
      <c r="E1703" s="35" t="s">
        <v>2504</v>
      </c>
    </row>
    <row r="1704" spans="1:5" x14ac:dyDescent="0.4">
      <c r="A1704" s="34" t="str">
        <f>B1704&amp;COUNTIF($B$2:B1704,B1704)</f>
        <v>長崎県9</v>
      </c>
      <c r="B1704" s="32" t="s">
        <v>1863</v>
      </c>
      <c r="C1704" s="32" t="s">
        <v>1872</v>
      </c>
      <c r="D1704" s="32" t="str">
        <f t="shared" si="26"/>
        <v>長崎県壱岐市</v>
      </c>
      <c r="E1704" s="35" t="s">
        <v>2505</v>
      </c>
    </row>
    <row r="1705" spans="1:5" x14ac:dyDescent="0.4">
      <c r="A1705" s="34" t="str">
        <f>B1705&amp;COUNTIF($B$2:B1705,B1705)</f>
        <v>長崎県10</v>
      </c>
      <c r="B1705" s="32" t="s">
        <v>1863</v>
      </c>
      <c r="C1705" s="32" t="s">
        <v>1873</v>
      </c>
      <c r="D1705" s="32" t="str">
        <f t="shared" si="26"/>
        <v>長崎県五島市</v>
      </c>
      <c r="E1705" s="35" t="s">
        <v>2506</v>
      </c>
    </row>
    <row r="1706" spans="1:5" x14ac:dyDescent="0.4">
      <c r="A1706" s="34" t="str">
        <f>B1706&amp;COUNTIF($B$2:B1706,B1706)</f>
        <v>長崎県11</v>
      </c>
      <c r="B1706" s="32" t="s">
        <v>1863</v>
      </c>
      <c r="C1706" s="32" t="s">
        <v>1874</v>
      </c>
      <c r="D1706" s="32" t="str">
        <f t="shared" si="26"/>
        <v>長崎県西海市</v>
      </c>
      <c r="E1706" s="35" t="s">
        <v>2502</v>
      </c>
    </row>
    <row r="1707" spans="1:5" x14ac:dyDescent="0.4">
      <c r="A1707" s="34" t="str">
        <f>B1707&amp;COUNTIF($B$2:B1707,B1707)</f>
        <v>長崎県12</v>
      </c>
      <c r="B1707" s="32" t="s">
        <v>1863</v>
      </c>
      <c r="C1707" s="32" t="s">
        <v>1875</v>
      </c>
      <c r="D1707" s="32" t="str">
        <f t="shared" si="26"/>
        <v>長崎県雲仙市</v>
      </c>
      <c r="E1707" s="35" t="s">
        <v>2135</v>
      </c>
    </row>
    <row r="1708" spans="1:5" x14ac:dyDescent="0.4">
      <c r="A1708" s="34" t="str">
        <f>B1708&amp;COUNTIF($B$2:B1708,B1708)</f>
        <v>長崎県13</v>
      </c>
      <c r="B1708" s="32" t="s">
        <v>1863</v>
      </c>
      <c r="C1708" s="32" t="s">
        <v>1876</v>
      </c>
      <c r="D1708" s="32" t="str">
        <f t="shared" si="26"/>
        <v>長崎県南島原市</v>
      </c>
      <c r="E1708" s="35" t="s">
        <v>2135</v>
      </c>
    </row>
    <row r="1709" spans="1:5" x14ac:dyDescent="0.4">
      <c r="A1709" s="34" t="str">
        <f>B1709&amp;COUNTIF($B$2:B1709,B1709)</f>
        <v>長崎県14</v>
      </c>
      <c r="B1709" s="32" t="s">
        <v>1863</v>
      </c>
      <c r="C1709" s="32" t="s">
        <v>1877</v>
      </c>
      <c r="D1709" s="32" t="str">
        <f t="shared" si="26"/>
        <v>長崎県長与町</v>
      </c>
      <c r="E1709" s="35" t="s">
        <v>2502</v>
      </c>
    </row>
    <row r="1710" spans="1:5" x14ac:dyDescent="0.4">
      <c r="A1710" s="34" t="str">
        <f>B1710&amp;COUNTIF($B$2:B1710,B1710)</f>
        <v>長崎県15</v>
      </c>
      <c r="B1710" s="32" t="s">
        <v>1863</v>
      </c>
      <c r="C1710" s="32" t="s">
        <v>1878</v>
      </c>
      <c r="D1710" s="32" t="str">
        <f t="shared" si="26"/>
        <v>長崎県時津町</v>
      </c>
      <c r="E1710" s="35" t="s">
        <v>2502</v>
      </c>
    </row>
    <row r="1711" spans="1:5" x14ac:dyDescent="0.4">
      <c r="A1711" s="34" t="str">
        <f>B1711&amp;COUNTIF($B$2:B1711,B1711)</f>
        <v>長崎県16</v>
      </c>
      <c r="B1711" s="32" t="s">
        <v>1863</v>
      </c>
      <c r="C1711" s="32" t="s">
        <v>1879</v>
      </c>
      <c r="D1711" s="32" t="str">
        <f t="shared" si="26"/>
        <v>長崎県東彼杵町</v>
      </c>
      <c r="E1711" s="35" t="s">
        <v>2178</v>
      </c>
    </row>
    <row r="1712" spans="1:5" x14ac:dyDescent="0.4">
      <c r="A1712" s="34" t="str">
        <f>B1712&amp;COUNTIF($B$2:B1712,B1712)</f>
        <v>長崎県17</v>
      </c>
      <c r="B1712" s="32" t="s">
        <v>1863</v>
      </c>
      <c r="C1712" s="32" t="s">
        <v>1880</v>
      </c>
      <c r="D1712" s="32" t="str">
        <f t="shared" si="26"/>
        <v>長崎県川棚町</v>
      </c>
      <c r="E1712" s="35" t="s">
        <v>2178</v>
      </c>
    </row>
    <row r="1713" spans="1:5" x14ac:dyDescent="0.4">
      <c r="A1713" s="34" t="str">
        <f>B1713&amp;COUNTIF($B$2:B1713,B1713)</f>
        <v>長崎県18</v>
      </c>
      <c r="B1713" s="32" t="s">
        <v>1863</v>
      </c>
      <c r="C1713" s="32" t="s">
        <v>1881</v>
      </c>
      <c r="D1713" s="32" t="str">
        <f t="shared" si="26"/>
        <v>長崎県波佐見町</v>
      </c>
      <c r="E1713" s="35" t="s">
        <v>2178</v>
      </c>
    </row>
    <row r="1714" spans="1:5" x14ac:dyDescent="0.4">
      <c r="A1714" s="34" t="str">
        <f>B1714&amp;COUNTIF($B$2:B1714,B1714)</f>
        <v>長崎県19</v>
      </c>
      <c r="B1714" s="32" t="s">
        <v>1863</v>
      </c>
      <c r="C1714" s="32" t="s">
        <v>1882</v>
      </c>
      <c r="D1714" s="32" t="str">
        <f t="shared" si="26"/>
        <v>長崎県小値賀町</v>
      </c>
      <c r="E1714" s="35" t="s">
        <v>2507</v>
      </c>
    </row>
    <row r="1715" spans="1:5" x14ac:dyDescent="0.4">
      <c r="A1715" s="34" t="str">
        <f>B1715&amp;COUNTIF($B$2:B1715,B1715)</f>
        <v>長崎県20</v>
      </c>
      <c r="B1715" s="32" t="s">
        <v>1863</v>
      </c>
      <c r="C1715" s="32" t="s">
        <v>1883</v>
      </c>
      <c r="D1715" s="32" t="str">
        <f t="shared" si="26"/>
        <v>長崎県佐々町</v>
      </c>
      <c r="E1715" s="35" t="s">
        <v>2503</v>
      </c>
    </row>
    <row r="1716" spans="1:5" x14ac:dyDescent="0.4">
      <c r="A1716" s="34" t="str">
        <f>B1716&amp;COUNTIF($B$2:B1716,B1716)</f>
        <v>長崎県21</v>
      </c>
      <c r="B1716" s="32" t="s">
        <v>1863</v>
      </c>
      <c r="C1716" s="32" t="s">
        <v>1884</v>
      </c>
      <c r="D1716" s="32" t="str">
        <f t="shared" si="26"/>
        <v>長崎県新上五島町</v>
      </c>
      <c r="E1716" s="35" t="s">
        <v>2507</v>
      </c>
    </row>
    <row r="1717" spans="1:5" x14ac:dyDescent="0.4">
      <c r="A1717" s="34" t="str">
        <f>B1717&amp;COUNTIF($B$2:B1717,B1717)</f>
        <v>熊本県1</v>
      </c>
      <c r="B1717" s="32" t="s">
        <v>1885</v>
      </c>
      <c r="C1717" s="32" t="s">
        <v>2508</v>
      </c>
      <c r="D1717" s="32" t="str">
        <f t="shared" si="26"/>
        <v>熊本県熊本市中央区</v>
      </c>
      <c r="E1717" s="35" t="s">
        <v>2509</v>
      </c>
    </row>
    <row r="1718" spans="1:5" x14ac:dyDescent="0.4">
      <c r="A1718" s="34" t="str">
        <f>B1718&amp;COUNTIF($B$2:B1718,B1718)</f>
        <v>熊本県2</v>
      </c>
      <c r="B1718" s="32" t="s">
        <v>1885</v>
      </c>
      <c r="C1718" s="32" t="s">
        <v>2510</v>
      </c>
      <c r="D1718" s="32" t="str">
        <f t="shared" si="26"/>
        <v>熊本県熊本市東区</v>
      </c>
      <c r="E1718" s="35" t="s">
        <v>2509</v>
      </c>
    </row>
    <row r="1719" spans="1:5" x14ac:dyDescent="0.4">
      <c r="A1719" s="34" t="str">
        <f>B1719&amp;COUNTIF($B$2:B1719,B1719)</f>
        <v>熊本県3</v>
      </c>
      <c r="B1719" s="32" t="s">
        <v>1885</v>
      </c>
      <c r="C1719" s="32" t="s">
        <v>2511</v>
      </c>
      <c r="D1719" s="32" t="str">
        <f t="shared" si="26"/>
        <v>熊本県熊本市西区</v>
      </c>
      <c r="E1719" s="35" t="s">
        <v>2509</v>
      </c>
    </row>
    <row r="1720" spans="1:5" x14ac:dyDescent="0.4">
      <c r="A1720" s="34" t="str">
        <f>B1720&amp;COUNTIF($B$2:B1720,B1720)</f>
        <v>熊本県4</v>
      </c>
      <c r="B1720" s="32" t="s">
        <v>1885</v>
      </c>
      <c r="C1720" s="32" t="s">
        <v>2512</v>
      </c>
      <c r="D1720" s="32" t="str">
        <f t="shared" si="26"/>
        <v>熊本県熊本市南区</v>
      </c>
      <c r="E1720" s="35" t="s">
        <v>2509</v>
      </c>
    </row>
    <row r="1721" spans="1:5" x14ac:dyDescent="0.4">
      <c r="A1721" s="34" t="str">
        <f>B1721&amp;COUNTIF($B$2:B1721,B1721)</f>
        <v>熊本県5</v>
      </c>
      <c r="B1721" s="32" t="s">
        <v>1885</v>
      </c>
      <c r="C1721" s="32" t="s">
        <v>2513</v>
      </c>
      <c r="D1721" s="32" t="str">
        <f t="shared" si="26"/>
        <v>熊本県熊本市北区</v>
      </c>
      <c r="E1721" s="35" t="s">
        <v>2509</v>
      </c>
    </row>
    <row r="1722" spans="1:5" x14ac:dyDescent="0.4">
      <c r="A1722" s="34" t="str">
        <f>B1722&amp;COUNTIF($B$2:B1722,B1722)</f>
        <v>熊本県6</v>
      </c>
      <c r="B1722" s="32" t="s">
        <v>1885</v>
      </c>
      <c r="C1722" s="32" t="s">
        <v>1886</v>
      </c>
      <c r="D1722" s="32" t="str">
        <f t="shared" si="26"/>
        <v>熊本県八代市</v>
      </c>
      <c r="E1722" s="35" t="s">
        <v>2514</v>
      </c>
    </row>
    <row r="1723" spans="1:5" x14ac:dyDescent="0.4">
      <c r="A1723" s="34" t="str">
        <f>B1723&amp;COUNTIF($B$2:B1723,B1723)</f>
        <v>熊本県7</v>
      </c>
      <c r="B1723" s="32" t="s">
        <v>1885</v>
      </c>
      <c r="C1723" s="32" t="s">
        <v>1887</v>
      </c>
      <c r="D1723" s="32" t="str">
        <f t="shared" si="26"/>
        <v>熊本県人吉市</v>
      </c>
      <c r="E1723" s="35" t="s">
        <v>2515</v>
      </c>
    </row>
    <row r="1724" spans="1:5" x14ac:dyDescent="0.4">
      <c r="A1724" s="34" t="str">
        <f>B1724&amp;COUNTIF($B$2:B1724,B1724)</f>
        <v>熊本県8</v>
      </c>
      <c r="B1724" s="32" t="s">
        <v>1885</v>
      </c>
      <c r="C1724" s="32" t="s">
        <v>1888</v>
      </c>
      <c r="D1724" s="32" t="str">
        <f t="shared" si="26"/>
        <v>熊本県荒尾市</v>
      </c>
      <c r="E1724" s="35" t="s">
        <v>2490</v>
      </c>
    </row>
    <row r="1725" spans="1:5" x14ac:dyDescent="0.4">
      <c r="A1725" s="34" t="str">
        <f>B1725&amp;COUNTIF($B$2:B1725,B1725)</f>
        <v>熊本県9</v>
      </c>
      <c r="B1725" s="32" t="s">
        <v>1885</v>
      </c>
      <c r="C1725" s="32" t="s">
        <v>1889</v>
      </c>
      <c r="D1725" s="32" t="str">
        <f t="shared" si="26"/>
        <v>熊本県水俣市</v>
      </c>
      <c r="E1725" s="35" t="s">
        <v>2516</v>
      </c>
    </row>
    <row r="1726" spans="1:5" x14ac:dyDescent="0.4">
      <c r="A1726" s="34" t="str">
        <f>B1726&amp;COUNTIF($B$2:B1726,B1726)</f>
        <v>熊本県10</v>
      </c>
      <c r="B1726" s="32" t="s">
        <v>1885</v>
      </c>
      <c r="C1726" s="32" t="s">
        <v>1890</v>
      </c>
      <c r="D1726" s="32" t="str">
        <f t="shared" ref="D1726:D1789" si="27">B1726&amp;C1726</f>
        <v>熊本県玉名市</v>
      </c>
      <c r="E1726" s="35" t="s">
        <v>2490</v>
      </c>
    </row>
    <row r="1727" spans="1:5" x14ac:dyDescent="0.4">
      <c r="A1727" s="34" t="str">
        <f>B1727&amp;COUNTIF($B$2:B1727,B1727)</f>
        <v>熊本県11</v>
      </c>
      <c r="B1727" s="32" t="s">
        <v>1885</v>
      </c>
      <c r="C1727" s="32" t="s">
        <v>1891</v>
      </c>
      <c r="D1727" s="32" t="str">
        <f t="shared" si="27"/>
        <v>熊本県山鹿市</v>
      </c>
      <c r="E1727" s="35" t="s">
        <v>2517</v>
      </c>
    </row>
    <row r="1728" spans="1:5" x14ac:dyDescent="0.4">
      <c r="A1728" s="34" t="str">
        <f>B1728&amp;COUNTIF($B$2:B1728,B1728)</f>
        <v>熊本県12</v>
      </c>
      <c r="B1728" s="32" t="s">
        <v>1885</v>
      </c>
      <c r="C1728" s="32" t="s">
        <v>1892</v>
      </c>
      <c r="D1728" s="32" t="str">
        <f t="shared" si="27"/>
        <v>熊本県菊池市</v>
      </c>
      <c r="E1728" s="35" t="s">
        <v>2518</v>
      </c>
    </row>
    <row r="1729" spans="1:5" x14ac:dyDescent="0.4">
      <c r="A1729" s="34" t="str">
        <f>B1729&amp;COUNTIF($B$2:B1729,B1729)</f>
        <v>熊本県13</v>
      </c>
      <c r="B1729" s="32" t="s">
        <v>1885</v>
      </c>
      <c r="C1729" s="32" t="s">
        <v>1893</v>
      </c>
      <c r="D1729" s="32" t="str">
        <f t="shared" si="27"/>
        <v>熊本県宇土市</v>
      </c>
      <c r="E1729" s="35" t="s">
        <v>2519</v>
      </c>
    </row>
    <row r="1730" spans="1:5" x14ac:dyDescent="0.4">
      <c r="A1730" s="34" t="str">
        <f>B1730&amp;COUNTIF($B$2:B1730,B1730)</f>
        <v>熊本県14</v>
      </c>
      <c r="B1730" s="32" t="s">
        <v>1885</v>
      </c>
      <c r="C1730" s="32" t="s">
        <v>1894</v>
      </c>
      <c r="D1730" s="32" t="str">
        <f t="shared" si="27"/>
        <v>熊本県上天草市</v>
      </c>
      <c r="E1730" s="35" t="s">
        <v>2520</v>
      </c>
    </row>
    <row r="1731" spans="1:5" x14ac:dyDescent="0.4">
      <c r="A1731" s="34" t="str">
        <f>B1731&amp;COUNTIF($B$2:B1731,B1731)</f>
        <v>熊本県15</v>
      </c>
      <c r="B1731" s="32" t="s">
        <v>1885</v>
      </c>
      <c r="C1731" s="32" t="s">
        <v>1895</v>
      </c>
      <c r="D1731" s="32" t="str">
        <f t="shared" si="27"/>
        <v>熊本県宇城市</v>
      </c>
      <c r="E1731" s="35" t="s">
        <v>2519</v>
      </c>
    </row>
    <row r="1732" spans="1:5" x14ac:dyDescent="0.4">
      <c r="A1732" s="34" t="str">
        <f>B1732&amp;COUNTIF($B$2:B1732,B1732)</f>
        <v>熊本県16</v>
      </c>
      <c r="B1732" s="32" t="s">
        <v>1885</v>
      </c>
      <c r="C1732" s="32" t="s">
        <v>1896</v>
      </c>
      <c r="D1732" s="32" t="str">
        <f t="shared" si="27"/>
        <v>熊本県阿蘇市</v>
      </c>
      <c r="E1732" s="35" t="s">
        <v>2521</v>
      </c>
    </row>
    <row r="1733" spans="1:5" x14ac:dyDescent="0.4">
      <c r="A1733" s="34" t="str">
        <f>B1733&amp;COUNTIF($B$2:B1733,B1733)</f>
        <v>熊本県17</v>
      </c>
      <c r="B1733" s="32" t="s">
        <v>1885</v>
      </c>
      <c r="C1733" s="32" t="s">
        <v>1897</v>
      </c>
      <c r="D1733" s="32" t="str">
        <f t="shared" si="27"/>
        <v>熊本県天草市</v>
      </c>
      <c r="E1733" s="35" t="s">
        <v>2520</v>
      </c>
    </row>
    <row r="1734" spans="1:5" x14ac:dyDescent="0.4">
      <c r="A1734" s="34" t="str">
        <f>B1734&amp;COUNTIF($B$2:B1734,B1734)</f>
        <v>熊本県18</v>
      </c>
      <c r="B1734" s="32" t="s">
        <v>1885</v>
      </c>
      <c r="C1734" s="32" t="s">
        <v>1898</v>
      </c>
      <c r="D1734" s="32" t="str">
        <f t="shared" si="27"/>
        <v>熊本県合志市</v>
      </c>
      <c r="E1734" s="35" t="s">
        <v>2518</v>
      </c>
    </row>
    <row r="1735" spans="1:5" x14ac:dyDescent="0.4">
      <c r="A1735" s="34" t="str">
        <f>B1735&amp;COUNTIF($B$2:B1735,B1735)</f>
        <v>熊本県19</v>
      </c>
      <c r="B1735" s="32" t="s">
        <v>1885</v>
      </c>
      <c r="C1735" s="32" t="s">
        <v>610</v>
      </c>
      <c r="D1735" s="32" t="str">
        <f t="shared" si="27"/>
        <v>熊本県美里町</v>
      </c>
      <c r="E1735" s="35" t="s">
        <v>2519</v>
      </c>
    </row>
    <row r="1736" spans="1:5" x14ac:dyDescent="0.4">
      <c r="A1736" s="34" t="str">
        <f>B1736&amp;COUNTIF($B$2:B1736,B1736)</f>
        <v>熊本県20</v>
      </c>
      <c r="B1736" s="32" t="s">
        <v>1885</v>
      </c>
      <c r="C1736" s="32" t="s">
        <v>1899</v>
      </c>
      <c r="D1736" s="32" t="str">
        <f t="shared" si="27"/>
        <v>熊本県玉東町</v>
      </c>
      <c r="E1736" s="35" t="s">
        <v>2490</v>
      </c>
    </row>
    <row r="1737" spans="1:5" x14ac:dyDescent="0.4">
      <c r="A1737" s="34" t="str">
        <f>B1737&amp;COUNTIF($B$2:B1737,B1737)</f>
        <v>熊本県21</v>
      </c>
      <c r="B1737" s="32" t="s">
        <v>1885</v>
      </c>
      <c r="C1737" s="32" t="s">
        <v>1900</v>
      </c>
      <c r="D1737" s="32" t="str">
        <f t="shared" si="27"/>
        <v>熊本県南関町</v>
      </c>
      <c r="E1737" s="35" t="s">
        <v>2490</v>
      </c>
    </row>
    <row r="1738" spans="1:5" x14ac:dyDescent="0.4">
      <c r="A1738" s="34" t="str">
        <f>B1738&amp;COUNTIF($B$2:B1738,B1738)</f>
        <v>熊本県22</v>
      </c>
      <c r="B1738" s="32" t="s">
        <v>1885</v>
      </c>
      <c r="C1738" s="32" t="s">
        <v>1901</v>
      </c>
      <c r="D1738" s="32" t="str">
        <f t="shared" si="27"/>
        <v>熊本県長洲町</v>
      </c>
      <c r="E1738" s="35" t="s">
        <v>2490</v>
      </c>
    </row>
    <row r="1739" spans="1:5" x14ac:dyDescent="0.4">
      <c r="A1739" s="34" t="str">
        <f>B1739&amp;COUNTIF($B$2:B1739,B1739)</f>
        <v>熊本県23</v>
      </c>
      <c r="B1739" s="32" t="s">
        <v>1885</v>
      </c>
      <c r="C1739" s="32" t="s">
        <v>1902</v>
      </c>
      <c r="D1739" s="32" t="str">
        <f t="shared" si="27"/>
        <v>熊本県和水町</v>
      </c>
      <c r="E1739" s="35" t="s">
        <v>2490</v>
      </c>
    </row>
    <row r="1740" spans="1:5" x14ac:dyDescent="0.4">
      <c r="A1740" s="34" t="str">
        <f>B1740&amp;COUNTIF($B$2:B1740,B1740)</f>
        <v>熊本県24</v>
      </c>
      <c r="B1740" s="32" t="s">
        <v>1885</v>
      </c>
      <c r="C1740" s="32" t="s">
        <v>1903</v>
      </c>
      <c r="D1740" s="32" t="str">
        <f t="shared" si="27"/>
        <v>熊本県大津町</v>
      </c>
      <c r="E1740" s="35" t="s">
        <v>2518</v>
      </c>
    </row>
    <row r="1741" spans="1:5" x14ac:dyDescent="0.4">
      <c r="A1741" s="34" t="str">
        <f>B1741&amp;COUNTIF($B$2:B1741,B1741)</f>
        <v>熊本県25</v>
      </c>
      <c r="B1741" s="32" t="s">
        <v>1885</v>
      </c>
      <c r="C1741" s="32" t="s">
        <v>1904</v>
      </c>
      <c r="D1741" s="32" t="str">
        <f t="shared" si="27"/>
        <v>熊本県菊陽町</v>
      </c>
      <c r="E1741" s="35" t="s">
        <v>2518</v>
      </c>
    </row>
    <row r="1742" spans="1:5" x14ac:dyDescent="0.4">
      <c r="A1742" s="34" t="str">
        <f>B1742&amp;COUNTIF($B$2:B1742,B1742)</f>
        <v>熊本県26</v>
      </c>
      <c r="B1742" s="32" t="s">
        <v>1885</v>
      </c>
      <c r="C1742" s="32" t="s">
        <v>1905</v>
      </c>
      <c r="D1742" s="32" t="str">
        <f t="shared" si="27"/>
        <v>熊本県南小国町</v>
      </c>
      <c r="E1742" s="35" t="s">
        <v>2521</v>
      </c>
    </row>
    <row r="1743" spans="1:5" x14ac:dyDescent="0.4">
      <c r="A1743" s="34" t="str">
        <f>B1743&amp;COUNTIF($B$2:B1743,B1743)</f>
        <v>熊本県27</v>
      </c>
      <c r="B1743" s="32" t="s">
        <v>1885</v>
      </c>
      <c r="C1743" s="32" t="s">
        <v>669</v>
      </c>
      <c r="D1743" s="32" t="str">
        <f t="shared" si="27"/>
        <v>熊本県小国町</v>
      </c>
      <c r="E1743" s="35" t="s">
        <v>2521</v>
      </c>
    </row>
    <row r="1744" spans="1:5" x14ac:dyDescent="0.4">
      <c r="A1744" s="34" t="str">
        <f>B1744&amp;COUNTIF($B$2:B1744,B1744)</f>
        <v>熊本県28</v>
      </c>
      <c r="B1744" s="32" t="s">
        <v>1885</v>
      </c>
      <c r="C1744" s="32" t="s">
        <v>1906</v>
      </c>
      <c r="D1744" s="32" t="str">
        <f t="shared" si="27"/>
        <v>熊本県産山村</v>
      </c>
      <c r="E1744" s="35" t="s">
        <v>2521</v>
      </c>
    </row>
    <row r="1745" spans="1:5" x14ac:dyDescent="0.4">
      <c r="A1745" s="34" t="str">
        <f>B1745&amp;COUNTIF($B$2:B1745,B1745)</f>
        <v>熊本県29</v>
      </c>
      <c r="B1745" s="32" t="s">
        <v>1885</v>
      </c>
      <c r="C1745" s="32" t="s">
        <v>1196</v>
      </c>
      <c r="D1745" s="32" t="str">
        <f t="shared" si="27"/>
        <v>熊本県高森町</v>
      </c>
      <c r="E1745" s="35" t="s">
        <v>2521</v>
      </c>
    </row>
    <row r="1746" spans="1:5" x14ac:dyDescent="0.4">
      <c r="A1746" s="34" t="str">
        <f>B1746&amp;COUNTIF($B$2:B1746,B1746)</f>
        <v>熊本県30</v>
      </c>
      <c r="B1746" s="32" t="s">
        <v>1885</v>
      </c>
      <c r="C1746" s="32" t="s">
        <v>1907</v>
      </c>
      <c r="D1746" s="32" t="str">
        <f t="shared" si="27"/>
        <v>熊本県西原村</v>
      </c>
      <c r="E1746" s="35" t="s">
        <v>2521</v>
      </c>
    </row>
    <row r="1747" spans="1:5" x14ac:dyDescent="0.4">
      <c r="A1747" s="34" t="str">
        <f>B1747&amp;COUNTIF($B$2:B1747,B1747)</f>
        <v>熊本県31</v>
      </c>
      <c r="B1747" s="32" t="s">
        <v>1885</v>
      </c>
      <c r="C1747" s="32" t="s">
        <v>1908</v>
      </c>
      <c r="D1747" s="32" t="str">
        <f t="shared" si="27"/>
        <v>熊本県南阿蘇村</v>
      </c>
      <c r="E1747" s="35" t="s">
        <v>2521</v>
      </c>
    </row>
    <row r="1748" spans="1:5" x14ac:dyDescent="0.4">
      <c r="A1748" s="34" t="str">
        <f>B1748&amp;COUNTIF($B$2:B1748,B1748)</f>
        <v>熊本県32</v>
      </c>
      <c r="B1748" s="32" t="s">
        <v>1885</v>
      </c>
      <c r="C1748" s="32" t="s">
        <v>1909</v>
      </c>
      <c r="D1748" s="32" t="str">
        <f t="shared" si="27"/>
        <v>熊本県御船町</v>
      </c>
      <c r="E1748" s="35" t="s">
        <v>2509</v>
      </c>
    </row>
    <row r="1749" spans="1:5" x14ac:dyDescent="0.4">
      <c r="A1749" s="34" t="str">
        <f>B1749&amp;COUNTIF($B$2:B1749,B1749)</f>
        <v>熊本県33</v>
      </c>
      <c r="B1749" s="32" t="s">
        <v>1885</v>
      </c>
      <c r="C1749" s="32" t="s">
        <v>1910</v>
      </c>
      <c r="D1749" s="32" t="str">
        <f t="shared" si="27"/>
        <v>熊本県嘉島町</v>
      </c>
      <c r="E1749" s="35" t="s">
        <v>2509</v>
      </c>
    </row>
    <row r="1750" spans="1:5" x14ac:dyDescent="0.4">
      <c r="A1750" s="34" t="str">
        <f>B1750&amp;COUNTIF($B$2:B1750,B1750)</f>
        <v>熊本県34</v>
      </c>
      <c r="B1750" s="32" t="s">
        <v>1885</v>
      </c>
      <c r="C1750" s="32" t="s">
        <v>1911</v>
      </c>
      <c r="D1750" s="32" t="str">
        <f t="shared" si="27"/>
        <v>熊本県益城町</v>
      </c>
      <c r="E1750" s="35" t="s">
        <v>2509</v>
      </c>
    </row>
    <row r="1751" spans="1:5" x14ac:dyDescent="0.4">
      <c r="A1751" s="34" t="str">
        <f>B1751&amp;COUNTIF($B$2:B1751,B1751)</f>
        <v>熊本県35</v>
      </c>
      <c r="B1751" s="32" t="s">
        <v>1885</v>
      </c>
      <c r="C1751" s="32" t="s">
        <v>1912</v>
      </c>
      <c r="D1751" s="32" t="str">
        <f t="shared" si="27"/>
        <v>熊本県甲佐町</v>
      </c>
      <c r="E1751" s="35" t="s">
        <v>2509</v>
      </c>
    </row>
    <row r="1752" spans="1:5" x14ac:dyDescent="0.4">
      <c r="A1752" s="34" t="str">
        <f>B1752&amp;COUNTIF($B$2:B1752,B1752)</f>
        <v>熊本県36</v>
      </c>
      <c r="B1752" s="32" t="s">
        <v>1885</v>
      </c>
      <c r="C1752" s="32" t="s">
        <v>1913</v>
      </c>
      <c r="D1752" s="32" t="str">
        <f t="shared" si="27"/>
        <v>熊本県山都町</v>
      </c>
      <c r="E1752" s="35" t="s">
        <v>2509</v>
      </c>
    </row>
    <row r="1753" spans="1:5" x14ac:dyDescent="0.4">
      <c r="A1753" s="34" t="str">
        <f>B1753&amp;COUNTIF($B$2:B1753,B1753)</f>
        <v>熊本県37</v>
      </c>
      <c r="B1753" s="32" t="s">
        <v>1885</v>
      </c>
      <c r="C1753" s="32" t="s">
        <v>1914</v>
      </c>
      <c r="D1753" s="32" t="str">
        <f t="shared" si="27"/>
        <v>熊本県氷川町</v>
      </c>
      <c r="E1753" s="35" t="s">
        <v>2514</v>
      </c>
    </row>
    <row r="1754" spans="1:5" x14ac:dyDescent="0.4">
      <c r="A1754" s="34" t="str">
        <f>B1754&amp;COUNTIF($B$2:B1754,B1754)</f>
        <v>熊本県38</v>
      </c>
      <c r="B1754" s="32" t="s">
        <v>1885</v>
      </c>
      <c r="C1754" s="32" t="s">
        <v>1915</v>
      </c>
      <c r="D1754" s="32" t="str">
        <f t="shared" si="27"/>
        <v>熊本県芦北町</v>
      </c>
      <c r="E1754" s="35" t="s">
        <v>2516</v>
      </c>
    </row>
    <row r="1755" spans="1:5" x14ac:dyDescent="0.4">
      <c r="A1755" s="34" t="str">
        <f>B1755&amp;COUNTIF($B$2:B1755,B1755)</f>
        <v>熊本県39</v>
      </c>
      <c r="B1755" s="32" t="s">
        <v>1885</v>
      </c>
      <c r="C1755" s="32" t="s">
        <v>1916</v>
      </c>
      <c r="D1755" s="32" t="str">
        <f t="shared" si="27"/>
        <v>熊本県津奈木町</v>
      </c>
      <c r="E1755" s="35" t="s">
        <v>2516</v>
      </c>
    </row>
    <row r="1756" spans="1:5" x14ac:dyDescent="0.4">
      <c r="A1756" s="34" t="str">
        <f>B1756&amp;COUNTIF($B$2:B1756,B1756)</f>
        <v>熊本県40</v>
      </c>
      <c r="B1756" s="32" t="s">
        <v>1885</v>
      </c>
      <c r="C1756" s="32" t="s">
        <v>1917</v>
      </c>
      <c r="D1756" s="32" t="str">
        <f t="shared" si="27"/>
        <v>熊本県錦町</v>
      </c>
      <c r="E1756" s="35" t="s">
        <v>2515</v>
      </c>
    </row>
    <row r="1757" spans="1:5" x14ac:dyDescent="0.4">
      <c r="A1757" s="34" t="str">
        <f>B1757&amp;COUNTIF($B$2:B1757,B1757)</f>
        <v>熊本県41</v>
      </c>
      <c r="B1757" s="32" t="s">
        <v>1885</v>
      </c>
      <c r="C1757" s="32" t="s">
        <v>1918</v>
      </c>
      <c r="D1757" s="32" t="str">
        <f t="shared" si="27"/>
        <v>熊本県多良木町</v>
      </c>
      <c r="E1757" s="35" t="s">
        <v>2515</v>
      </c>
    </row>
    <row r="1758" spans="1:5" x14ac:dyDescent="0.4">
      <c r="A1758" s="34" t="str">
        <f>B1758&amp;COUNTIF($B$2:B1758,B1758)</f>
        <v>熊本県42</v>
      </c>
      <c r="B1758" s="32" t="s">
        <v>1885</v>
      </c>
      <c r="C1758" s="32" t="s">
        <v>1919</v>
      </c>
      <c r="D1758" s="32" t="str">
        <f t="shared" si="27"/>
        <v>熊本県湯前町</v>
      </c>
      <c r="E1758" s="35" t="s">
        <v>2515</v>
      </c>
    </row>
    <row r="1759" spans="1:5" x14ac:dyDescent="0.4">
      <c r="A1759" s="34" t="str">
        <f>B1759&amp;COUNTIF($B$2:B1759,B1759)</f>
        <v>熊本県43</v>
      </c>
      <c r="B1759" s="32" t="s">
        <v>1885</v>
      </c>
      <c r="C1759" s="32" t="s">
        <v>1920</v>
      </c>
      <c r="D1759" s="32" t="str">
        <f t="shared" si="27"/>
        <v>熊本県水上村</v>
      </c>
      <c r="E1759" s="35" t="s">
        <v>2515</v>
      </c>
    </row>
    <row r="1760" spans="1:5" x14ac:dyDescent="0.4">
      <c r="A1760" s="34" t="str">
        <f>B1760&amp;COUNTIF($B$2:B1760,B1760)</f>
        <v>熊本県44</v>
      </c>
      <c r="B1760" s="32" t="s">
        <v>1885</v>
      </c>
      <c r="C1760" s="32" t="s">
        <v>1921</v>
      </c>
      <c r="D1760" s="32" t="str">
        <f t="shared" si="27"/>
        <v>熊本県相良村</v>
      </c>
      <c r="E1760" s="35" t="s">
        <v>2515</v>
      </c>
    </row>
    <row r="1761" spans="1:5" x14ac:dyDescent="0.4">
      <c r="A1761" s="34" t="str">
        <f>B1761&amp;COUNTIF($B$2:B1761,B1761)</f>
        <v>熊本県45</v>
      </c>
      <c r="B1761" s="32" t="s">
        <v>1885</v>
      </c>
      <c r="C1761" s="32" t="s">
        <v>1922</v>
      </c>
      <c r="D1761" s="32" t="str">
        <f t="shared" si="27"/>
        <v>熊本県五木村</v>
      </c>
      <c r="E1761" s="35" t="s">
        <v>2515</v>
      </c>
    </row>
    <row r="1762" spans="1:5" x14ac:dyDescent="0.4">
      <c r="A1762" s="34" t="str">
        <f>B1762&amp;COUNTIF($B$2:B1762,B1762)</f>
        <v>熊本県46</v>
      </c>
      <c r="B1762" s="32" t="s">
        <v>1885</v>
      </c>
      <c r="C1762" s="32" t="s">
        <v>1923</v>
      </c>
      <c r="D1762" s="32" t="str">
        <f t="shared" si="27"/>
        <v>熊本県山江村</v>
      </c>
      <c r="E1762" s="35" t="s">
        <v>2515</v>
      </c>
    </row>
    <row r="1763" spans="1:5" x14ac:dyDescent="0.4">
      <c r="A1763" s="34" t="str">
        <f>B1763&amp;COUNTIF($B$2:B1763,B1763)</f>
        <v>熊本県47</v>
      </c>
      <c r="B1763" s="32" t="s">
        <v>1885</v>
      </c>
      <c r="C1763" s="32" t="s">
        <v>1924</v>
      </c>
      <c r="D1763" s="32" t="str">
        <f t="shared" si="27"/>
        <v>熊本県球磨村</v>
      </c>
      <c r="E1763" s="35" t="s">
        <v>2515</v>
      </c>
    </row>
    <row r="1764" spans="1:5" x14ac:dyDescent="0.4">
      <c r="A1764" s="34" t="str">
        <f>B1764&amp;COUNTIF($B$2:B1764,B1764)</f>
        <v>熊本県48</v>
      </c>
      <c r="B1764" s="32" t="s">
        <v>1885</v>
      </c>
      <c r="C1764" s="32" t="s">
        <v>1925</v>
      </c>
      <c r="D1764" s="32" t="str">
        <f t="shared" si="27"/>
        <v>熊本県あさぎり町</v>
      </c>
      <c r="E1764" s="35" t="s">
        <v>2515</v>
      </c>
    </row>
    <row r="1765" spans="1:5" x14ac:dyDescent="0.4">
      <c r="A1765" s="34" t="str">
        <f>B1765&amp;COUNTIF($B$2:B1765,B1765)</f>
        <v>熊本県49</v>
      </c>
      <c r="B1765" s="32" t="s">
        <v>1885</v>
      </c>
      <c r="C1765" s="32" t="s">
        <v>1926</v>
      </c>
      <c r="D1765" s="32" t="str">
        <f t="shared" si="27"/>
        <v>熊本県苓北町</v>
      </c>
      <c r="E1765" s="35" t="s">
        <v>2520</v>
      </c>
    </row>
    <row r="1766" spans="1:5" x14ac:dyDescent="0.4">
      <c r="A1766" s="34" t="str">
        <f>B1766&amp;COUNTIF($B$2:B1766,B1766)</f>
        <v>大分県1</v>
      </c>
      <c r="B1766" s="32" t="s">
        <v>1927</v>
      </c>
      <c r="C1766" s="32" t="s">
        <v>1928</v>
      </c>
      <c r="D1766" s="32" t="str">
        <f t="shared" si="27"/>
        <v>大分県大分市</v>
      </c>
      <c r="E1766" s="35" t="s">
        <v>2423</v>
      </c>
    </row>
    <row r="1767" spans="1:5" x14ac:dyDescent="0.4">
      <c r="A1767" s="34" t="str">
        <f>B1767&amp;COUNTIF($B$2:B1767,B1767)</f>
        <v>大分県2</v>
      </c>
      <c r="B1767" s="32" t="s">
        <v>1927</v>
      </c>
      <c r="C1767" s="32" t="s">
        <v>1929</v>
      </c>
      <c r="D1767" s="32" t="str">
        <f t="shared" si="27"/>
        <v>大分県別府市</v>
      </c>
      <c r="E1767" s="35" t="s">
        <v>2177</v>
      </c>
    </row>
    <row r="1768" spans="1:5" x14ac:dyDescent="0.4">
      <c r="A1768" s="34" t="str">
        <f>B1768&amp;COUNTIF($B$2:B1768,B1768)</f>
        <v>大分県3</v>
      </c>
      <c r="B1768" s="32" t="s">
        <v>1927</v>
      </c>
      <c r="C1768" s="32" t="s">
        <v>1930</v>
      </c>
      <c r="D1768" s="32" t="str">
        <f t="shared" si="27"/>
        <v>大分県中津市</v>
      </c>
      <c r="E1768" s="35" t="s">
        <v>2172</v>
      </c>
    </row>
    <row r="1769" spans="1:5" x14ac:dyDescent="0.4">
      <c r="A1769" s="34" t="str">
        <f>B1769&amp;COUNTIF($B$2:B1769,B1769)</f>
        <v>大分県4</v>
      </c>
      <c r="B1769" s="32" t="s">
        <v>1927</v>
      </c>
      <c r="C1769" s="32" t="s">
        <v>1931</v>
      </c>
      <c r="D1769" s="32" t="str">
        <f t="shared" si="27"/>
        <v>大分県日田市</v>
      </c>
      <c r="E1769" s="35" t="s">
        <v>2176</v>
      </c>
    </row>
    <row r="1770" spans="1:5" x14ac:dyDescent="0.4">
      <c r="A1770" s="34" t="str">
        <f>B1770&amp;COUNTIF($B$2:B1770,B1770)</f>
        <v>大分県5</v>
      </c>
      <c r="B1770" s="32" t="s">
        <v>1927</v>
      </c>
      <c r="C1770" s="32" t="s">
        <v>1932</v>
      </c>
      <c r="D1770" s="32" t="str">
        <f t="shared" si="27"/>
        <v>大分県佐伯市</v>
      </c>
      <c r="E1770" s="35" t="s">
        <v>2173</v>
      </c>
    </row>
    <row r="1771" spans="1:5" x14ac:dyDescent="0.4">
      <c r="A1771" s="34" t="str">
        <f>B1771&amp;COUNTIF($B$2:B1771,B1771)</f>
        <v>大分県6</v>
      </c>
      <c r="B1771" s="32" t="s">
        <v>1927</v>
      </c>
      <c r="C1771" s="32" t="s">
        <v>1933</v>
      </c>
      <c r="D1771" s="32" t="str">
        <f t="shared" si="27"/>
        <v>大分県臼杵市</v>
      </c>
      <c r="E1771" s="35" t="s">
        <v>2423</v>
      </c>
    </row>
    <row r="1772" spans="1:5" x14ac:dyDescent="0.4">
      <c r="A1772" s="34" t="str">
        <f>B1772&amp;COUNTIF($B$2:B1772,B1772)</f>
        <v>大分県7</v>
      </c>
      <c r="B1772" s="32" t="s">
        <v>1927</v>
      </c>
      <c r="C1772" s="32" t="s">
        <v>1934</v>
      </c>
      <c r="D1772" s="32" t="str">
        <f t="shared" si="27"/>
        <v>大分県津久見市</v>
      </c>
      <c r="E1772" s="35" t="s">
        <v>2423</v>
      </c>
    </row>
    <row r="1773" spans="1:5" x14ac:dyDescent="0.4">
      <c r="A1773" s="34" t="str">
        <f>B1773&amp;COUNTIF($B$2:B1773,B1773)</f>
        <v>大分県8</v>
      </c>
      <c r="B1773" s="32" t="s">
        <v>1927</v>
      </c>
      <c r="C1773" s="32" t="s">
        <v>1935</v>
      </c>
      <c r="D1773" s="32" t="str">
        <f t="shared" si="27"/>
        <v>大分県竹田市</v>
      </c>
      <c r="E1773" s="35" t="s">
        <v>2522</v>
      </c>
    </row>
    <row r="1774" spans="1:5" x14ac:dyDescent="0.4">
      <c r="A1774" s="34" t="str">
        <f>B1774&amp;COUNTIF($B$2:B1774,B1774)</f>
        <v>大分県9</v>
      </c>
      <c r="B1774" s="32" t="s">
        <v>1927</v>
      </c>
      <c r="C1774" s="32" t="s">
        <v>1936</v>
      </c>
      <c r="D1774" s="32" t="str">
        <f t="shared" si="27"/>
        <v>大分県豊後高田市</v>
      </c>
      <c r="E1774" s="35" t="s">
        <v>2172</v>
      </c>
    </row>
    <row r="1775" spans="1:5" x14ac:dyDescent="0.4">
      <c r="A1775" s="34" t="str">
        <f>B1775&amp;COUNTIF($B$2:B1775,B1775)</f>
        <v>大分県10</v>
      </c>
      <c r="B1775" s="32" t="s">
        <v>1927</v>
      </c>
      <c r="C1775" s="32" t="s">
        <v>1937</v>
      </c>
      <c r="D1775" s="32" t="str">
        <f t="shared" si="27"/>
        <v>大分県杵築市</v>
      </c>
      <c r="E1775" s="35" t="s">
        <v>2177</v>
      </c>
    </row>
    <row r="1776" spans="1:5" x14ac:dyDescent="0.4">
      <c r="A1776" s="34" t="str">
        <f>B1776&amp;COUNTIF($B$2:B1776,B1776)</f>
        <v>大分県11</v>
      </c>
      <c r="B1776" s="32" t="s">
        <v>1927</v>
      </c>
      <c r="C1776" s="32" t="s">
        <v>1938</v>
      </c>
      <c r="D1776" s="32" t="str">
        <f t="shared" si="27"/>
        <v>大分県宇佐市</v>
      </c>
      <c r="E1776" s="35" t="s">
        <v>2172</v>
      </c>
    </row>
    <row r="1777" spans="1:5" x14ac:dyDescent="0.4">
      <c r="A1777" s="34" t="str">
        <f>B1777&amp;COUNTIF($B$2:B1777,B1777)</f>
        <v>大分県12</v>
      </c>
      <c r="B1777" s="32" t="s">
        <v>1927</v>
      </c>
      <c r="C1777" s="32" t="s">
        <v>1939</v>
      </c>
      <c r="D1777" s="32" t="str">
        <f t="shared" si="27"/>
        <v>大分県豊後大野市</v>
      </c>
      <c r="E1777" s="35" t="s">
        <v>2522</v>
      </c>
    </row>
    <row r="1778" spans="1:5" x14ac:dyDescent="0.4">
      <c r="A1778" s="34" t="str">
        <f>B1778&amp;COUNTIF($B$2:B1778,B1778)</f>
        <v>大分県13</v>
      </c>
      <c r="B1778" s="32" t="s">
        <v>1927</v>
      </c>
      <c r="C1778" s="32" t="s">
        <v>1940</v>
      </c>
      <c r="D1778" s="32" t="str">
        <f t="shared" si="27"/>
        <v>大分県由布市</v>
      </c>
      <c r="E1778" s="35" t="s">
        <v>2423</v>
      </c>
    </row>
    <row r="1779" spans="1:5" x14ac:dyDescent="0.4">
      <c r="A1779" s="34" t="str">
        <f>B1779&amp;COUNTIF($B$2:B1779,B1779)</f>
        <v>大分県14</v>
      </c>
      <c r="B1779" s="32" t="s">
        <v>1927</v>
      </c>
      <c r="C1779" s="32" t="s">
        <v>1941</v>
      </c>
      <c r="D1779" s="32" t="str">
        <f t="shared" si="27"/>
        <v>大分県国東市</v>
      </c>
      <c r="E1779" s="35" t="s">
        <v>2177</v>
      </c>
    </row>
    <row r="1780" spans="1:5" x14ac:dyDescent="0.4">
      <c r="A1780" s="34" t="str">
        <f>B1780&amp;COUNTIF($B$2:B1780,B1780)</f>
        <v>大分県15</v>
      </c>
      <c r="B1780" s="32" t="s">
        <v>1927</v>
      </c>
      <c r="C1780" s="32" t="s">
        <v>1942</v>
      </c>
      <c r="D1780" s="32" t="str">
        <f t="shared" si="27"/>
        <v>大分県姫島村</v>
      </c>
      <c r="E1780" s="35" t="s">
        <v>2177</v>
      </c>
    </row>
    <row r="1781" spans="1:5" x14ac:dyDescent="0.4">
      <c r="A1781" s="34" t="str">
        <f>B1781&amp;COUNTIF($B$2:B1781,B1781)</f>
        <v>大分県16</v>
      </c>
      <c r="B1781" s="32" t="s">
        <v>1927</v>
      </c>
      <c r="C1781" s="32" t="s">
        <v>1943</v>
      </c>
      <c r="D1781" s="32" t="str">
        <f t="shared" si="27"/>
        <v>大分県日出町</v>
      </c>
      <c r="E1781" s="35" t="s">
        <v>2177</v>
      </c>
    </row>
    <row r="1782" spans="1:5" x14ac:dyDescent="0.4">
      <c r="A1782" s="34" t="str">
        <f>B1782&amp;COUNTIF($B$2:B1782,B1782)</f>
        <v>大分県17</v>
      </c>
      <c r="B1782" s="32" t="s">
        <v>1927</v>
      </c>
      <c r="C1782" s="32" t="s">
        <v>1944</v>
      </c>
      <c r="D1782" s="32" t="str">
        <f t="shared" si="27"/>
        <v>大分県九重町</v>
      </c>
      <c r="E1782" s="35" t="s">
        <v>2176</v>
      </c>
    </row>
    <row r="1783" spans="1:5" x14ac:dyDescent="0.4">
      <c r="A1783" s="34" t="str">
        <f>B1783&amp;COUNTIF($B$2:B1783,B1783)</f>
        <v>大分県18</v>
      </c>
      <c r="B1783" s="32" t="s">
        <v>1927</v>
      </c>
      <c r="C1783" s="32" t="s">
        <v>1945</v>
      </c>
      <c r="D1783" s="32" t="str">
        <f t="shared" si="27"/>
        <v>大分県玖珠町</v>
      </c>
      <c r="E1783" s="35" t="s">
        <v>2176</v>
      </c>
    </row>
    <row r="1784" spans="1:5" x14ac:dyDescent="0.4">
      <c r="A1784" s="34" t="str">
        <f>B1784&amp;COUNTIF($B$2:B1784,B1784)</f>
        <v>宮崎県1</v>
      </c>
      <c r="B1784" s="32" t="s">
        <v>1946</v>
      </c>
      <c r="C1784" s="32" t="s">
        <v>1947</v>
      </c>
      <c r="D1784" s="32" t="str">
        <f t="shared" si="27"/>
        <v>宮崎県宮崎市</v>
      </c>
      <c r="E1784" s="35" t="s">
        <v>2523</v>
      </c>
    </row>
    <row r="1785" spans="1:5" x14ac:dyDescent="0.4">
      <c r="A1785" s="34" t="str">
        <f>B1785&amp;COUNTIF($B$2:B1785,B1785)</f>
        <v>宮崎県2</v>
      </c>
      <c r="B1785" s="32" t="s">
        <v>1946</v>
      </c>
      <c r="C1785" s="32" t="s">
        <v>1948</v>
      </c>
      <c r="D1785" s="32" t="str">
        <f t="shared" si="27"/>
        <v>宮崎県都城市</v>
      </c>
      <c r="E1785" s="35" t="s">
        <v>2524</v>
      </c>
    </row>
    <row r="1786" spans="1:5" x14ac:dyDescent="0.4">
      <c r="A1786" s="34" t="str">
        <f>B1786&amp;COUNTIF($B$2:B1786,B1786)</f>
        <v>宮崎県3</v>
      </c>
      <c r="B1786" s="32" t="s">
        <v>1946</v>
      </c>
      <c r="C1786" s="32" t="s">
        <v>1949</v>
      </c>
      <c r="D1786" s="32" t="str">
        <f t="shared" si="27"/>
        <v>宮崎県延岡市</v>
      </c>
      <c r="E1786" s="35" t="s">
        <v>2525</v>
      </c>
    </row>
    <row r="1787" spans="1:5" x14ac:dyDescent="0.4">
      <c r="A1787" s="34" t="str">
        <f>B1787&amp;COUNTIF($B$2:B1787,B1787)</f>
        <v>宮崎県4</v>
      </c>
      <c r="B1787" s="32" t="s">
        <v>1946</v>
      </c>
      <c r="C1787" s="32" t="s">
        <v>1950</v>
      </c>
      <c r="D1787" s="32" t="str">
        <f t="shared" si="27"/>
        <v>宮崎県日南市</v>
      </c>
      <c r="E1787" s="35" t="s">
        <v>2526</v>
      </c>
    </row>
    <row r="1788" spans="1:5" x14ac:dyDescent="0.4">
      <c r="A1788" s="34" t="str">
        <f>B1788&amp;COUNTIF($B$2:B1788,B1788)</f>
        <v>宮崎県5</v>
      </c>
      <c r="B1788" s="32" t="s">
        <v>1946</v>
      </c>
      <c r="C1788" s="32" t="s">
        <v>1951</v>
      </c>
      <c r="D1788" s="32" t="str">
        <f t="shared" si="27"/>
        <v>宮崎県小林市</v>
      </c>
      <c r="E1788" s="35" t="s">
        <v>2527</v>
      </c>
    </row>
    <row r="1789" spans="1:5" x14ac:dyDescent="0.4">
      <c r="A1789" s="34" t="str">
        <f>B1789&amp;COUNTIF($B$2:B1789,B1789)</f>
        <v>宮崎県6</v>
      </c>
      <c r="B1789" s="32" t="s">
        <v>1946</v>
      </c>
      <c r="C1789" s="32" t="s">
        <v>1952</v>
      </c>
      <c r="D1789" s="32" t="str">
        <f t="shared" si="27"/>
        <v>宮崎県日向市</v>
      </c>
      <c r="E1789" s="35" t="s">
        <v>2528</v>
      </c>
    </row>
    <row r="1790" spans="1:5" x14ac:dyDescent="0.4">
      <c r="A1790" s="34" t="str">
        <f>B1790&amp;COUNTIF($B$2:B1790,B1790)</f>
        <v>宮崎県7</v>
      </c>
      <c r="B1790" s="32" t="s">
        <v>1946</v>
      </c>
      <c r="C1790" s="32" t="s">
        <v>1953</v>
      </c>
      <c r="D1790" s="32" t="str">
        <f t="shared" ref="D1790:D1853" si="28">B1790&amp;C1790</f>
        <v>宮崎県串間市</v>
      </c>
      <c r="E1790" s="35" t="s">
        <v>2526</v>
      </c>
    </row>
    <row r="1791" spans="1:5" x14ac:dyDescent="0.4">
      <c r="A1791" s="34" t="str">
        <f>B1791&amp;COUNTIF($B$2:B1791,B1791)</f>
        <v>宮崎県8</v>
      </c>
      <c r="B1791" s="32" t="s">
        <v>1946</v>
      </c>
      <c r="C1791" s="32" t="s">
        <v>1954</v>
      </c>
      <c r="D1791" s="32" t="str">
        <f t="shared" si="28"/>
        <v>宮崎県西都市</v>
      </c>
      <c r="E1791" s="35" t="s">
        <v>2529</v>
      </c>
    </row>
    <row r="1792" spans="1:5" x14ac:dyDescent="0.4">
      <c r="A1792" s="34" t="str">
        <f>B1792&amp;COUNTIF($B$2:B1792,B1792)</f>
        <v>宮崎県9</v>
      </c>
      <c r="B1792" s="32" t="s">
        <v>1946</v>
      </c>
      <c r="C1792" s="32" t="s">
        <v>1955</v>
      </c>
      <c r="D1792" s="32" t="str">
        <f t="shared" si="28"/>
        <v>宮崎県えびの市</v>
      </c>
      <c r="E1792" s="35" t="s">
        <v>2527</v>
      </c>
    </row>
    <row r="1793" spans="1:5" x14ac:dyDescent="0.4">
      <c r="A1793" s="34" t="str">
        <f>B1793&amp;COUNTIF($B$2:B1793,B1793)</f>
        <v>宮崎県10</v>
      </c>
      <c r="B1793" s="32" t="s">
        <v>1946</v>
      </c>
      <c r="C1793" s="32" t="s">
        <v>1956</v>
      </c>
      <c r="D1793" s="32" t="str">
        <f t="shared" si="28"/>
        <v>宮崎県三股町</v>
      </c>
      <c r="E1793" s="35" t="s">
        <v>2524</v>
      </c>
    </row>
    <row r="1794" spans="1:5" x14ac:dyDescent="0.4">
      <c r="A1794" s="34" t="str">
        <f>B1794&amp;COUNTIF($B$2:B1794,B1794)</f>
        <v>宮崎県11</v>
      </c>
      <c r="B1794" s="32" t="s">
        <v>1946</v>
      </c>
      <c r="C1794" s="32" t="s">
        <v>1957</v>
      </c>
      <c r="D1794" s="32" t="str">
        <f t="shared" si="28"/>
        <v>宮崎県高原町</v>
      </c>
      <c r="E1794" s="35" t="s">
        <v>2527</v>
      </c>
    </row>
    <row r="1795" spans="1:5" x14ac:dyDescent="0.4">
      <c r="A1795" s="34" t="str">
        <f>B1795&amp;COUNTIF($B$2:B1795,B1795)</f>
        <v>宮崎県12</v>
      </c>
      <c r="B1795" s="32" t="s">
        <v>1946</v>
      </c>
      <c r="C1795" s="32" t="s">
        <v>1958</v>
      </c>
      <c r="D1795" s="32" t="str">
        <f t="shared" si="28"/>
        <v>宮崎県国富町</v>
      </c>
      <c r="E1795" s="35" t="s">
        <v>2523</v>
      </c>
    </row>
    <row r="1796" spans="1:5" x14ac:dyDescent="0.4">
      <c r="A1796" s="34" t="str">
        <f>B1796&amp;COUNTIF($B$2:B1796,B1796)</f>
        <v>宮崎県13</v>
      </c>
      <c r="B1796" s="32" t="s">
        <v>1946</v>
      </c>
      <c r="C1796" s="32" t="s">
        <v>1959</v>
      </c>
      <c r="D1796" s="32" t="str">
        <f t="shared" si="28"/>
        <v>宮崎県綾町</v>
      </c>
      <c r="E1796" s="35" t="s">
        <v>2523</v>
      </c>
    </row>
    <row r="1797" spans="1:5" x14ac:dyDescent="0.4">
      <c r="A1797" s="34" t="str">
        <f>B1797&amp;COUNTIF($B$2:B1797,B1797)</f>
        <v>宮崎県14</v>
      </c>
      <c r="B1797" s="32" t="s">
        <v>1946</v>
      </c>
      <c r="C1797" s="32" t="s">
        <v>1960</v>
      </c>
      <c r="D1797" s="32" t="str">
        <f t="shared" si="28"/>
        <v>宮崎県高鍋町</v>
      </c>
      <c r="E1797" s="35" t="s">
        <v>2529</v>
      </c>
    </row>
    <row r="1798" spans="1:5" x14ac:dyDescent="0.4">
      <c r="A1798" s="34" t="str">
        <f>B1798&amp;COUNTIF($B$2:B1798,B1798)</f>
        <v>宮崎県15</v>
      </c>
      <c r="B1798" s="32" t="s">
        <v>1946</v>
      </c>
      <c r="C1798" s="32" t="s">
        <v>1961</v>
      </c>
      <c r="D1798" s="32" t="str">
        <f t="shared" si="28"/>
        <v>宮崎県新富町</v>
      </c>
      <c r="E1798" s="35" t="s">
        <v>2529</v>
      </c>
    </row>
    <row r="1799" spans="1:5" x14ac:dyDescent="0.4">
      <c r="A1799" s="34" t="str">
        <f>B1799&amp;COUNTIF($B$2:B1799,B1799)</f>
        <v>宮崎県16</v>
      </c>
      <c r="B1799" s="32" t="s">
        <v>1946</v>
      </c>
      <c r="C1799" s="32" t="s">
        <v>1962</v>
      </c>
      <c r="D1799" s="32" t="str">
        <f t="shared" si="28"/>
        <v>宮崎県西米良村</v>
      </c>
      <c r="E1799" s="35" t="s">
        <v>2529</v>
      </c>
    </row>
    <row r="1800" spans="1:5" x14ac:dyDescent="0.4">
      <c r="A1800" s="34" t="str">
        <f>B1800&amp;COUNTIF($B$2:B1800,B1800)</f>
        <v>宮崎県17</v>
      </c>
      <c r="B1800" s="32" t="s">
        <v>1946</v>
      </c>
      <c r="C1800" s="32" t="s">
        <v>1963</v>
      </c>
      <c r="D1800" s="32" t="str">
        <f t="shared" si="28"/>
        <v>宮崎県木城町</v>
      </c>
      <c r="E1800" s="35" t="s">
        <v>2529</v>
      </c>
    </row>
    <row r="1801" spans="1:5" x14ac:dyDescent="0.4">
      <c r="A1801" s="34" t="str">
        <f>B1801&amp;COUNTIF($B$2:B1801,B1801)</f>
        <v>宮崎県18</v>
      </c>
      <c r="B1801" s="32" t="s">
        <v>1946</v>
      </c>
      <c r="C1801" s="32" t="s">
        <v>1964</v>
      </c>
      <c r="D1801" s="32" t="str">
        <f t="shared" si="28"/>
        <v>宮崎県川南町</v>
      </c>
      <c r="E1801" s="35" t="s">
        <v>2529</v>
      </c>
    </row>
    <row r="1802" spans="1:5" x14ac:dyDescent="0.4">
      <c r="A1802" s="34" t="str">
        <f>B1802&amp;COUNTIF($B$2:B1802,B1802)</f>
        <v>宮崎県19</v>
      </c>
      <c r="B1802" s="32" t="s">
        <v>1946</v>
      </c>
      <c r="C1802" s="32" t="s">
        <v>1965</v>
      </c>
      <c r="D1802" s="32" t="str">
        <f t="shared" si="28"/>
        <v>宮崎県都農町</v>
      </c>
      <c r="E1802" s="35" t="s">
        <v>2529</v>
      </c>
    </row>
    <row r="1803" spans="1:5" x14ac:dyDescent="0.4">
      <c r="A1803" s="34" t="str">
        <f>B1803&amp;COUNTIF($B$2:B1803,B1803)</f>
        <v>宮崎県20</v>
      </c>
      <c r="B1803" s="32" t="s">
        <v>1946</v>
      </c>
      <c r="C1803" s="32" t="s">
        <v>1966</v>
      </c>
      <c r="D1803" s="32" t="str">
        <f t="shared" si="28"/>
        <v>宮崎県門川町</v>
      </c>
      <c r="E1803" s="35" t="s">
        <v>2528</v>
      </c>
    </row>
    <row r="1804" spans="1:5" x14ac:dyDescent="0.4">
      <c r="A1804" s="34" t="str">
        <f>B1804&amp;COUNTIF($B$2:B1804,B1804)</f>
        <v>宮崎県21</v>
      </c>
      <c r="B1804" s="32" t="s">
        <v>1946</v>
      </c>
      <c r="C1804" s="32" t="s">
        <v>1967</v>
      </c>
      <c r="D1804" s="32" t="str">
        <f t="shared" si="28"/>
        <v>宮崎県諸塚村</v>
      </c>
      <c r="E1804" s="35" t="s">
        <v>2528</v>
      </c>
    </row>
    <row r="1805" spans="1:5" x14ac:dyDescent="0.4">
      <c r="A1805" s="34" t="str">
        <f>B1805&amp;COUNTIF($B$2:B1805,B1805)</f>
        <v>宮崎県22</v>
      </c>
      <c r="B1805" s="32" t="s">
        <v>1946</v>
      </c>
      <c r="C1805" s="32" t="s">
        <v>1968</v>
      </c>
      <c r="D1805" s="32" t="str">
        <f t="shared" si="28"/>
        <v>宮崎県椎葉村</v>
      </c>
      <c r="E1805" s="35" t="s">
        <v>2528</v>
      </c>
    </row>
    <row r="1806" spans="1:5" x14ac:dyDescent="0.4">
      <c r="A1806" s="34" t="str">
        <f>B1806&amp;COUNTIF($B$2:B1806,B1806)</f>
        <v>宮崎県23</v>
      </c>
      <c r="B1806" s="32" t="s">
        <v>1946</v>
      </c>
      <c r="C1806" s="32" t="s">
        <v>636</v>
      </c>
      <c r="D1806" s="32" t="str">
        <f t="shared" si="28"/>
        <v>宮崎県美郷町</v>
      </c>
      <c r="E1806" s="35" t="s">
        <v>2528</v>
      </c>
    </row>
    <row r="1807" spans="1:5" x14ac:dyDescent="0.4">
      <c r="A1807" s="34" t="str">
        <f>B1807&amp;COUNTIF($B$2:B1807,B1807)</f>
        <v>宮崎県24</v>
      </c>
      <c r="B1807" s="32" t="s">
        <v>1946</v>
      </c>
      <c r="C1807" s="32" t="s">
        <v>1969</v>
      </c>
      <c r="D1807" s="32" t="str">
        <f t="shared" si="28"/>
        <v>宮崎県高千穂町</v>
      </c>
      <c r="E1807" s="35" t="s">
        <v>2525</v>
      </c>
    </row>
    <row r="1808" spans="1:5" x14ac:dyDescent="0.4">
      <c r="A1808" s="34" t="str">
        <f>B1808&amp;COUNTIF($B$2:B1808,B1808)</f>
        <v>宮崎県25</v>
      </c>
      <c r="B1808" s="32" t="s">
        <v>1946</v>
      </c>
      <c r="C1808" s="32" t="s">
        <v>1970</v>
      </c>
      <c r="D1808" s="32" t="str">
        <f t="shared" si="28"/>
        <v>宮崎県日之影町</v>
      </c>
      <c r="E1808" s="35" t="s">
        <v>2525</v>
      </c>
    </row>
    <row r="1809" spans="1:5" x14ac:dyDescent="0.4">
      <c r="A1809" s="34" t="str">
        <f>B1809&amp;COUNTIF($B$2:B1809,B1809)</f>
        <v>宮崎県26</v>
      </c>
      <c r="B1809" s="32" t="s">
        <v>1946</v>
      </c>
      <c r="C1809" s="32" t="s">
        <v>1971</v>
      </c>
      <c r="D1809" s="32" t="str">
        <f t="shared" si="28"/>
        <v>宮崎県五ヶ瀬町</v>
      </c>
      <c r="E1809" s="35" t="s">
        <v>2525</v>
      </c>
    </row>
    <row r="1810" spans="1:5" x14ac:dyDescent="0.4">
      <c r="A1810" s="34" t="str">
        <f>B1810&amp;COUNTIF($B$2:B1810,B1810)</f>
        <v>鹿児島県1</v>
      </c>
      <c r="B1810" s="32" t="s">
        <v>1972</v>
      </c>
      <c r="C1810" s="32" t="s">
        <v>1973</v>
      </c>
      <c r="D1810" s="32" t="str">
        <f t="shared" si="28"/>
        <v>鹿児島県鹿児島市</v>
      </c>
      <c r="E1810" s="35" t="s">
        <v>2530</v>
      </c>
    </row>
    <row r="1811" spans="1:5" x14ac:dyDescent="0.4">
      <c r="A1811" s="34" t="str">
        <f>B1811&amp;COUNTIF($B$2:B1811,B1811)</f>
        <v>鹿児島県2</v>
      </c>
      <c r="B1811" s="32" t="s">
        <v>1972</v>
      </c>
      <c r="C1811" s="32" t="s">
        <v>1974</v>
      </c>
      <c r="D1811" s="32" t="str">
        <f t="shared" si="28"/>
        <v>鹿児島県鹿屋市</v>
      </c>
      <c r="E1811" s="35" t="s">
        <v>2531</v>
      </c>
    </row>
    <row r="1812" spans="1:5" x14ac:dyDescent="0.4">
      <c r="A1812" s="34" t="str">
        <f>B1812&amp;COUNTIF($B$2:B1812,B1812)</f>
        <v>鹿児島県3</v>
      </c>
      <c r="B1812" s="32" t="s">
        <v>1972</v>
      </c>
      <c r="C1812" s="32" t="s">
        <v>1975</v>
      </c>
      <c r="D1812" s="32" t="str">
        <f t="shared" si="28"/>
        <v>鹿児島県枕崎市</v>
      </c>
      <c r="E1812" s="35" t="s">
        <v>2532</v>
      </c>
    </row>
    <row r="1813" spans="1:5" x14ac:dyDescent="0.4">
      <c r="A1813" s="34" t="str">
        <f>B1813&amp;COUNTIF($B$2:B1813,B1813)</f>
        <v>鹿児島県4</v>
      </c>
      <c r="B1813" s="32" t="s">
        <v>1972</v>
      </c>
      <c r="C1813" s="32" t="s">
        <v>1976</v>
      </c>
      <c r="D1813" s="32" t="str">
        <f t="shared" si="28"/>
        <v>鹿児島県阿久根市</v>
      </c>
      <c r="E1813" s="35" t="s">
        <v>2533</v>
      </c>
    </row>
    <row r="1814" spans="1:5" x14ac:dyDescent="0.4">
      <c r="A1814" s="34" t="str">
        <f>B1814&amp;COUNTIF($B$2:B1814,B1814)</f>
        <v>鹿児島県5</v>
      </c>
      <c r="B1814" s="32" t="s">
        <v>1972</v>
      </c>
      <c r="C1814" s="32" t="s">
        <v>1977</v>
      </c>
      <c r="D1814" s="32" t="str">
        <f t="shared" si="28"/>
        <v>鹿児島県出水市</v>
      </c>
      <c r="E1814" s="35" t="s">
        <v>2533</v>
      </c>
    </row>
    <row r="1815" spans="1:5" x14ac:dyDescent="0.4">
      <c r="A1815" s="34" t="str">
        <f>B1815&amp;COUNTIF($B$2:B1815,B1815)</f>
        <v>鹿児島県6</v>
      </c>
      <c r="B1815" s="32" t="s">
        <v>1972</v>
      </c>
      <c r="C1815" s="32" t="s">
        <v>1978</v>
      </c>
      <c r="D1815" s="32" t="str">
        <f t="shared" si="28"/>
        <v>鹿児島県指宿市</v>
      </c>
      <c r="E1815" s="35" t="s">
        <v>2532</v>
      </c>
    </row>
    <row r="1816" spans="1:5" x14ac:dyDescent="0.4">
      <c r="A1816" s="34" t="str">
        <f>B1816&amp;COUNTIF($B$2:B1816,B1816)</f>
        <v>鹿児島県7</v>
      </c>
      <c r="B1816" s="32" t="s">
        <v>1972</v>
      </c>
      <c r="C1816" s="32" t="s">
        <v>1979</v>
      </c>
      <c r="D1816" s="32" t="str">
        <f t="shared" si="28"/>
        <v>鹿児島県西之表市</v>
      </c>
      <c r="E1816" s="35" t="s">
        <v>2534</v>
      </c>
    </row>
    <row r="1817" spans="1:5" x14ac:dyDescent="0.4">
      <c r="A1817" s="34" t="str">
        <f>B1817&amp;COUNTIF($B$2:B1817,B1817)</f>
        <v>鹿児島県8</v>
      </c>
      <c r="B1817" s="32" t="s">
        <v>1972</v>
      </c>
      <c r="C1817" s="32" t="s">
        <v>1980</v>
      </c>
      <c r="D1817" s="32" t="str">
        <f t="shared" si="28"/>
        <v>鹿児島県垂水市</v>
      </c>
      <c r="E1817" s="35" t="s">
        <v>2531</v>
      </c>
    </row>
    <row r="1818" spans="1:5" x14ac:dyDescent="0.4">
      <c r="A1818" s="34" t="str">
        <f>B1818&amp;COUNTIF($B$2:B1818,B1818)</f>
        <v>鹿児島県9</v>
      </c>
      <c r="B1818" s="32" t="s">
        <v>1972</v>
      </c>
      <c r="C1818" s="32" t="s">
        <v>1981</v>
      </c>
      <c r="D1818" s="32" t="str">
        <f t="shared" si="28"/>
        <v>鹿児島県薩摩川内市</v>
      </c>
      <c r="E1818" s="35" t="s">
        <v>2535</v>
      </c>
    </row>
    <row r="1819" spans="1:5" x14ac:dyDescent="0.4">
      <c r="A1819" s="34" t="str">
        <f>B1819&amp;COUNTIF($B$2:B1819,B1819)</f>
        <v>鹿児島県10</v>
      </c>
      <c r="B1819" s="32" t="s">
        <v>1972</v>
      </c>
      <c r="C1819" s="32" t="s">
        <v>1982</v>
      </c>
      <c r="D1819" s="32" t="str">
        <f t="shared" si="28"/>
        <v>鹿児島県日置市</v>
      </c>
      <c r="E1819" s="35" t="s">
        <v>2530</v>
      </c>
    </row>
    <row r="1820" spans="1:5" x14ac:dyDescent="0.4">
      <c r="A1820" s="34" t="str">
        <f>B1820&amp;COUNTIF($B$2:B1820,B1820)</f>
        <v>鹿児島県11</v>
      </c>
      <c r="B1820" s="32" t="s">
        <v>1972</v>
      </c>
      <c r="C1820" s="32" t="s">
        <v>1983</v>
      </c>
      <c r="D1820" s="32" t="str">
        <f t="shared" si="28"/>
        <v>鹿児島県曽於市</v>
      </c>
      <c r="E1820" s="35" t="s">
        <v>2536</v>
      </c>
    </row>
    <row r="1821" spans="1:5" x14ac:dyDescent="0.4">
      <c r="A1821" s="34" t="str">
        <f>B1821&amp;COUNTIF($B$2:B1821,B1821)</f>
        <v>鹿児島県12</v>
      </c>
      <c r="B1821" s="32" t="s">
        <v>1972</v>
      </c>
      <c r="C1821" s="32" t="s">
        <v>1984</v>
      </c>
      <c r="D1821" s="32" t="str">
        <f t="shared" si="28"/>
        <v>鹿児島県霧島市</v>
      </c>
      <c r="E1821" s="35" t="s">
        <v>2537</v>
      </c>
    </row>
    <row r="1822" spans="1:5" x14ac:dyDescent="0.4">
      <c r="A1822" s="34" t="str">
        <f>B1822&amp;COUNTIF($B$2:B1822,B1822)</f>
        <v>鹿児島県13</v>
      </c>
      <c r="B1822" s="32" t="s">
        <v>1972</v>
      </c>
      <c r="C1822" s="32" t="s">
        <v>1985</v>
      </c>
      <c r="D1822" s="32" t="str">
        <f t="shared" si="28"/>
        <v>鹿児島県いちき串木野市</v>
      </c>
      <c r="E1822" s="35" t="s">
        <v>2530</v>
      </c>
    </row>
    <row r="1823" spans="1:5" x14ac:dyDescent="0.4">
      <c r="A1823" s="34" t="str">
        <f>B1823&amp;COUNTIF($B$2:B1823,B1823)</f>
        <v>鹿児島県14</v>
      </c>
      <c r="B1823" s="32" t="s">
        <v>1972</v>
      </c>
      <c r="C1823" s="32" t="s">
        <v>1986</v>
      </c>
      <c r="D1823" s="32" t="str">
        <f t="shared" si="28"/>
        <v>鹿児島県南さつま市</v>
      </c>
      <c r="E1823" s="35" t="s">
        <v>2532</v>
      </c>
    </row>
    <row r="1824" spans="1:5" x14ac:dyDescent="0.4">
      <c r="A1824" s="34" t="str">
        <f>B1824&amp;COUNTIF($B$2:B1824,B1824)</f>
        <v>鹿児島県15</v>
      </c>
      <c r="B1824" s="32" t="s">
        <v>1972</v>
      </c>
      <c r="C1824" s="32" t="s">
        <v>1987</v>
      </c>
      <c r="D1824" s="32" t="str">
        <f t="shared" si="28"/>
        <v>鹿児島県志布志市</v>
      </c>
      <c r="E1824" s="35" t="s">
        <v>2536</v>
      </c>
    </row>
    <row r="1825" spans="1:5" x14ac:dyDescent="0.4">
      <c r="A1825" s="34" t="str">
        <f>B1825&amp;COUNTIF($B$2:B1825,B1825)</f>
        <v>鹿児島県16</v>
      </c>
      <c r="B1825" s="32" t="s">
        <v>1972</v>
      </c>
      <c r="C1825" s="32" t="s">
        <v>1988</v>
      </c>
      <c r="D1825" s="32" t="str">
        <f t="shared" si="28"/>
        <v>鹿児島県奄美市</v>
      </c>
      <c r="E1825" s="35" t="s">
        <v>2538</v>
      </c>
    </row>
    <row r="1826" spans="1:5" x14ac:dyDescent="0.4">
      <c r="A1826" s="34" t="str">
        <f>B1826&amp;COUNTIF($B$2:B1826,B1826)</f>
        <v>鹿児島県17</v>
      </c>
      <c r="B1826" s="32" t="s">
        <v>1972</v>
      </c>
      <c r="C1826" s="32" t="s">
        <v>1989</v>
      </c>
      <c r="D1826" s="32" t="str">
        <f t="shared" si="28"/>
        <v>鹿児島県南九州市</v>
      </c>
      <c r="E1826" s="35" t="s">
        <v>2532</v>
      </c>
    </row>
    <row r="1827" spans="1:5" x14ac:dyDescent="0.4">
      <c r="A1827" s="34" t="str">
        <f>B1827&amp;COUNTIF($B$2:B1827,B1827)</f>
        <v>鹿児島県18</v>
      </c>
      <c r="B1827" s="32" t="s">
        <v>1972</v>
      </c>
      <c r="C1827" s="32" t="s">
        <v>1990</v>
      </c>
      <c r="D1827" s="32" t="str">
        <f t="shared" si="28"/>
        <v>鹿児島県伊佐市</v>
      </c>
      <c r="E1827" s="35" t="s">
        <v>2537</v>
      </c>
    </row>
    <row r="1828" spans="1:5" x14ac:dyDescent="0.4">
      <c r="A1828" s="34" t="str">
        <f>B1828&amp;COUNTIF($B$2:B1828,B1828)</f>
        <v>鹿児島県19</v>
      </c>
      <c r="B1828" s="32" t="s">
        <v>1972</v>
      </c>
      <c r="C1828" s="32" t="s">
        <v>1991</v>
      </c>
      <c r="D1828" s="32" t="str">
        <f t="shared" si="28"/>
        <v>鹿児島県姶良市</v>
      </c>
      <c r="E1828" s="35" t="s">
        <v>2537</v>
      </c>
    </row>
    <row r="1829" spans="1:5" x14ac:dyDescent="0.4">
      <c r="A1829" s="34" t="str">
        <f>B1829&amp;COUNTIF($B$2:B1829,B1829)</f>
        <v>鹿児島県20</v>
      </c>
      <c r="B1829" s="32" t="s">
        <v>1972</v>
      </c>
      <c r="C1829" s="32" t="s">
        <v>1992</v>
      </c>
      <c r="D1829" s="32" t="str">
        <f t="shared" si="28"/>
        <v>鹿児島県三島村</v>
      </c>
      <c r="E1829" s="35" t="s">
        <v>2530</v>
      </c>
    </row>
    <row r="1830" spans="1:5" x14ac:dyDescent="0.4">
      <c r="A1830" s="34" t="str">
        <f>B1830&amp;COUNTIF($B$2:B1830,B1830)</f>
        <v>鹿児島県21</v>
      </c>
      <c r="B1830" s="32" t="s">
        <v>1972</v>
      </c>
      <c r="C1830" s="32" t="s">
        <v>1993</v>
      </c>
      <c r="D1830" s="32" t="str">
        <f t="shared" si="28"/>
        <v>鹿児島県十島村</v>
      </c>
      <c r="E1830" s="35" t="s">
        <v>2530</v>
      </c>
    </row>
    <row r="1831" spans="1:5" x14ac:dyDescent="0.4">
      <c r="A1831" s="34" t="str">
        <f>B1831&amp;COUNTIF($B$2:B1831,B1831)</f>
        <v>鹿児島県22</v>
      </c>
      <c r="B1831" s="32" t="s">
        <v>1972</v>
      </c>
      <c r="C1831" s="32" t="s">
        <v>1994</v>
      </c>
      <c r="D1831" s="32" t="str">
        <f t="shared" si="28"/>
        <v>鹿児島県さつま町</v>
      </c>
      <c r="E1831" s="35" t="s">
        <v>2535</v>
      </c>
    </row>
    <row r="1832" spans="1:5" x14ac:dyDescent="0.4">
      <c r="A1832" s="34" t="str">
        <f>B1832&amp;COUNTIF($B$2:B1832,B1832)</f>
        <v>鹿児島県23</v>
      </c>
      <c r="B1832" s="32" t="s">
        <v>1972</v>
      </c>
      <c r="C1832" s="32" t="s">
        <v>1995</v>
      </c>
      <c r="D1832" s="32" t="str">
        <f t="shared" si="28"/>
        <v>鹿児島県長島町</v>
      </c>
      <c r="E1832" s="35" t="s">
        <v>2533</v>
      </c>
    </row>
    <row r="1833" spans="1:5" x14ac:dyDescent="0.4">
      <c r="A1833" s="34" t="str">
        <f>B1833&amp;COUNTIF($B$2:B1833,B1833)</f>
        <v>鹿児島県24</v>
      </c>
      <c r="B1833" s="32" t="s">
        <v>1972</v>
      </c>
      <c r="C1833" s="32" t="s">
        <v>1996</v>
      </c>
      <c r="D1833" s="32" t="str">
        <f t="shared" si="28"/>
        <v>鹿児島県湧水町</v>
      </c>
      <c r="E1833" s="35" t="s">
        <v>2537</v>
      </c>
    </row>
    <row r="1834" spans="1:5" x14ac:dyDescent="0.4">
      <c r="A1834" s="34" t="str">
        <f>B1834&amp;COUNTIF($B$2:B1834,B1834)</f>
        <v>鹿児島県25</v>
      </c>
      <c r="B1834" s="32" t="s">
        <v>1972</v>
      </c>
      <c r="C1834" s="32" t="s">
        <v>1997</v>
      </c>
      <c r="D1834" s="32" t="str">
        <f t="shared" si="28"/>
        <v>鹿児島県大崎町</v>
      </c>
      <c r="E1834" s="35" t="s">
        <v>2536</v>
      </c>
    </row>
    <row r="1835" spans="1:5" x14ac:dyDescent="0.4">
      <c r="A1835" s="34" t="str">
        <f>B1835&amp;COUNTIF($B$2:B1835,B1835)</f>
        <v>鹿児島県26</v>
      </c>
      <c r="B1835" s="32" t="s">
        <v>1972</v>
      </c>
      <c r="C1835" s="32" t="s">
        <v>1998</v>
      </c>
      <c r="D1835" s="32" t="str">
        <f t="shared" si="28"/>
        <v>鹿児島県東串良町</v>
      </c>
      <c r="E1835" s="35" t="s">
        <v>2531</v>
      </c>
    </row>
    <row r="1836" spans="1:5" x14ac:dyDescent="0.4">
      <c r="A1836" s="34" t="str">
        <f>B1836&amp;COUNTIF($B$2:B1836,B1836)</f>
        <v>鹿児島県27</v>
      </c>
      <c r="B1836" s="32" t="s">
        <v>1972</v>
      </c>
      <c r="C1836" s="32" t="s">
        <v>1999</v>
      </c>
      <c r="D1836" s="32" t="str">
        <f t="shared" si="28"/>
        <v>鹿児島県錦江町</v>
      </c>
      <c r="E1836" s="35" t="s">
        <v>2531</v>
      </c>
    </row>
    <row r="1837" spans="1:5" x14ac:dyDescent="0.4">
      <c r="A1837" s="34" t="str">
        <f>B1837&amp;COUNTIF($B$2:B1837,B1837)</f>
        <v>鹿児島県28</v>
      </c>
      <c r="B1837" s="32" t="s">
        <v>1972</v>
      </c>
      <c r="C1837" s="32" t="s">
        <v>2000</v>
      </c>
      <c r="D1837" s="32" t="str">
        <f t="shared" si="28"/>
        <v>鹿児島県南大隅町</v>
      </c>
      <c r="E1837" s="35" t="s">
        <v>2531</v>
      </c>
    </row>
    <row r="1838" spans="1:5" x14ac:dyDescent="0.4">
      <c r="A1838" s="34" t="str">
        <f>B1838&amp;COUNTIF($B$2:B1838,B1838)</f>
        <v>鹿児島県29</v>
      </c>
      <c r="B1838" s="32" t="s">
        <v>1972</v>
      </c>
      <c r="C1838" s="32" t="s">
        <v>2001</v>
      </c>
      <c r="D1838" s="32" t="str">
        <f t="shared" si="28"/>
        <v>鹿児島県肝付町</v>
      </c>
      <c r="E1838" s="35" t="s">
        <v>2531</v>
      </c>
    </row>
    <row r="1839" spans="1:5" x14ac:dyDescent="0.4">
      <c r="A1839" s="34" t="str">
        <f>B1839&amp;COUNTIF($B$2:B1839,B1839)</f>
        <v>鹿児島県30</v>
      </c>
      <c r="B1839" s="32" t="s">
        <v>1972</v>
      </c>
      <c r="C1839" s="32" t="s">
        <v>2002</v>
      </c>
      <c r="D1839" s="32" t="str">
        <f t="shared" si="28"/>
        <v>鹿児島県中種子町</v>
      </c>
      <c r="E1839" s="35" t="s">
        <v>2534</v>
      </c>
    </row>
    <row r="1840" spans="1:5" x14ac:dyDescent="0.4">
      <c r="A1840" s="34" t="str">
        <f>B1840&amp;COUNTIF($B$2:B1840,B1840)</f>
        <v>鹿児島県31</v>
      </c>
      <c r="B1840" s="32" t="s">
        <v>1972</v>
      </c>
      <c r="C1840" s="32" t="s">
        <v>2003</v>
      </c>
      <c r="D1840" s="32" t="str">
        <f t="shared" si="28"/>
        <v>鹿児島県南種子町</v>
      </c>
      <c r="E1840" s="35" t="s">
        <v>2534</v>
      </c>
    </row>
    <row r="1841" spans="1:5" x14ac:dyDescent="0.4">
      <c r="A1841" s="34" t="str">
        <f>B1841&amp;COUNTIF($B$2:B1841,B1841)</f>
        <v>鹿児島県32</v>
      </c>
      <c r="B1841" s="32" t="s">
        <v>1972</v>
      </c>
      <c r="C1841" s="32" t="s">
        <v>2004</v>
      </c>
      <c r="D1841" s="32" t="str">
        <f t="shared" si="28"/>
        <v>鹿児島県屋久島町</v>
      </c>
      <c r="E1841" s="35" t="s">
        <v>2534</v>
      </c>
    </row>
    <row r="1842" spans="1:5" x14ac:dyDescent="0.4">
      <c r="A1842" s="34" t="str">
        <f>B1842&amp;COUNTIF($B$2:B1842,B1842)</f>
        <v>鹿児島県33</v>
      </c>
      <c r="B1842" s="32" t="s">
        <v>1972</v>
      </c>
      <c r="C1842" s="32" t="s">
        <v>2005</v>
      </c>
      <c r="D1842" s="32" t="str">
        <f t="shared" si="28"/>
        <v>鹿児島県大和村</v>
      </c>
      <c r="E1842" s="35" t="s">
        <v>2538</v>
      </c>
    </row>
    <row r="1843" spans="1:5" x14ac:dyDescent="0.4">
      <c r="A1843" s="34" t="str">
        <f>B1843&amp;COUNTIF($B$2:B1843,B1843)</f>
        <v>鹿児島県34</v>
      </c>
      <c r="B1843" s="32" t="s">
        <v>1972</v>
      </c>
      <c r="C1843" s="32" t="s">
        <v>2006</v>
      </c>
      <c r="D1843" s="32" t="str">
        <f t="shared" si="28"/>
        <v>鹿児島県宇検村</v>
      </c>
      <c r="E1843" s="35" t="s">
        <v>2538</v>
      </c>
    </row>
    <row r="1844" spans="1:5" x14ac:dyDescent="0.4">
      <c r="A1844" s="34" t="str">
        <f>B1844&amp;COUNTIF($B$2:B1844,B1844)</f>
        <v>鹿児島県35</v>
      </c>
      <c r="B1844" s="32" t="s">
        <v>1972</v>
      </c>
      <c r="C1844" s="32" t="s">
        <v>2007</v>
      </c>
      <c r="D1844" s="32" t="str">
        <f t="shared" si="28"/>
        <v>鹿児島県瀬戸内町</v>
      </c>
      <c r="E1844" s="35" t="s">
        <v>2538</v>
      </c>
    </row>
    <row r="1845" spans="1:5" x14ac:dyDescent="0.4">
      <c r="A1845" s="34" t="str">
        <f>B1845&amp;COUNTIF($B$2:B1845,B1845)</f>
        <v>鹿児島県36</v>
      </c>
      <c r="B1845" s="32" t="s">
        <v>1972</v>
      </c>
      <c r="C1845" s="32" t="s">
        <v>2008</v>
      </c>
      <c r="D1845" s="32" t="str">
        <f t="shared" si="28"/>
        <v>鹿児島県龍郷町</v>
      </c>
      <c r="E1845" s="35" t="s">
        <v>2538</v>
      </c>
    </row>
    <row r="1846" spans="1:5" x14ac:dyDescent="0.4">
      <c r="A1846" s="34" t="str">
        <f>B1846&amp;COUNTIF($B$2:B1846,B1846)</f>
        <v>鹿児島県37</v>
      </c>
      <c r="B1846" s="32" t="s">
        <v>1972</v>
      </c>
      <c r="C1846" s="32" t="s">
        <v>2009</v>
      </c>
      <c r="D1846" s="32" t="str">
        <f t="shared" si="28"/>
        <v>鹿児島県喜界町</v>
      </c>
      <c r="E1846" s="35" t="s">
        <v>2538</v>
      </c>
    </row>
    <row r="1847" spans="1:5" x14ac:dyDescent="0.4">
      <c r="A1847" s="34" t="str">
        <f>B1847&amp;COUNTIF($B$2:B1847,B1847)</f>
        <v>鹿児島県38</v>
      </c>
      <c r="B1847" s="32" t="s">
        <v>1972</v>
      </c>
      <c r="C1847" s="32" t="s">
        <v>2010</v>
      </c>
      <c r="D1847" s="32" t="str">
        <f t="shared" si="28"/>
        <v>鹿児島県徳之島町</v>
      </c>
      <c r="E1847" s="35" t="s">
        <v>2538</v>
      </c>
    </row>
    <row r="1848" spans="1:5" x14ac:dyDescent="0.4">
      <c r="A1848" s="34" t="str">
        <f>B1848&amp;COUNTIF($B$2:B1848,B1848)</f>
        <v>鹿児島県39</v>
      </c>
      <c r="B1848" s="32" t="s">
        <v>1972</v>
      </c>
      <c r="C1848" s="32" t="s">
        <v>2011</v>
      </c>
      <c r="D1848" s="32" t="str">
        <f t="shared" si="28"/>
        <v>鹿児島県天城町</v>
      </c>
      <c r="E1848" s="35" t="s">
        <v>2538</v>
      </c>
    </row>
    <row r="1849" spans="1:5" x14ac:dyDescent="0.4">
      <c r="A1849" s="34" t="str">
        <f>B1849&amp;COUNTIF($B$2:B1849,B1849)</f>
        <v>鹿児島県40</v>
      </c>
      <c r="B1849" s="32" t="s">
        <v>1972</v>
      </c>
      <c r="C1849" s="32" t="s">
        <v>2012</v>
      </c>
      <c r="D1849" s="32" t="str">
        <f t="shared" si="28"/>
        <v>鹿児島県伊仙町</v>
      </c>
      <c r="E1849" s="35" t="s">
        <v>2538</v>
      </c>
    </row>
    <row r="1850" spans="1:5" x14ac:dyDescent="0.4">
      <c r="A1850" s="34" t="str">
        <f>B1850&amp;COUNTIF($B$2:B1850,B1850)</f>
        <v>鹿児島県41</v>
      </c>
      <c r="B1850" s="32" t="s">
        <v>1972</v>
      </c>
      <c r="C1850" s="32" t="s">
        <v>2013</v>
      </c>
      <c r="D1850" s="32" t="str">
        <f t="shared" si="28"/>
        <v>鹿児島県和泊町</v>
      </c>
      <c r="E1850" s="35" t="s">
        <v>2538</v>
      </c>
    </row>
    <row r="1851" spans="1:5" x14ac:dyDescent="0.4">
      <c r="A1851" s="34" t="str">
        <f>B1851&amp;COUNTIF($B$2:B1851,B1851)</f>
        <v>鹿児島県42</v>
      </c>
      <c r="B1851" s="32" t="s">
        <v>1972</v>
      </c>
      <c r="C1851" s="32" t="s">
        <v>2014</v>
      </c>
      <c r="D1851" s="32" t="str">
        <f t="shared" si="28"/>
        <v>鹿児島県知名町</v>
      </c>
      <c r="E1851" s="35" t="s">
        <v>2538</v>
      </c>
    </row>
    <row r="1852" spans="1:5" x14ac:dyDescent="0.4">
      <c r="A1852" s="34" t="str">
        <f>B1852&amp;COUNTIF($B$2:B1852,B1852)</f>
        <v>鹿児島県43</v>
      </c>
      <c r="B1852" s="32" t="s">
        <v>1972</v>
      </c>
      <c r="C1852" s="32" t="s">
        <v>2015</v>
      </c>
      <c r="D1852" s="32" t="str">
        <f t="shared" si="28"/>
        <v>鹿児島県与論町</v>
      </c>
      <c r="E1852" s="35" t="s">
        <v>2538</v>
      </c>
    </row>
    <row r="1853" spans="1:5" x14ac:dyDescent="0.4">
      <c r="A1853" s="34" t="str">
        <f>B1853&amp;COUNTIF($B$2:B1853,B1853)</f>
        <v>沖縄県1</v>
      </c>
      <c r="B1853" s="32" t="s">
        <v>2016</v>
      </c>
      <c r="C1853" s="32" t="s">
        <v>2017</v>
      </c>
      <c r="D1853" s="32" t="str">
        <f t="shared" si="28"/>
        <v>沖縄県那覇市</v>
      </c>
      <c r="E1853" s="35" t="s">
        <v>2173</v>
      </c>
    </row>
    <row r="1854" spans="1:5" x14ac:dyDescent="0.4">
      <c r="A1854" s="34" t="str">
        <f>B1854&amp;COUNTIF($B$2:B1854,B1854)</f>
        <v>沖縄県2</v>
      </c>
      <c r="B1854" s="32" t="s">
        <v>2016</v>
      </c>
      <c r="C1854" s="32" t="s">
        <v>2018</v>
      </c>
      <c r="D1854" s="32" t="str">
        <f t="shared" ref="D1854:D1893" si="29">B1854&amp;C1854</f>
        <v>沖縄県宜野湾市</v>
      </c>
      <c r="E1854" s="35" t="s">
        <v>2423</v>
      </c>
    </row>
    <row r="1855" spans="1:5" x14ac:dyDescent="0.4">
      <c r="A1855" s="34" t="str">
        <f>B1855&amp;COUNTIF($B$2:B1855,B1855)</f>
        <v>沖縄県3</v>
      </c>
      <c r="B1855" s="32" t="s">
        <v>2016</v>
      </c>
      <c r="C1855" s="32" t="s">
        <v>2019</v>
      </c>
      <c r="D1855" s="32" t="str">
        <f t="shared" si="29"/>
        <v>沖縄県石垣市</v>
      </c>
      <c r="E1855" s="35" t="s">
        <v>2539</v>
      </c>
    </row>
    <row r="1856" spans="1:5" x14ac:dyDescent="0.4">
      <c r="A1856" s="34" t="str">
        <f>B1856&amp;COUNTIF($B$2:B1856,B1856)</f>
        <v>沖縄県4</v>
      </c>
      <c r="B1856" s="32" t="s">
        <v>2016</v>
      </c>
      <c r="C1856" s="32" t="s">
        <v>2020</v>
      </c>
      <c r="D1856" s="32" t="str">
        <f t="shared" si="29"/>
        <v>沖縄県浦添市</v>
      </c>
      <c r="E1856" s="35" t="s">
        <v>2173</v>
      </c>
    </row>
    <row r="1857" spans="1:5" x14ac:dyDescent="0.4">
      <c r="A1857" s="34" t="str">
        <f>B1857&amp;COUNTIF($B$2:B1857,B1857)</f>
        <v>沖縄県5</v>
      </c>
      <c r="B1857" s="32" t="s">
        <v>2016</v>
      </c>
      <c r="C1857" s="32" t="s">
        <v>2021</v>
      </c>
      <c r="D1857" s="32" t="str">
        <f t="shared" si="29"/>
        <v>沖縄県名護市</v>
      </c>
      <c r="E1857" s="35" t="s">
        <v>2172</v>
      </c>
    </row>
    <row r="1858" spans="1:5" x14ac:dyDescent="0.4">
      <c r="A1858" s="34" t="str">
        <f>B1858&amp;COUNTIF($B$2:B1858,B1858)</f>
        <v>沖縄県6</v>
      </c>
      <c r="B1858" s="32" t="s">
        <v>2016</v>
      </c>
      <c r="C1858" s="32" t="s">
        <v>2022</v>
      </c>
      <c r="D1858" s="32" t="str">
        <f t="shared" si="29"/>
        <v>沖縄県糸満市</v>
      </c>
      <c r="E1858" s="35" t="s">
        <v>2173</v>
      </c>
    </row>
    <row r="1859" spans="1:5" x14ac:dyDescent="0.4">
      <c r="A1859" s="34" t="str">
        <f>B1859&amp;COUNTIF($B$2:B1859,B1859)</f>
        <v>沖縄県7</v>
      </c>
      <c r="B1859" s="32" t="s">
        <v>2016</v>
      </c>
      <c r="C1859" s="32" t="s">
        <v>2023</v>
      </c>
      <c r="D1859" s="32" t="str">
        <f t="shared" si="29"/>
        <v>沖縄県沖縄市</v>
      </c>
      <c r="E1859" s="35" t="s">
        <v>2423</v>
      </c>
    </row>
    <row r="1860" spans="1:5" x14ac:dyDescent="0.4">
      <c r="A1860" s="34" t="str">
        <f>B1860&amp;COUNTIF($B$2:B1860,B1860)</f>
        <v>沖縄県8</v>
      </c>
      <c r="B1860" s="32" t="s">
        <v>2016</v>
      </c>
      <c r="C1860" s="32" t="s">
        <v>2024</v>
      </c>
      <c r="D1860" s="32" t="str">
        <f t="shared" si="29"/>
        <v>沖縄県豊見城市</v>
      </c>
      <c r="E1860" s="35" t="s">
        <v>2173</v>
      </c>
    </row>
    <row r="1861" spans="1:5" x14ac:dyDescent="0.4">
      <c r="A1861" s="34" t="str">
        <f>B1861&amp;COUNTIF($B$2:B1861,B1861)</f>
        <v>沖縄県9</v>
      </c>
      <c r="B1861" s="32" t="s">
        <v>2016</v>
      </c>
      <c r="C1861" s="32" t="s">
        <v>2025</v>
      </c>
      <c r="D1861" s="32" t="str">
        <f t="shared" si="29"/>
        <v>沖縄県うるま市</v>
      </c>
      <c r="E1861" s="35" t="s">
        <v>2423</v>
      </c>
    </row>
    <row r="1862" spans="1:5" x14ac:dyDescent="0.4">
      <c r="A1862" s="34" t="str">
        <f>B1862&amp;COUNTIF($B$2:B1862,B1862)</f>
        <v>沖縄県10</v>
      </c>
      <c r="B1862" s="32" t="s">
        <v>2016</v>
      </c>
      <c r="C1862" s="32" t="s">
        <v>2026</v>
      </c>
      <c r="D1862" s="32" t="str">
        <f t="shared" si="29"/>
        <v>沖縄県宮古島市</v>
      </c>
      <c r="E1862" s="35" t="s">
        <v>2100</v>
      </c>
    </row>
    <row r="1863" spans="1:5" x14ac:dyDescent="0.4">
      <c r="A1863" s="34" t="str">
        <f>B1863&amp;COUNTIF($B$2:B1863,B1863)</f>
        <v>沖縄県11</v>
      </c>
      <c r="B1863" s="32" t="s">
        <v>2016</v>
      </c>
      <c r="C1863" s="32" t="s">
        <v>2027</v>
      </c>
      <c r="D1863" s="32" t="str">
        <f t="shared" si="29"/>
        <v>沖縄県南城市</v>
      </c>
      <c r="E1863" s="35" t="s">
        <v>2173</v>
      </c>
    </row>
    <row r="1864" spans="1:5" x14ac:dyDescent="0.4">
      <c r="A1864" s="34" t="str">
        <f>B1864&amp;COUNTIF($B$2:B1864,B1864)</f>
        <v>沖縄県12</v>
      </c>
      <c r="B1864" s="32" t="s">
        <v>2016</v>
      </c>
      <c r="C1864" s="32" t="s">
        <v>2028</v>
      </c>
      <c r="D1864" s="32" t="str">
        <f t="shared" si="29"/>
        <v>沖縄県国頭村</v>
      </c>
      <c r="E1864" s="35" t="s">
        <v>2172</v>
      </c>
    </row>
    <row r="1865" spans="1:5" x14ac:dyDescent="0.4">
      <c r="A1865" s="34" t="str">
        <f>B1865&amp;COUNTIF($B$2:B1865,B1865)</f>
        <v>沖縄県13</v>
      </c>
      <c r="B1865" s="32" t="s">
        <v>2016</v>
      </c>
      <c r="C1865" s="32" t="s">
        <v>2029</v>
      </c>
      <c r="D1865" s="32" t="str">
        <f t="shared" si="29"/>
        <v>沖縄県大宜味村</v>
      </c>
      <c r="E1865" s="35" t="s">
        <v>2172</v>
      </c>
    </row>
    <row r="1866" spans="1:5" x14ac:dyDescent="0.4">
      <c r="A1866" s="34" t="str">
        <f>B1866&amp;COUNTIF($B$2:B1866,B1866)</f>
        <v>沖縄県14</v>
      </c>
      <c r="B1866" s="32" t="s">
        <v>2016</v>
      </c>
      <c r="C1866" s="32" t="s">
        <v>2030</v>
      </c>
      <c r="D1866" s="32" t="str">
        <f t="shared" si="29"/>
        <v>沖縄県東村</v>
      </c>
      <c r="E1866" s="35" t="s">
        <v>2172</v>
      </c>
    </row>
    <row r="1867" spans="1:5" x14ac:dyDescent="0.4">
      <c r="A1867" s="34" t="str">
        <f>B1867&amp;COUNTIF($B$2:B1867,B1867)</f>
        <v>沖縄県15</v>
      </c>
      <c r="B1867" s="32" t="s">
        <v>2016</v>
      </c>
      <c r="C1867" s="32" t="s">
        <v>2031</v>
      </c>
      <c r="D1867" s="32" t="str">
        <f t="shared" si="29"/>
        <v>沖縄県今帰仁村</v>
      </c>
      <c r="E1867" s="35" t="s">
        <v>2172</v>
      </c>
    </row>
    <row r="1868" spans="1:5" x14ac:dyDescent="0.4">
      <c r="A1868" s="34" t="str">
        <f>B1868&amp;COUNTIF($B$2:B1868,B1868)</f>
        <v>沖縄県16</v>
      </c>
      <c r="B1868" s="32" t="s">
        <v>2016</v>
      </c>
      <c r="C1868" s="32" t="s">
        <v>2032</v>
      </c>
      <c r="D1868" s="32" t="str">
        <f t="shared" si="29"/>
        <v>沖縄県本部町</v>
      </c>
      <c r="E1868" s="35" t="s">
        <v>2172</v>
      </c>
    </row>
    <row r="1869" spans="1:5" x14ac:dyDescent="0.4">
      <c r="A1869" s="34" t="str">
        <f>B1869&amp;COUNTIF($B$2:B1869,B1869)</f>
        <v>沖縄県17</v>
      </c>
      <c r="B1869" s="32" t="s">
        <v>2016</v>
      </c>
      <c r="C1869" s="32" t="s">
        <v>2033</v>
      </c>
      <c r="D1869" s="32" t="str">
        <f t="shared" si="29"/>
        <v>沖縄県恩納村</v>
      </c>
      <c r="E1869" s="35" t="s">
        <v>2423</v>
      </c>
    </row>
    <row r="1870" spans="1:5" x14ac:dyDescent="0.4">
      <c r="A1870" s="34" t="str">
        <f>B1870&amp;COUNTIF($B$2:B1870,B1870)</f>
        <v>沖縄県18</v>
      </c>
      <c r="B1870" s="32" t="s">
        <v>2016</v>
      </c>
      <c r="C1870" s="32" t="s">
        <v>2034</v>
      </c>
      <c r="D1870" s="32" t="str">
        <f t="shared" si="29"/>
        <v>沖縄県宜野座村</v>
      </c>
      <c r="E1870" s="35" t="s">
        <v>2423</v>
      </c>
    </row>
    <row r="1871" spans="1:5" x14ac:dyDescent="0.4">
      <c r="A1871" s="34" t="str">
        <f>B1871&amp;COUNTIF($B$2:B1871,B1871)</f>
        <v>沖縄県19</v>
      </c>
      <c r="B1871" s="32" t="s">
        <v>2016</v>
      </c>
      <c r="C1871" s="32" t="s">
        <v>2035</v>
      </c>
      <c r="D1871" s="32" t="str">
        <f t="shared" si="29"/>
        <v>沖縄県金武町</v>
      </c>
      <c r="E1871" s="35" t="s">
        <v>2423</v>
      </c>
    </row>
    <row r="1872" spans="1:5" x14ac:dyDescent="0.4">
      <c r="A1872" s="34" t="str">
        <f>B1872&amp;COUNTIF($B$2:B1872,B1872)</f>
        <v>沖縄県20</v>
      </c>
      <c r="B1872" s="32" t="s">
        <v>2016</v>
      </c>
      <c r="C1872" s="32" t="s">
        <v>2036</v>
      </c>
      <c r="D1872" s="32" t="str">
        <f t="shared" si="29"/>
        <v>沖縄県伊江村</v>
      </c>
      <c r="E1872" s="35" t="s">
        <v>2172</v>
      </c>
    </row>
    <row r="1873" spans="1:5" x14ac:dyDescent="0.4">
      <c r="A1873" s="34" t="str">
        <f>B1873&amp;COUNTIF($B$2:B1873,B1873)</f>
        <v>沖縄県21</v>
      </c>
      <c r="B1873" s="32" t="s">
        <v>2016</v>
      </c>
      <c r="C1873" s="32" t="s">
        <v>2037</v>
      </c>
      <c r="D1873" s="32" t="str">
        <f t="shared" si="29"/>
        <v>沖縄県読谷村</v>
      </c>
      <c r="E1873" s="35" t="s">
        <v>2423</v>
      </c>
    </row>
    <row r="1874" spans="1:5" x14ac:dyDescent="0.4">
      <c r="A1874" s="34" t="str">
        <f>B1874&amp;COUNTIF($B$2:B1874,B1874)</f>
        <v>沖縄県22</v>
      </c>
      <c r="B1874" s="32" t="s">
        <v>2016</v>
      </c>
      <c r="C1874" s="32" t="s">
        <v>2038</v>
      </c>
      <c r="D1874" s="32" t="str">
        <f t="shared" si="29"/>
        <v>沖縄県嘉手納町</v>
      </c>
      <c r="E1874" s="35" t="s">
        <v>2423</v>
      </c>
    </row>
    <row r="1875" spans="1:5" x14ac:dyDescent="0.4">
      <c r="A1875" s="34" t="str">
        <f>B1875&amp;COUNTIF($B$2:B1875,B1875)</f>
        <v>沖縄県23</v>
      </c>
      <c r="B1875" s="32" t="s">
        <v>2016</v>
      </c>
      <c r="C1875" s="32" t="s">
        <v>2039</v>
      </c>
      <c r="D1875" s="32" t="str">
        <f t="shared" si="29"/>
        <v>沖縄県北谷町</v>
      </c>
      <c r="E1875" s="35" t="s">
        <v>2423</v>
      </c>
    </row>
    <row r="1876" spans="1:5" x14ac:dyDescent="0.4">
      <c r="A1876" s="34" t="str">
        <f>B1876&amp;COUNTIF($B$2:B1876,B1876)</f>
        <v>沖縄県24</v>
      </c>
      <c r="B1876" s="32" t="s">
        <v>2016</v>
      </c>
      <c r="C1876" s="32" t="s">
        <v>2040</v>
      </c>
      <c r="D1876" s="32" t="str">
        <f t="shared" si="29"/>
        <v>沖縄県北中城村</v>
      </c>
      <c r="E1876" s="35" t="s">
        <v>2423</v>
      </c>
    </row>
    <row r="1877" spans="1:5" x14ac:dyDescent="0.4">
      <c r="A1877" s="34" t="str">
        <f>B1877&amp;COUNTIF($B$2:B1877,B1877)</f>
        <v>沖縄県25</v>
      </c>
      <c r="B1877" s="32" t="s">
        <v>2016</v>
      </c>
      <c r="C1877" s="32" t="s">
        <v>2041</v>
      </c>
      <c r="D1877" s="32" t="str">
        <f t="shared" si="29"/>
        <v>沖縄県中城村</v>
      </c>
      <c r="E1877" s="35" t="s">
        <v>2423</v>
      </c>
    </row>
    <row r="1878" spans="1:5" x14ac:dyDescent="0.4">
      <c r="A1878" s="34" t="str">
        <f>B1878&amp;COUNTIF($B$2:B1878,B1878)</f>
        <v>沖縄県26</v>
      </c>
      <c r="B1878" s="32" t="s">
        <v>2016</v>
      </c>
      <c r="C1878" s="32" t="s">
        <v>2042</v>
      </c>
      <c r="D1878" s="32" t="str">
        <f t="shared" si="29"/>
        <v>沖縄県西原町</v>
      </c>
      <c r="E1878" s="35" t="s">
        <v>2173</v>
      </c>
    </row>
    <row r="1879" spans="1:5" x14ac:dyDescent="0.4">
      <c r="A1879" s="34" t="str">
        <f>B1879&amp;COUNTIF($B$2:B1879,B1879)</f>
        <v>沖縄県27</v>
      </c>
      <c r="B1879" s="32" t="s">
        <v>2016</v>
      </c>
      <c r="C1879" s="32" t="s">
        <v>2043</v>
      </c>
      <c r="D1879" s="32" t="str">
        <f t="shared" si="29"/>
        <v>沖縄県与那原町</v>
      </c>
      <c r="E1879" s="35" t="s">
        <v>2173</v>
      </c>
    </row>
    <row r="1880" spans="1:5" x14ac:dyDescent="0.4">
      <c r="A1880" s="34" t="str">
        <f>B1880&amp;COUNTIF($B$2:B1880,B1880)</f>
        <v>沖縄県28</v>
      </c>
      <c r="B1880" s="32" t="s">
        <v>2016</v>
      </c>
      <c r="C1880" s="32" t="s">
        <v>2044</v>
      </c>
      <c r="D1880" s="32" t="str">
        <f t="shared" si="29"/>
        <v>沖縄県南風原町</v>
      </c>
      <c r="E1880" s="35" t="s">
        <v>2173</v>
      </c>
    </row>
    <row r="1881" spans="1:5" x14ac:dyDescent="0.4">
      <c r="A1881" s="34" t="str">
        <f>B1881&amp;COUNTIF($B$2:B1881,B1881)</f>
        <v>沖縄県29</v>
      </c>
      <c r="B1881" s="32" t="s">
        <v>2016</v>
      </c>
      <c r="C1881" s="32" t="s">
        <v>2045</v>
      </c>
      <c r="D1881" s="32" t="str">
        <f t="shared" si="29"/>
        <v>沖縄県渡嘉敷村</v>
      </c>
      <c r="E1881" s="35" t="s">
        <v>2173</v>
      </c>
    </row>
    <row r="1882" spans="1:5" x14ac:dyDescent="0.4">
      <c r="A1882" s="34" t="str">
        <f>B1882&amp;COUNTIF($B$2:B1882,B1882)</f>
        <v>沖縄県30</v>
      </c>
      <c r="B1882" s="32" t="s">
        <v>2016</v>
      </c>
      <c r="C1882" s="32" t="s">
        <v>2046</v>
      </c>
      <c r="D1882" s="32" t="str">
        <f t="shared" si="29"/>
        <v>沖縄県座間味村</v>
      </c>
      <c r="E1882" s="35" t="s">
        <v>2173</v>
      </c>
    </row>
    <row r="1883" spans="1:5" x14ac:dyDescent="0.4">
      <c r="A1883" s="34" t="str">
        <f>B1883&amp;COUNTIF($B$2:B1883,B1883)</f>
        <v>沖縄県31</v>
      </c>
      <c r="B1883" s="32" t="s">
        <v>2016</v>
      </c>
      <c r="C1883" s="32" t="s">
        <v>2047</v>
      </c>
      <c r="D1883" s="32" t="str">
        <f t="shared" si="29"/>
        <v>沖縄県粟国村</v>
      </c>
      <c r="E1883" s="35" t="s">
        <v>2173</v>
      </c>
    </row>
    <row r="1884" spans="1:5" x14ac:dyDescent="0.4">
      <c r="A1884" s="34" t="str">
        <f>B1884&amp;COUNTIF($B$2:B1884,B1884)</f>
        <v>沖縄県32</v>
      </c>
      <c r="B1884" s="32" t="s">
        <v>2016</v>
      </c>
      <c r="C1884" s="32" t="s">
        <v>2048</v>
      </c>
      <c r="D1884" s="32" t="str">
        <f t="shared" si="29"/>
        <v>沖縄県渡名喜村</v>
      </c>
      <c r="E1884" s="35" t="s">
        <v>2173</v>
      </c>
    </row>
    <row r="1885" spans="1:5" x14ac:dyDescent="0.4">
      <c r="A1885" s="34" t="str">
        <f>B1885&amp;COUNTIF($B$2:B1885,B1885)</f>
        <v>沖縄県33</v>
      </c>
      <c r="B1885" s="32" t="s">
        <v>2016</v>
      </c>
      <c r="C1885" s="32" t="s">
        <v>2049</v>
      </c>
      <c r="D1885" s="32" t="str">
        <f t="shared" si="29"/>
        <v>沖縄県南大東村</v>
      </c>
      <c r="E1885" s="35" t="s">
        <v>2173</v>
      </c>
    </row>
    <row r="1886" spans="1:5" x14ac:dyDescent="0.4">
      <c r="A1886" s="34" t="str">
        <f>B1886&amp;COUNTIF($B$2:B1886,B1886)</f>
        <v>沖縄県34</v>
      </c>
      <c r="B1886" s="32" t="s">
        <v>2016</v>
      </c>
      <c r="C1886" s="32" t="s">
        <v>2050</v>
      </c>
      <c r="D1886" s="32" t="str">
        <f t="shared" si="29"/>
        <v>沖縄県北大東村</v>
      </c>
      <c r="E1886" s="35" t="s">
        <v>2173</v>
      </c>
    </row>
    <row r="1887" spans="1:5" x14ac:dyDescent="0.4">
      <c r="A1887" s="34" t="str">
        <f>B1887&amp;COUNTIF($B$2:B1887,B1887)</f>
        <v>沖縄県35</v>
      </c>
      <c r="B1887" s="32" t="s">
        <v>2016</v>
      </c>
      <c r="C1887" s="32" t="s">
        <v>2051</v>
      </c>
      <c r="D1887" s="32" t="str">
        <f t="shared" si="29"/>
        <v>沖縄県伊平屋村</v>
      </c>
      <c r="E1887" s="35" t="s">
        <v>2172</v>
      </c>
    </row>
    <row r="1888" spans="1:5" x14ac:dyDescent="0.4">
      <c r="A1888" s="34" t="str">
        <f>B1888&amp;COUNTIF($B$2:B1888,B1888)</f>
        <v>沖縄県36</v>
      </c>
      <c r="B1888" s="32" t="s">
        <v>2016</v>
      </c>
      <c r="C1888" s="32" t="s">
        <v>2052</v>
      </c>
      <c r="D1888" s="32" t="str">
        <f t="shared" si="29"/>
        <v>沖縄県伊是名村</v>
      </c>
      <c r="E1888" s="35" t="s">
        <v>2172</v>
      </c>
    </row>
    <row r="1889" spans="1:5" x14ac:dyDescent="0.4">
      <c r="A1889" s="34" t="str">
        <f>B1889&amp;COUNTIF($B$2:B1889,B1889)</f>
        <v>沖縄県37</v>
      </c>
      <c r="B1889" s="32" t="s">
        <v>2016</v>
      </c>
      <c r="C1889" s="32" t="s">
        <v>2053</v>
      </c>
      <c r="D1889" s="32" t="str">
        <f t="shared" si="29"/>
        <v>沖縄県久米島町</v>
      </c>
      <c r="E1889" s="35" t="s">
        <v>2173</v>
      </c>
    </row>
    <row r="1890" spans="1:5" x14ac:dyDescent="0.4">
      <c r="A1890" s="34" t="str">
        <f>B1890&amp;COUNTIF($B$2:B1890,B1890)</f>
        <v>沖縄県38</v>
      </c>
      <c r="B1890" s="32" t="s">
        <v>2016</v>
      </c>
      <c r="C1890" s="32" t="s">
        <v>2054</v>
      </c>
      <c r="D1890" s="32" t="str">
        <f t="shared" si="29"/>
        <v>沖縄県八重瀬町</v>
      </c>
      <c r="E1890" s="35" t="s">
        <v>2173</v>
      </c>
    </row>
    <row r="1891" spans="1:5" x14ac:dyDescent="0.4">
      <c r="A1891" s="34" t="str">
        <f>B1891&amp;COUNTIF($B$2:B1891,B1891)</f>
        <v>沖縄県39</v>
      </c>
      <c r="B1891" s="32" t="s">
        <v>2016</v>
      </c>
      <c r="C1891" s="32" t="s">
        <v>2055</v>
      </c>
      <c r="D1891" s="32" t="str">
        <f t="shared" si="29"/>
        <v>沖縄県多良間村</v>
      </c>
      <c r="E1891" s="35" t="s">
        <v>2100</v>
      </c>
    </row>
    <row r="1892" spans="1:5" x14ac:dyDescent="0.4">
      <c r="A1892" s="34" t="str">
        <f>B1892&amp;COUNTIF($B$2:B1892,B1892)</f>
        <v>沖縄県40</v>
      </c>
      <c r="B1892" s="32" t="s">
        <v>2016</v>
      </c>
      <c r="C1892" s="32" t="s">
        <v>2056</v>
      </c>
      <c r="D1892" s="32" t="str">
        <f t="shared" si="29"/>
        <v>沖縄県竹富町</v>
      </c>
      <c r="E1892" s="35" t="s">
        <v>2539</v>
      </c>
    </row>
    <row r="1893" spans="1:5" x14ac:dyDescent="0.4">
      <c r="A1893" s="31" t="str">
        <f>B1893&amp;COUNTIF($B$2:B1893,B1893)</f>
        <v>沖縄県41</v>
      </c>
      <c r="B1893" s="39" t="s">
        <v>2016</v>
      </c>
      <c r="C1893" s="39" t="s">
        <v>2057</v>
      </c>
      <c r="D1893" s="39" t="str">
        <f t="shared" si="29"/>
        <v>沖縄県与那国町</v>
      </c>
      <c r="E1893" s="40" t="s">
        <v>2539</v>
      </c>
    </row>
  </sheetData>
  <sheetProtection algorithmName="SHA-512" hashValue="kTMXlCdgj+CZzqVcN/OciFJX0OALfeY4tCxf4RaHNpVP9mAZ+9pwl6lxy2jsQppGttIkGghzq4r/YL+49qIUQA==" saltValue="sy5E6ESZgnXFtd+1QVe4Dw==" spinCount="100000"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7" t="s">
        <v>213</v>
      </c>
      <c r="C2" s="258"/>
      <c r="D2" s="50" t="s">
        <v>214</v>
      </c>
      <c r="E2" s="104"/>
    </row>
    <row r="3" spans="2:5" ht="19.5" customHeight="1" x14ac:dyDescent="0.4">
      <c r="B3" s="254" t="s">
        <v>216</v>
      </c>
      <c r="C3" s="254"/>
      <c r="D3" s="51" t="s">
        <v>215</v>
      </c>
      <c r="E3" s="104"/>
    </row>
    <row r="4" spans="2:5" ht="49.5" customHeight="1" x14ac:dyDescent="0.4">
      <c r="B4" s="252" t="s">
        <v>212</v>
      </c>
      <c r="C4" s="253"/>
      <c r="D4" s="6" t="s">
        <v>2686</v>
      </c>
      <c r="E4" s="104"/>
    </row>
    <row r="5" spans="2:5" ht="83.45" customHeight="1" x14ac:dyDescent="0.4">
      <c r="B5" s="3"/>
      <c r="C5" s="21" t="s">
        <v>58</v>
      </c>
      <c r="D5" s="6" t="s">
        <v>2687</v>
      </c>
      <c r="E5" s="104"/>
    </row>
    <row r="6" spans="2:5" ht="30" customHeight="1" x14ac:dyDescent="0.4">
      <c r="B6" s="3"/>
      <c r="C6" s="52" t="s">
        <v>57</v>
      </c>
      <c r="D6" s="53" t="s">
        <v>18</v>
      </c>
      <c r="E6" s="104"/>
    </row>
    <row r="7" spans="2:5" s="106" customFormat="1" ht="30" customHeight="1" x14ac:dyDescent="0.4">
      <c r="B7" s="107"/>
      <c r="C7" s="108" t="s">
        <v>2918</v>
      </c>
      <c r="D7" s="109" t="s">
        <v>2919</v>
      </c>
      <c r="E7" s="110"/>
    </row>
    <row r="8" spans="2:5" ht="30" customHeight="1" x14ac:dyDescent="0.4">
      <c r="B8" s="259" t="s">
        <v>222</v>
      </c>
      <c r="C8" s="260"/>
      <c r="D8" s="6" t="s">
        <v>2680</v>
      </c>
      <c r="E8" s="104"/>
    </row>
    <row r="9" spans="2:5" ht="39.75" customHeight="1" x14ac:dyDescent="0.4">
      <c r="B9" s="252" t="s">
        <v>223</v>
      </c>
      <c r="C9" s="253"/>
      <c r="D9" s="6" t="s">
        <v>2688</v>
      </c>
      <c r="E9" s="104"/>
    </row>
    <row r="10" spans="2:5" ht="66" customHeight="1" x14ac:dyDescent="0.4">
      <c r="B10" s="3"/>
      <c r="C10" s="21" t="s">
        <v>58</v>
      </c>
      <c r="D10" s="6" t="s">
        <v>19</v>
      </c>
      <c r="E10" s="104"/>
    </row>
    <row r="11" spans="2:5" ht="39.6" customHeight="1" x14ac:dyDescent="0.4">
      <c r="B11" s="3"/>
      <c r="C11" s="54" t="s">
        <v>57</v>
      </c>
      <c r="D11" s="60" t="s">
        <v>20</v>
      </c>
      <c r="E11" s="104"/>
    </row>
    <row r="12" spans="2:5" s="106" customFormat="1" ht="30" customHeight="1" x14ac:dyDescent="0.4">
      <c r="B12" s="107"/>
      <c r="C12" s="108" t="s">
        <v>2918</v>
      </c>
      <c r="D12" s="109" t="s">
        <v>2919</v>
      </c>
      <c r="E12" s="110"/>
    </row>
    <row r="13" spans="2:5" ht="72" customHeight="1" x14ac:dyDescent="0.4">
      <c r="B13" s="252" t="s">
        <v>224</v>
      </c>
      <c r="C13" s="253"/>
      <c r="D13" s="6" t="s">
        <v>2689</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4" t="s">
        <v>30</v>
      </c>
      <c r="C16" s="254"/>
      <c r="D16" s="51" t="s">
        <v>217</v>
      </c>
      <c r="E16" s="104"/>
    </row>
    <row r="17" spans="2:5" ht="19.5" customHeight="1" x14ac:dyDescent="0.4">
      <c r="B17" s="255" t="s">
        <v>225</v>
      </c>
      <c r="C17" s="256"/>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5" t="s">
        <v>226</v>
      </c>
      <c r="C22" s="261"/>
      <c r="D22" s="6" t="s">
        <v>219</v>
      </c>
      <c r="E22" s="104"/>
    </row>
    <row r="23" spans="2:5" ht="30.6" customHeight="1" x14ac:dyDescent="0.4">
      <c r="B23" s="27"/>
      <c r="C23" s="21" t="s">
        <v>312</v>
      </c>
      <c r="D23" s="6" t="s">
        <v>314</v>
      </c>
      <c r="E23" s="104"/>
    </row>
    <row r="24" spans="2:5" ht="29.45" customHeight="1" x14ac:dyDescent="0.4">
      <c r="B24" s="3"/>
      <c r="C24" s="21" t="s">
        <v>53</v>
      </c>
      <c r="D24" s="6" t="s">
        <v>2681</v>
      </c>
      <c r="E24" s="104"/>
    </row>
    <row r="25" spans="2:5" ht="30" customHeight="1" x14ac:dyDescent="0.4">
      <c r="B25" s="3"/>
      <c r="C25" s="56" t="s">
        <v>52</v>
      </c>
      <c r="D25" s="6" t="s">
        <v>2682</v>
      </c>
      <c r="E25" s="104"/>
    </row>
    <row r="26" spans="2:5" ht="39.75" customHeight="1" x14ac:dyDescent="0.4">
      <c r="B26" s="3"/>
      <c r="C26" s="21" t="s">
        <v>51</v>
      </c>
      <c r="D26" s="7" t="s">
        <v>2683</v>
      </c>
      <c r="E26" s="104"/>
    </row>
    <row r="27" spans="2:5" ht="49.5" customHeight="1" x14ac:dyDescent="0.4">
      <c r="B27" s="3"/>
      <c r="C27" s="21" t="s">
        <v>50</v>
      </c>
      <c r="D27" s="6" t="s">
        <v>2684</v>
      </c>
      <c r="E27" s="104"/>
    </row>
    <row r="28" spans="2:5" ht="49.5" customHeight="1" x14ac:dyDescent="0.4">
      <c r="B28" s="2"/>
      <c r="C28" s="21" t="s">
        <v>49</v>
      </c>
      <c r="D28" s="6" t="s">
        <v>2685</v>
      </c>
      <c r="E28" s="104"/>
    </row>
    <row r="29" spans="2:5" ht="39.75" customHeight="1" x14ac:dyDescent="0.4">
      <c r="B29" s="255" t="s">
        <v>227</v>
      </c>
      <c r="C29" s="256"/>
      <c r="D29" s="6" t="s">
        <v>221</v>
      </c>
      <c r="E29" s="104"/>
    </row>
    <row r="30" spans="2:5" ht="19.5" customHeight="1" x14ac:dyDescent="0.4">
      <c r="B30" s="2"/>
      <c r="C30" s="21" t="s">
        <v>48</v>
      </c>
      <c r="D30" s="6" t="s">
        <v>80</v>
      </c>
      <c r="E30" s="104"/>
    </row>
    <row r="31" spans="2:5" ht="39.75" customHeight="1" x14ac:dyDescent="0.4">
      <c r="B31" s="252" t="s">
        <v>228</v>
      </c>
      <c r="C31" s="253"/>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9" t="s">
        <v>229</v>
      </c>
      <c r="C34" s="260"/>
      <c r="D34" s="6" t="s">
        <v>82</v>
      </c>
      <c r="E34" s="104"/>
    </row>
    <row r="35" spans="2:5" ht="49.5" customHeight="1" x14ac:dyDescent="0.4">
      <c r="B35" s="252" t="s">
        <v>230</v>
      </c>
      <c r="C35" s="253"/>
      <c r="D35" s="6" t="s">
        <v>21</v>
      </c>
      <c r="E35" s="104"/>
    </row>
    <row r="36" spans="2:5" ht="30" customHeight="1" x14ac:dyDescent="0.4">
      <c r="B36" s="2"/>
      <c r="C36" s="21" t="s">
        <v>39</v>
      </c>
      <c r="D36" s="6" t="s">
        <v>10</v>
      </c>
      <c r="E36" s="104"/>
    </row>
    <row r="37" spans="2:5" ht="49.5" customHeight="1" x14ac:dyDescent="0.4">
      <c r="B37" s="259" t="s">
        <v>231</v>
      </c>
      <c r="C37" s="260"/>
      <c r="D37" s="6" t="s">
        <v>3002</v>
      </c>
      <c r="E37" s="104"/>
    </row>
    <row r="38" spans="2:5" ht="39.75" customHeight="1" x14ac:dyDescent="0.4">
      <c r="B38" s="259" t="s">
        <v>232</v>
      </c>
      <c r="C38" s="260"/>
      <c r="D38" s="6" t="s">
        <v>79</v>
      </c>
      <c r="E38" s="104"/>
    </row>
    <row r="39" spans="2:5" ht="19.5" customHeight="1" x14ac:dyDescent="0.4">
      <c r="B39" s="263" t="s">
        <v>209</v>
      </c>
      <c r="C39" s="263"/>
      <c r="D39" s="7" t="s">
        <v>209</v>
      </c>
      <c r="E39" s="104"/>
    </row>
    <row r="40" spans="2:5" ht="39.75" customHeight="1" x14ac:dyDescent="0.4">
      <c r="B40" s="262" t="s">
        <v>32</v>
      </c>
      <c r="C40" s="254"/>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4" t="s">
        <v>36</v>
      </c>
      <c r="C44" s="254"/>
      <c r="D44" s="7" t="s">
        <v>83</v>
      </c>
      <c r="E44" s="104"/>
    </row>
    <row r="45" spans="2:5" ht="19.5" customHeight="1" x14ac:dyDescent="0.4">
      <c r="B45" s="259" t="s">
        <v>233</v>
      </c>
      <c r="C45" s="260"/>
      <c r="D45" s="6" t="s">
        <v>85</v>
      </c>
      <c r="E45" s="104"/>
    </row>
    <row r="46" spans="2:5" ht="19.5" customHeight="1" x14ac:dyDescent="0.4">
      <c r="B46" s="254" t="s">
        <v>210</v>
      </c>
      <c r="C46" s="254"/>
      <c r="D46" s="7" t="s">
        <v>210</v>
      </c>
      <c r="E46" s="104"/>
    </row>
    <row r="47" spans="2:5" ht="19.5" customHeight="1" x14ac:dyDescent="0.4">
      <c r="B47" s="262" t="s">
        <v>37</v>
      </c>
      <c r="C47" s="254"/>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4" t="s">
        <v>38</v>
      </c>
      <c r="C50" s="265"/>
      <c r="D50" s="10" t="s">
        <v>234</v>
      </c>
      <c r="E50" s="104"/>
    </row>
    <row r="51" spans="1:5" ht="30" customHeight="1" x14ac:dyDescent="0.4">
      <c r="A51" s="4"/>
      <c r="B51" s="264" t="s">
        <v>211</v>
      </c>
      <c r="C51" s="266"/>
      <c r="D51" s="6" t="s">
        <v>3003</v>
      </c>
      <c r="E51" s="104"/>
    </row>
    <row r="52" spans="1:5" ht="30" customHeight="1" collapsed="1" x14ac:dyDescent="0.4">
      <c r="A52" s="4"/>
      <c r="B52" s="264" t="s">
        <v>113</v>
      </c>
      <c r="C52" s="265"/>
      <c r="D52" s="10" t="s">
        <v>22</v>
      </c>
      <c r="E52" s="104"/>
    </row>
    <row r="53" spans="1:5" ht="30" customHeight="1" collapsed="1" x14ac:dyDescent="0.4">
      <c r="A53" s="4"/>
      <c r="B53" s="264" t="s">
        <v>235</v>
      </c>
      <c r="C53" s="265"/>
      <c r="D53" s="51" t="s">
        <v>235</v>
      </c>
      <c r="E53" s="104"/>
    </row>
    <row r="54" spans="1:5" ht="19.5" customHeight="1" x14ac:dyDescent="0.4">
      <c r="D54" s="7"/>
      <c r="E54" s="105"/>
    </row>
  </sheetData>
  <sheetProtection algorithmName="SHA-512" hashValue="8Zn47cFN373Nq5sz0h0WSUpSgz8M7EVp13Ec86dGdO7TGENMmx27wAztTizv7FUfTbmNI5yHHQbqmLR//EPYMw==" saltValue="ZkKQD2yjlB+wuGUjMrn04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57" t="s">
        <v>63</v>
      </c>
      <c r="C2" s="267"/>
      <c r="D2" s="258"/>
      <c r="E2" s="11" t="s">
        <v>214</v>
      </c>
      <c r="G2" s="5" t="s">
        <v>258</v>
      </c>
      <c r="H2" s="5" t="s">
        <v>281</v>
      </c>
      <c r="I2" s="5" t="s">
        <v>289</v>
      </c>
      <c r="J2" s="5" t="s">
        <v>322</v>
      </c>
    </row>
    <row r="3" spans="2:10" ht="39.75" customHeight="1" x14ac:dyDescent="0.4">
      <c r="B3" s="254" t="s">
        <v>236</v>
      </c>
      <c r="C3" s="254"/>
      <c r="D3" s="254"/>
      <c r="E3" s="25" t="s">
        <v>3045</v>
      </c>
      <c r="G3" s="24" t="s">
        <v>257</v>
      </c>
    </row>
    <row r="4" spans="2:10" ht="54" customHeight="1" x14ac:dyDescent="0.4">
      <c r="B4" s="264" t="s">
        <v>237</v>
      </c>
      <c r="C4" s="266"/>
      <c r="D4" s="265"/>
      <c r="E4" s="25" t="s">
        <v>3046</v>
      </c>
      <c r="G4" s="5" t="s">
        <v>259</v>
      </c>
    </row>
    <row r="5" spans="2:10" ht="39.75" customHeight="1" x14ac:dyDescent="0.4">
      <c r="B5" s="264" t="s">
        <v>238</v>
      </c>
      <c r="C5" s="266"/>
      <c r="D5" s="265"/>
      <c r="E5" s="25" t="s">
        <v>261</v>
      </c>
      <c r="G5" s="5" t="s">
        <v>260</v>
      </c>
    </row>
    <row r="6" spans="2:10" ht="39.75" customHeight="1" x14ac:dyDescent="0.4">
      <c r="B6" s="255" t="s">
        <v>239</v>
      </c>
      <c r="C6" s="261"/>
      <c r="D6" s="256"/>
      <c r="E6" s="25" t="s">
        <v>282</v>
      </c>
    </row>
    <row r="7" spans="2:10" ht="39.75" customHeight="1" x14ac:dyDescent="0.4">
      <c r="B7" s="3"/>
      <c r="C7" s="264" t="s">
        <v>240</v>
      </c>
      <c r="D7" s="265"/>
      <c r="E7" s="25" t="s">
        <v>266</v>
      </c>
      <c r="G7" s="5" t="s">
        <v>262</v>
      </c>
    </row>
    <row r="8" spans="2:10" ht="39.75" customHeight="1" x14ac:dyDescent="0.4">
      <c r="B8" s="3"/>
      <c r="C8" s="264" t="s">
        <v>62</v>
      </c>
      <c r="D8" s="265"/>
      <c r="E8" s="25" t="s">
        <v>263</v>
      </c>
      <c r="G8" s="5" t="s">
        <v>263</v>
      </c>
    </row>
    <row r="9" spans="2:10" ht="39.75" customHeight="1" x14ac:dyDescent="0.4">
      <c r="B9" s="3"/>
      <c r="C9" s="264" t="s">
        <v>60</v>
      </c>
      <c r="D9" s="265"/>
      <c r="E9" s="25" t="s">
        <v>264</v>
      </c>
      <c r="G9" s="5" t="s">
        <v>264</v>
      </c>
    </row>
    <row r="10" spans="2:10" ht="39.75" customHeight="1" x14ac:dyDescent="0.4">
      <c r="B10" s="2"/>
      <c r="C10" s="264" t="s">
        <v>61</v>
      </c>
      <c r="D10" s="265"/>
      <c r="E10" s="25" t="s">
        <v>265</v>
      </c>
      <c r="G10" s="5" t="s">
        <v>265</v>
      </c>
    </row>
    <row r="11" spans="2:10" ht="39.75" customHeight="1" x14ac:dyDescent="0.4">
      <c r="B11" s="255" t="s">
        <v>241</v>
      </c>
      <c r="C11" s="266"/>
      <c r="D11" s="265"/>
      <c r="E11" s="25" t="s">
        <v>286</v>
      </c>
    </row>
    <row r="12" spans="2:10" ht="39.75" customHeight="1" x14ac:dyDescent="0.4">
      <c r="B12" s="3"/>
      <c r="C12" s="264" t="s">
        <v>242</v>
      </c>
      <c r="D12" s="265"/>
      <c r="E12" s="25" t="s">
        <v>267</v>
      </c>
      <c r="G12" s="5" t="s">
        <v>267</v>
      </c>
    </row>
    <row r="13" spans="2:10" ht="39.75" customHeight="1" x14ac:dyDescent="0.4">
      <c r="B13" s="3"/>
      <c r="C13" s="264" t="s">
        <v>243</v>
      </c>
      <c r="D13" s="265"/>
      <c r="E13" s="25" t="s">
        <v>288</v>
      </c>
      <c r="I13" s="5" t="s">
        <v>287</v>
      </c>
    </row>
    <row r="14" spans="2:10" ht="39.75" customHeight="1" x14ac:dyDescent="0.4">
      <c r="B14" s="3"/>
      <c r="C14" s="264" t="s">
        <v>244</v>
      </c>
      <c r="D14" s="265"/>
      <c r="E14" s="25" t="s">
        <v>268</v>
      </c>
      <c r="G14" s="5" t="s">
        <v>268</v>
      </c>
    </row>
    <row r="15" spans="2:10" ht="39.75" customHeight="1" x14ac:dyDescent="0.4">
      <c r="B15" s="3"/>
      <c r="C15" s="255" t="s">
        <v>72</v>
      </c>
      <c r="D15" s="265"/>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4" t="s">
        <v>66</v>
      </c>
      <c r="D20" s="265"/>
      <c r="E20" s="25" t="s">
        <v>274</v>
      </c>
      <c r="G20" s="5" t="s">
        <v>274</v>
      </c>
    </row>
    <row r="21" spans="2:10" ht="39.75" customHeight="1" x14ac:dyDescent="0.4">
      <c r="B21" s="3"/>
      <c r="C21" s="264" t="s">
        <v>67</v>
      </c>
      <c r="D21" s="265"/>
      <c r="E21" s="25" t="s">
        <v>2690</v>
      </c>
      <c r="G21" s="5" t="s">
        <v>275</v>
      </c>
      <c r="J21" s="5" t="s">
        <v>323</v>
      </c>
    </row>
    <row r="22" spans="2:10" ht="39.75" customHeight="1" x14ac:dyDescent="0.4">
      <c r="B22" s="3"/>
      <c r="C22" s="255" t="s">
        <v>249</v>
      </c>
      <c r="D22" s="265"/>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4" t="s">
        <v>253</v>
      </c>
      <c r="D26" s="265"/>
      <c r="E26" s="25" t="s">
        <v>294</v>
      </c>
      <c r="I26" s="5" t="s">
        <v>292</v>
      </c>
    </row>
    <row r="27" spans="2:10" ht="75" customHeight="1" x14ac:dyDescent="0.4">
      <c r="B27" s="3"/>
      <c r="C27" s="264" t="s">
        <v>68</v>
      </c>
      <c r="D27" s="265"/>
      <c r="E27" s="25" t="s">
        <v>2694</v>
      </c>
      <c r="I27" s="5" t="s">
        <v>293</v>
      </c>
    </row>
    <row r="28" spans="2:10" ht="39.75" customHeight="1" x14ac:dyDescent="0.4">
      <c r="B28" s="3"/>
      <c r="C28" s="264" t="s">
        <v>73</v>
      </c>
      <c r="D28" s="265"/>
      <c r="E28" s="25" t="s">
        <v>278</v>
      </c>
      <c r="G28" s="5" t="s">
        <v>277</v>
      </c>
    </row>
    <row r="29" spans="2:10" ht="39.75" customHeight="1" x14ac:dyDescent="0.4">
      <c r="B29" s="3"/>
      <c r="C29" s="264" t="s">
        <v>254</v>
      </c>
      <c r="D29" s="265"/>
      <c r="E29" s="25" t="s">
        <v>297</v>
      </c>
      <c r="G29" s="24" t="s">
        <v>298</v>
      </c>
      <c r="H29" s="24"/>
    </row>
    <row r="30" spans="2:10" ht="39.75" customHeight="1" x14ac:dyDescent="0.4">
      <c r="B30" s="3"/>
      <c r="C30" s="255" t="s">
        <v>2691</v>
      </c>
      <c r="D30" s="265"/>
      <c r="E30" s="25" t="s">
        <v>2692</v>
      </c>
      <c r="G30" s="24"/>
      <c r="H30" s="24"/>
    </row>
    <row r="31" spans="2:10" ht="39.75" customHeight="1" x14ac:dyDescent="0.4">
      <c r="B31" s="3"/>
      <c r="C31" s="5"/>
      <c r="D31" s="62" t="s">
        <v>255</v>
      </c>
      <c r="E31" s="63" t="s">
        <v>2693</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4" t="s">
        <v>256</v>
      </c>
      <c r="D34" s="265"/>
      <c r="E34" s="25" t="s">
        <v>286</v>
      </c>
    </row>
  </sheetData>
  <sheetProtection algorithmName="SHA-512" hashValue="745ynSZ/6p6BSi6+Id4O45CK9DpiyyXnmtgEOm58z6NFNI4LSRCBgUMK5EaB5sN1bcH1VUEOR+hrmP5xelLYXw==" saltValue="s/vMlnGLFS67AevPsS455w=="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23eb111caf1e9ba6560b54a3bac43e4">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c91972fedc91f1d0a9a7ea336fe30a73"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72C847-00B9-40D9-8506-B675CD073D20}">
  <ds:schemaRefs>
    <ds:schemaRef ds:uri="http://schemas.microsoft.com/sharepoint/v3/contenttype/forms"/>
  </ds:schemaRefs>
</ds:datastoreItem>
</file>

<file path=customXml/itemProps2.xml><?xml version="1.0" encoding="utf-8"?>
<ds:datastoreItem xmlns:ds="http://schemas.openxmlformats.org/officeDocument/2006/customXml" ds:itemID="{A256D675-1AF8-4132-A1F5-B498B65DF26B}">
  <ds:schemaRefs>
    <ds:schemaRef ds:uri="http://purl.org/dc/dcmitype/"/>
    <ds:schemaRef ds:uri="http://schemas.openxmlformats.org/package/2006/metadata/core-properties"/>
    <ds:schemaRef ds:uri="85e6e18b-26c1-4122-9e79-e6c53ac26d53"/>
    <ds:schemaRef ds:uri="http://schemas.microsoft.com/office/infopath/2007/PartnerControls"/>
    <ds:schemaRef ds:uri="http://schemas.microsoft.com/office/2006/documentManagement/types"/>
    <ds:schemaRef ds:uri="http://purl.org/dc/elements/1.1/"/>
    <ds:schemaRef ds:uri="9500c7e0-a8b4-4cc7-a7aa-d9d65591dd5a"/>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D59C162-7B29-4DB0-80F1-712E5CD50450}">
  <ds:schemaRefs>
    <ds:schemaRef ds:uri="http://schemas.microsoft.com/DataMashup"/>
  </ds:schemaRefs>
</ds:datastoreItem>
</file>

<file path=customXml/itemProps4.xml><?xml version="1.0" encoding="utf-8"?>
<ds:datastoreItem xmlns:ds="http://schemas.openxmlformats.org/officeDocument/2006/customXml" ds:itemID="{A5FFDCCB-F1DE-4071-82AA-7C294C066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経営情報等CSV</vt:lpstr>
      <vt:lpstr>様式１リスト</vt:lpstr>
      <vt:lpstr>科目（病院）</vt:lpstr>
      <vt:lpstr>科目（職種）</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