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G:\共有ドライブ\110149000統計課_2025\F_統計情報・分析担当\統計書（R6）\HP公開\エクセル\"/>
    </mc:Choice>
  </mc:AlternateContent>
  <xr:revisionPtr revIDLastSave="0" documentId="13_ncr:1_{9973BAB8-588C-4CBA-B724-2242CCAAFCB7}" xr6:coauthVersionLast="47" xr6:coauthVersionMax="47" xr10:uidLastSave="{00000000-0000-0000-0000-000000000000}"/>
  <bookViews>
    <workbookView xWindow="-110" yWindow="-110" windowWidth="19420" windowHeight="10300" activeTab="1" xr2:uid="{00000000-000D-0000-FFFF-FFFF00000000}"/>
  </bookViews>
  <sheets>
    <sheet name="20教育" sheetId="80" r:id="rId1"/>
    <sheet name="194" sheetId="96" r:id="rId2"/>
    <sheet name="195(1)" sheetId="54" r:id="rId3"/>
    <sheet name="195(2)" sheetId="82" r:id="rId4"/>
    <sheet name="195(3)" sheetId="97" r:id="rId5"/>
    <sheet name="195(4)" sheetId="57" r:id="rId6"/>
    <sheet name="196" sheetId="98" r:id="rId7"/>
    <sheet name="197" sheetId="83" r:id="rId8"/>
    <sheet name="198" sheetId="60" r:id="rId9"/>
    <sheet name="199" sheetId="84" r:id="rId10"/>
    <sheet name="200(1)" sheetId="99" r:id="rId11"/>
    <sheet name="200(2)" sheetId="100" r:id="rId12"/>
    <sheet name="200(3)" sheetId="7" r:id="rId13"/>
    <sheet name="201(1)-a" sheetId="64" r:id="rId14"/>
    <sheet name="201(1)-ｂ" sheetId="85" r:id="rId15"/>
    <sheet name="201(2)" sheetId="101" r:id="rId16"/>
    <sheet name="201(3)" sheetId="102" r:id="rId17"/>
    <sheet name="201(4)" sheetId="103" r:id="rId18"/>
    <sheet name="201(5)" sheetId="86" r:id="rId19"/>
    <sheet name="202" sheetId="70" r:id="rId20"/>
    <sheet name="203" sheetId="93" r:id="rId21"/>
    <sheet name="204" sheetId="94" r:id="rId22"/>
    <sheet name="205" sheetId="71" r:id="rId23"/>
    <sheet name="206" sheetId="87" r:id="rId24"/>
    <sheet name="207" sheetId="88" r:id="rId25"/>
    <sheet name="208" sheetId="89" r:id="rId26"/>
    <sheet name="209" sheetId="90" r:id="rId27"/>
    <sheet name="210" sheetId="76" r:id="rId28"/>
    <sheet name="211" sheetId="104" r:id="rId29"/>
    <sheet name="212" sheetId="92" r:id="rId30"/>
    <sheet name="213" sheetId="105" r:id="rId31"/>
  </sheets>
  <definedNames>
    <definedName name="_xlnm.Print_Area" localSheetId="1">'194'!$B$2:$L$58</definedName>
    <definedName name="_xlnm.Print_Area" localSheetId="2">'195(1)'!$B$2:$P$38</definedName>
    <definedName name="_xlnm.Print_Area" localSheetId="3">'195(2)'!$B$2:$V$39</definedName>
    <definedName name="_xlnm.Print_Area" localSheetId="4">'195(3)'!$B$2:$U$38</definedName>
    <definedName name="_xlnm.Print_Area" localSheetId="5">'195(4)'!$B$2:$O$38</definedName>
    <definedName name="_xlnm.Print_Area" localSheetId="6">'196'!$B$2:$R$24</definedName>
    <definedName name="_xlnm.Print_Area" localSheetId="7">'197'!$B$2:$J$23</definedName>
    <definedName name="_xlnm.Print_Area" localSheetId="8">'198'!$B$2:$O$16</definedName>
    <definedName name="_xlnm.Print_Area" localSheetId="9">'199'!$B$2:$O$30</definedName>
    <definedName name="_xlnm.Print_Area" localSheetId="10">'200(1)'!$B$2:$V$45</definedName>
    <definedName name="_xlnm.Print_Area" localSheetId="11">'200(2)'!$B$2:$AL$40</definedName>
    <definedName name="_xlnm.Print_Area" localSheetId="12">'200(3)'!$B$2:$AA$38</definedName>
    <definedName name="_xlnm.Print_Area" localSheetId="13">'201(1)-a'!$B$2:$Q$24</definedName>
    <definedName name="_xlnm.Print_Area" localSheetId="14">'201(1)-ｂ'!$B$2:$T$24</definedName>
    <definedName name="_xlnm.Print_Area" localSheetId="15">'201(2)'!$B$2:$BF$48</definedName>
    <definedName name="_xlnm.Print_Area" localSheetId="16">'201(3)'!$B$2:$X$41</definedName>
    <definedName name="_xlnm.Print_Area" localSheetId="17">'201(4)'!$B$2:$X$12</definedName>
    <definedName name="_xlnm.Print_Area" localSheetId="18">'201(5)'!$B$2:$I$33</definedName>
    <definedName name="_xlnm.Print_Area" localSheetId="19">'202'!$B$2:$Q$19</definedName>
    <definedName name="_xlnm.Print_Area" localSheetId="20">'203'!$B$2:$Q$12</definedName>
    <definedName name="_xlnm.Print_Area" localSheetId="21">'204'!$B$2:$Q$11</definedName>
    <definedName name="_xlnm.Print_Area" localSheetId="22">'205'!$B$2:$L$10</definedName>
    <definedName name="_xlnm.Print_Area" localSheetId="23">'206'!$B$2:$N$13</definedName>
    <definedName name="_xlnm.Print_Area" localSheetId="24">'207'!$B$2:$N$10</definedName>
    <definedName name="_xlnm.Print_Area" localSheetId="25">'208'!$B$2:$R$12</definedName>
    <definedName name="_xlnm.Print_Area" localSheetId="26">'209'!$B$2:$Q$14</definedName>
    <definedName name="_xlnm.Print_Area" localSheetId="0">'20教育'!$B$1:$N$59</definedName>
    <definedName name="_xlnm.Print_Area" localSheetId="27">'210'!$B$2:$I$17</definedName>
    <definedName name="_xlnm.Print_Area" localSheetId="28">'211'!$B$2:$Q$39</definedName>
    <definedName name="_xlnm.Print_Area" localSheetId="29">'212'!$B$2:$N$12</definedName>
    <definedName name="_xlnm.Print_Area" localSheetId="30">'213'!$B$2:$N$63</definedName>
    <definedName name="あああああああ" localSheetId="1">#REF!</definedName>
    <definedName name="あああああああ" localSheetId="2">#REF!</definedName>
    <definedName name="あああああああ" localSheetId="3">#REF!</definedName>
    <definedName name="あああああああ" localSheetId="4">#REF!</definedName>
    <definedName name="あああああああ" localSheetId="5">#REF!</definedName>
    <definedName name="あああああああ" localSheetId="6">#REF!</definedName>
    <definedName name="あああああああ" localSheetId="7">#REF!</definedName>
    <definedName name="あああああああ" localSheetId="8">#REF!</definedName>
    <definedName name="あああああああ" localSheetId="9">#REF!</definedName>
    <definedName name="あああああああ" localSheetId="10">#REF!</definedName>
    <definedName name="あああああああ" localSheetId="11">#REF!</definedName>
    <definedName name="あああああああ" localSheetId="12">#REF!</definedName>
    <definedName name="あああああああ" localSheetId="13">#REF!</definedName>
    <definedName name="あああああああ" localSheetId="14">#REF!</definedName>
    <definedName name="あああああああ" localSheetId="15">#REF!</definedName>
    <definedName name="あああああああ" localSheetId="16">#REF!</definedName>
    <definedName name="あああああああ" localSheetId="17">#REF!</definedName>
    <definedName name="あああああああ" localSheetId="18">#REF!</definedName>
    <definedName name="あああああああ" localSheetId="19">#REF!</definedName>
    <definedName name="あああああああ" localSheetId="20">#REF!</definedName>
    <definedName name="あああああああ" localSheetId="21">#REF!</definedName>
    <definedName name="あああああああ" localSheetId="22">#REF!</definedName>
    <definedName name="あああああああ" localSheetId="23">#REF!</definedName>
    <definedName name="あああああああ" localSheetId="24">#REF!</definedName>
    <definedName name="あああああああ" localSheetId="25">#REF!</definedName>
    <definedName name="あああああああ" localSheetId="26">#REF!</definedName>
    <definedName name="あああああああ" localSheetId="0">#REF!</definedName>
    <definedName name="あああああああ" localSheetId="27">#REF!</definedName>
    <definedName name="あああああああ" localSheetId="28">#REF!</definedName>
    <definedName name="あああああああ" localSheetId="29">#REF!</definedName>
    <definedName name="あああああああ" localSheetId="30">#REF!</definedName>
    <definedName name="あああああああ">#REF!</definedName>
    <definedName name="印刷範囲" localSheetId="1">#REF!</definedName>
    <definedName name="印刷範囲" localSheetId="2">'195(1)'!$B$3:$P$36</definedName>
    <definedName name="印刷範囲" localSheetId="3">'195(2)'!$B$4:$M$37</definedName>
    <definedName name="印刷範囲" localSheetId="4">#REF!</definedName>
    <definedName name="印刷範囲" localSheetId="5">#REF!</definedName>
    <definedName name="印刷範囲" localSheetId="6">#REF!</definedName>
    <definedName name="印刷範囲" localSheetId="7">#REF!</definedName>
    <definedName name="印刷範囲" localSheetId="8">#REF!</definedName>
    <definedName name="印刷範囲" localSheetId="9">#REF!</definedName>
    <definedName name="印刷範囲" localSheetId="10">#REF!</definedName>
    <definedName name="印刷範囲" localSheetId="11">'200(2)'!$B$3:$AB$40</definedName>
    <definedName name="印刷範囲" localSheetId="12">'200(3)'!$B$3:$AA$38</definedName>
    <definedName name="印刷範囲" localSheetId="13">#REF!</definedName>
    <definedName name="印刷範囲" localSheetId="14">#REF!</definedName>
    <definedName name="印刷範囲" localSheetId="15">#REF!</definedName>
    <definedName name="印刷範囲" localSheetId="16">'201(3)'!$A$3:$J$43</definedName>
    <definedName name="印刷範囲" localSheetId="17">#REF!</definedName>
    <definedName name="印刷範囲" localSheetId="18">#REF!</definedName>
    <definedName name="印刷範囲" localSheetId="19">#REF!</definedName>
    <definedName name="印刷範囲" localSheetId="20">#REF!</definedName>
    <definedName name="印刷範囲" localSheetId="21">#REF!</definedName>
    <definedName name="印刷範囲" localSheetId="22">#REF!</definedName>
    <definedName name="印刷範囲" localSheetId="23">#REF!</definedName>
    <definedName name="印刷範囲" localSheetId="24">#REF!</definedName>
    <definedName name="印刷範囲" localSheetId="25">#REF!</definedName>
    <definedName name="印刷範囲" localSheetId="26">#REF!</definedName>
    <definedName name="印刷範囲" localSheetId="0">#REF!</definedName>
    <definedName name="印刷範囲" localSheetId="27">#REF!</definedName>
    <definedName name="印刷範囲" localSheetId="28">#REF!</definedName>
    <definedName name="印刷範囲" localSheetId="29">#REF!</definedName>
    <definedName name="印刷範囲" localSheetId="30">#REF!</definedName>
    <definedName name="印刷範囲">#REF!</definedName>
    <definedName name="印刷範囲２" localSheetId="1">#REF!</definedName>
    <definedName name="印刷範囲２" localSheetId="2">#REF!</definedName>
    <definedName name="印刷範囲２" localSheetId="3">#REF!</definedName>
    <definedName name="印刷範囲２" localSheetId="4">#REF!</definedName>
    <definedName name="印刷範囲２" localSheetId="5">#REF!</definedName>
    <definedName name="印刷範囲２" localSheetId="6">#REF!</definedName>
    <definedName name="印刷範囲２" localSheetId="7">#REF!</definedName>
    <definedName name="印刷範囲２" localSheetId="8">#REF!</definedName>
    <definedName name="印刷範囲２" localSheetId="9">#REF!</definedName>
    <definedName name="印刷範囲２" localSheetId="10">#REF!</definedName>
    <definedName name="印刷範囲２" localSheetId="11">#REF!</definedName>
    <definedName name="印刷範囲２" localSheetId="12">#REF!</definedName>
    <definedName name="印刷範囲２" localSheetId="13">#REF!</definedName>
    <definedName name="印刷範囲２" localSheetId="14">#REF!</definedName>
    <definedName name="印刷範囲２" localSheetId="15">#REF!</definedName>
    <definedName name="印刷範囲２" localSheetId="16">#REF!</definedName>
    <definedName name="印刷範囲２" localSheetId="17">#REF!</definedName>
    <definedName name="印刷範囲２" localSheetId="18">#REF!</definedName>
    <definedName name="印刷範囲２" localSheetId="19">#REF!</definedName>
    <definedName name="印刷範囲２" localSheetId="20">#REF!</definedName>
    <definedName name="印刷範囲２" localSheetId="21">#REF!</definedName>
    <definedName name="印刷範囲２" localSheetId="22">#REF!</definedName>
    <definedName name="印刷範囲２" localSheetId="23">#REF!</definedName>
    <definedName name="印刷範囲２" localSheetId="24">#REF!</definedName>
    <definedName name="印刷範囲２" localSheetId="25">#REF!</definedName>
    <definedName name="印刷範囲２" localSheetId="26">#REF!</definedName>
    <definedName name="印刷範囲２" localSheetId="0">#REF!</definedName>
    <definedName name="印刷範囲２" localSheetId="27">#REF!</definedName>
    <definedName name="印刷範囲２" localSheetId="28">#REF!</definedName>
    <definedName name="印刷範囲２" localSheetId="29">#REF!</definedName>
    <definedName name="印刷範囲２" localSheetId="30">#REF!</definedName>
    <definedName name="印刷範囲２">#REF!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6" i="105" l="1"/>
  <c r="K56" i="105"/>
  <c r="G56" i="105"/>
  <c r="L55" i="105"/>
  <c r="K55" i="105"/>
  <c r="G55" i="105"/>
  <c r="G54" i="105"/>
  <c r="G53" i="105"/>
  <c r="G52" i="105"/>
  <c r="G51" i="105"/>
  <c r="J50" i="105"/>
  <c r="J48" i="105" s="1"/>
  <c r="J47" i="105" s="1"/>
  <c r="I50" i="105"/>
  <c r="H50" i="105"/>
  <c r="H48" i="105" s="1"/>
  <c r="H47" i="105" s="1"/>
  <c r="G50" i="105"/>
  <c r="J49" i="105"/>
  <c r="I49" i="105"/>
  <c r="H49" i="105"/>
  <c r="G49" i="105"/>
  <c r="K48" i="105"/>
  <c r="I48" i="105"/>
  <c r="G48" i="105"/>
  <c r="M47" i="105"/>
  <c r="L47" i="105"/>
  <c r="K47" i="105"/>
  <c r="I47" i="105"/>
  <c r="G47" i="105"/>
  <c r="L45" i="105"/>
  <c r="K45" i="105"/>
  <c r="G44" i="105"/>
  <c r="L42" i="105"/>
  <c r="K42" i="105"/>
  <c r="G42" i="105"/>
  <c r="L41" i="105"/>
  <c r="L40" i="105" s="1"/>
  <c r="L38" i="105" s="1"/>
  <c r="K41" i="105"/>
  <c r="K40" i="105" s="1"/>
  <c r="K38" i="105" s="1"/>
  <c r="G41" i="105"/>
  <c r="M40" i="105"/>
  <c r="J40" i="105"/>
  <c r="J38" i="105" s="1"/>
  <c r="I40" i="105"/>
  <c r="I38" i="105" s="1"/>
  <c r="H40" i="105"/>
  <c r="G40" i="105"/>
  <c r="G38" i="105" s="1"/>
  <c r="M38" i="105"/>
  <c r="H38" i="105"/>
  <c r="G22" i="98" l="1"/>
  <c r="C22" i="98" s="1"/>
  <c r="E22" i="98"/>
  <c r="G21" i="98"/>
  <c r="E21" i="98"/>
  <c r="G20" i="98"/>
  <c r="E20" i="98"/>
  <c r="C20" i="98"/>
  <c r="G19" i="98"/>
  <c r="E19" i="98"/>
  <c r="C19" i="98"/>
  <c r="C21" i="98" l="1"/>
  <c r="N12" i="80"/>
</calcChain>
</file>

<file path=xl/sharedStrings.xml><?xml version="1.0" encoding="utf-8"?>
<sst xmlns="http://schemas.openxmlformats.org/spreadsheetml/2006/main" count="1550" uniqueCount="557">
  <si>
    <t>（b）</t>
  </si>
  <si>
    <t>計</t>
  </si>
  <si>
    <t>分校</t>
  </si>
  <si>
    <t>大学</t>
  </si>
  <si>
    <t>各種学校</t>
  </si>
  <si>
    <t>男</t>
  </si>
  <si>
    <t>私　　　　立</t>
    <rPh sb="0" eb="1">
      <t>ワタシ</t>
    </rPh>
    <rPh sb="5" eb="6">
      <t>リツ</t>
    </rPh>
    <phoneticPr fontId="32"/>
  </si>
  <si>
    <t>牟岐町</t>
  </si>
  <si>
    <t>専修学校</t>
  </si>
  <si>
    <t>うち公立</t>
    <rPh sb="2" eb="4">
      <t>コウリツ</t>
    </rPh>
    <phoneticPr fontId="45"/>
  </si>
  <si>
    <t>美馬市</t>
  </si>
  <si>
    <t>人件費</t>
  </si>
  <si>
    <t>本校</t>
  </si>
  <si>
    <t>小学校</t>
  </si>
  <si>
    <t>Ｄ</t>
  </si>
  <si>
    <t>Ａのうち</t>
  </si>
  <si>
    <t>大学・大学院等</t>
  </si>
  <si>
    <t>阿波市</t>
  </si>
  <si>
    <t>女</t>
  </si>
  <si>
    <t>うち国立</t>
  </si>
  <si>
    <t>勝浦町</t>
  </si>
  <si>
    <t>Ｄのうち</t>
  </si>
  <si>
    <t>那賀町</t>
  </si>
  <si>
    <t>上板町</t>
  </si>
  <si>
    <t>学級数</t>
  </si>
  <si>
    <t>中学校</t>
  </si>
  <si>
    <t>高等学校通信教育</t>
  </si>
  <si>
    <t>鳴門市</t>
  </si>
  <si>
    <t>(本務者)</t>
  </si>
  <si>
    <t>短期大学</t>
  </si>
  <si>
    <t>小松島市</t>
  </si>
  <si>
    <t>公 立</t>
  </si>
  <si>
    <t>吉野川市</t>
  </si>
  <si>
    <t>准看護</t>
    <rPh sb="0" eb="1">
      <t>ジュン</t>
    </rPh>
    <rPh sb="1" eb="3">
      <t>カンゴ</t>
    </rPh>
    <phoneticPr fontId="32"/>
  </si>
  <si>
    <t>阿南市</t>
  </si>
  <si>
    <t>女</t>
    <rPh sb="0" eb="1">
      <t>オンナ</t>
    </rPh>
    <phoneticPr fontId="32"/>
  </si>
  <si>
    <t>教員数(本務者)</t>
  </si>
  <si>
    <t>私 立</t>
  </si>
  <si>
    <t>その他の法人</t>
  </si>
  <si>
    <t>計</t>
    <rPh sb="0" eb="1">
      <t>ケイ</t>
    </rPh>
    <phoneticPr fontId="32"/>
  </si>
  <si>
    <t>高等学校</t>
  </si>
  <si>
    <t>幼稚園</t>
  </si>
  <si>
    <t>-</t>
  </si>
  <si>
    <t>家庭</t>
  </si>
  <si>
    <t>…</t>
  </si>
  <si>
    <t>特別支援学校</t>
    <rPh sb="0" eb="2">
      <t>トクベツ</t>
    </rPh>
    <rPh sb="2" eb="4">
      <t>シエン</t>
    </rPh>
    <rPh sb="4" eb="6">
      <t>ガッコウ</t>
    </rPh>
    <phoneticPr fontId="46"/>
  </si>
  <si>
    <t>幼保連携型
認定こども園</t>
    <rPh sb="0" eb="2">
      <t>ヨウホ</t>
    </rPh>
    <rPh sb="2" eb="4">
      <t>レンケイ</t>
    </rPh>
    <rPh sb="4" eb="5">
      <t>ガタ</t>
    </rPh>
    <rPh sb="6" eb="8">
      <t>ニンテイ</t>
    </rPh>
    <rPh sb="11" eb="12">
      <t>エン</t>
    </rPh>
    <phoneticPr fontId="47"/>
  </si>
  <si>
    <t>男</t>
    <rPh sb="0" eb="1">
      <t>オトコ</t>
    </rPh>
    <phoneticPr fontId="32"/>
  </si>
  <si>
    <t>教員数</t>
  </si>
  <si>
    <t>市町村</t>
    <rPh sb="0" eb="3">
      <t>シチョウソン</t>
    </rPh>
    <phoneticPr fontId="32"/>
  </si>
  <si>
    <t>園数</t>
    <rPh sb="0" eb="1">
      <t>エン</t>
    </rPh>
    <rPh sb="1" eb="2">
      <t>スウ</t>
    </rPh>
    <phoneticPr fontId="32"/>
  </si>
  <si>
    <t>建設・採掘従事者</t>
  </si>
  <si>
    <t>特別支援学校高等部進学者(本科)</t>
  </si>
  <si>
    <t>上　勝　町</t>
  </si>
  <si>
    <t>うち私立</t>
  </si>
  <si>
    <t>徳島市</t>
  </si>
  <si>
    <t>自営業主等・
無期雇用労働者</t>
  </si>
  <si>
    <t>三好市</t>
  </si>
  <si>
    <t>上勝町</t>
  </si>
  <si>
    <t>佐那河内村</t>
  </si>
  <si>
    <t>石井町</t>
  </si>
  <si>
    <t>（単位：人）</t>
  </si>
  <si>
    <t>神山町</t>
  </si>
  <si>
    <t>Ｂ</t>
  </si>
  <si>
    <t>美波町</t>
  </si>
  <si>
    <t>教育活動費</t>
  </si>
  <si>
    <t>海陽町</t>
  </si>
  <si>
    <t>消費的支出</t>
  </si>
  <si>
    <t>松茂町</t>
  </si>
  <si>
    <t>北島町</t>
  </si>
  <si>
    <t>販売従事者</t>
  </si>
  <si>
    <t>藍住町</t>
  </si>
  <si>
    <t>板野町</t>
  </si>
  <si>
    <t>つるぎ町</t>
  </si>
  <si>
    <t>牟　岐　町</t>
  </si>
  <si>
    <t>東みよし町</t>
  </si>
  <si>
    <t>市町村</t>
    <rPh sb="0" eb="3">
      <t>シチョウソン</t>
    </rPh>
    <phoneticPr fontId="45"/>
  </si>
  <si>
    <t>商業</t>
  </si>
  <si>
    <t>学校数</t>
    <rPh sb="0" eb="3">
      <t>ガッコウスウ</t>
    </rPh>
    <phoneticPr fontId="45"/>
  </si>
  <si>
    <t>全日制</t>
  </si>
  <si>
    <t>教員数</t>
    <rPh sb="0" eb="3">
      <t>キョウインスウ</t>
    </rPh>
    <phoneticPr fontId="45"/>
  </si>
  <si>
    <t>生徒数(人口)(人）</t>
    <rPh sb="8" eb="9">
      <t>ニン</t>
    </rPh>
    <phoneticPr fontId="32"/>
  </si>
  <si>
    <t>総数のうち職業安定所又は学校を通じて就職をした者（再掲）</t>
  </si>
  <si>
    <t>本校</t>
    <rPh sb="0" eb="2">
      <t>ホンコウ</t>
    </rPh>
    <phoneticPr fontId="45"/>
  </si>
  <si>
    <t>分校</t>
    <rPh sb="0" eb="2">
      <t>ブンコウ</t>
    </rPh>
    <phoneticPr fontId="45"/>
  </si>
  <si>
    <t>高等専門学校</t>
  </si>
  <si>
    <t>資料　文部科学省「学校基本調査報告書」</t>
    <rPh sb="3" eb="5">
      <t>モンブ</t>
    </rPh>
    <rPh sb="5" eb="8">
      <t>カガクショウ</t>
    </rPh>
    <rPh sb="15" eb="18">
      <t>ホウコクショ</t>
    </rPh>
    <phoneticPr fontId="32"/>
  </si>
  <si>
    <t>臨時労働者</t>
  </si>
  <si>
    <t>教員数</t>
    <rPh sb="0" eb="2">
      <t>キョウイン</t>
    </rPh>
    <rPh sb="2" eb="3">
      <t>スウ</t>
    </rPh>
    <phoneticPr fontId="32"/>
  </si>
  <si>
    <t>生徒数</t>
    <rPh sb="0" eb="1">
      <t>ショウ</t>
    </rPh>
    <rPh sb="1" eb="2">
      <t>ト</t>
    </rPh>
    <rPh sb="2" eb="3">
      <t>カズ</t>
    </rPh>
    <phoneticPr fontId="32"/>
  </si>
  <si>
    <t>１学年</t>
  </si>
  <si>
    <t>２学年</t>
  </si>
  <si>
    <t>３学年</t>
  </si>
  <si>
    <t>別</t>
  </si>
  <si>
    <t>準学校法人</t>
  </si>
  <si>
    <t>科</t>
  </si>
  <si>
    <t>公        立</t>
  </si>
  <si>
    <t>　(全日制)</t>
  </si>
  <si>
    <t>国庫補助金</t>
  </si>
  <si>
    <t>　(定時制)</t>
  </si>
  <si>
    <t>県内</t>
  </si>
  <si>
    <t>輸送・機械運転従事者</t>
  </si>
  <si>
    <t>（単位：校）</t>
    <rPh sb="1" eb="3">
      <t>タンイ</t>
    </rPh>
    <rPh sb="4" eb="5">
      <t>コウ</t>
    </rPh>
    <phoneticPr fontId="32"/>
  </si>
  <si>
    <t>学校数</t>
    <rPh sb="0" eb="3">
      <t>ガッコウスウ</t>
    </rPh>
    <phoneticPr fontId="32"/>
  </si>
  <si>
    <t>漁業</t>
  </si>
  <si>
    <t>大学･短期大学</t>
  </si>
  <si>
    <t>総数</t>
  </si>
  <si>
    <t>普通</t>
  </si>
  <si>
    <t>農業</t>
  </si>
  <si>
    <t>工業</t>
  </si>
  <si>
    <t>計のうち昼の
課程の生徒数</t>
  </si>
  <si>
    <t>定時制</t>
  </si>
  <si>
    <t xml:space="preserve">計
</t>
    <rPh sb="0" eb="1">
      <t>ケイ</t>
    </rPh>
    <phoneticPr fontId="32"/>
  </si>
  <si>
    <t>家政関係</t>
    <rPh sb="0" eb="2">
      <t>カセイ</t>
    </rPh>
    <rPh sb="2" eb="4">
      <t>カンケイ</t>
    </rPh>
    <phoneticPr fontId="32"/>
  </si>
  <si>
    <t>福祉</t>
    <rPh sb="0" eb="2">
      <t>フクシ</t>
    </rPh>
    <phoneticPr fontId="32"/>
  </si>
  <si>
    <t>高等学校等進学率</t>
  </si>
  <si>
    <t>その他</t>
    <rPh sb="2" eb="3">
      <t>タ</t>
    </rPh>
    <phoneticPr fontId="32"/>
  </si>
  <si>
    <t>（％）</t>
  </si>
  <si>
    <t>（単位：人）</t>
    <rPh sb="1" eb="3">
      <t>タンイ</t>
    </rPh>
    <rPh sb="4" eb="5">
      <t>ニン</t>
    </rPh>
    <phoneticPr fontId="32"/>
  </si>
  <si>
    <t>高等学校等進学者</t>
  </si>
  <si>
    <t>専修学校(高等課程)進学者</t>
  </si>
  <si>
    <t>専修学校(一般課程)等入学者</t>
  </si>
  <si>
    <t>公共職業能力開発施設等入学者</t>
  </si>
  <si>
    <t>就職率</t>
  </si>
  <si>
    <t>Ｂのうち</t>
  </si>
  <si>
    <t>Ｃのうち</t>
  </si>
  <si>
    <t>Ａ</t>
  </si>
  <si>
    <t>Ｃ</t>
  </si>
  <si>
    <t>高等専門学校進学者</t>
  </si>
  <si>
    <t>大学・大学院</t>
  </si>
  <si>
    <t>通信制</t>
  </si>
  <si>
    <t>県外</t>
  </si>
  <si>
    <t>専門的・技術的職業従事者</t>
  </si>
  <si>
    <t>事務従事者</t>
  </si>
  <si>
    <t>総額</t>
  </si>
  <si>
    <t>総合学科</t>
    <rPh sb="0" eb="2">
      <t>ソウゴウ</t>
    </rPh>
    <rPh sb="2" eb="4">
      <t>ガッカ</t>
    </rPh>
    <phoneticPr fontId="32"/>
  </si>
  <si>
    <t>サ－ビス職業従事者</t>
  </si>
  <si>
    <t>保安職業従事者</t>
  </si>
  <si>
    <t>農林業従事者</t>
    <rPh sb="3" eb="5">
      <t>ジュウジ</t>
    </rPh>
    <phoneticPr fontId="32"/>
  </si>
  <si>
    <t>漁業従事者</t>
    <rPh sb="2" eb="4">
      <t>ジュウジ</t>
    </rPh>
    <phoneticPr fontId="32"/>
  </si>
  <si>
    <t>生産工程従事者</t>
  </si>
  <si>
    <t>管理費</t>
  </si>
  <si>
    <t>運搬・清掃等従事者</t>
  </si>
  <si>
    <t>上記以外のもの</t>
  </si>
  <si>
    <t>総数のうち自家・自営業に就いた者（再掲）</t>
  </si>
  <si>
    <t>水産</t>
  </si>
  <si>
    <t>看護</t>
  </si>
  <si>
    <t>個人</t>
  </si>
  <si>
    <t>支出項目別内訳</t>
  </si>
  <si>
    <t>社会教育費</t>
  </si>
  <si>
    <t>その他</t>
    <rPh sb="0" eb="3">
      <t>ソノタ</t>
    </rPh>
    <phoneticPr fontId="32"/>
  </si>
  <si>
    <t>私立</t>
    <rPh sb="0" eb="2">
      <t>シリツ</t>
    </rPh>
    <phoneticPr fontId="32"/>
  </si>
  <si>
    <t>Ｆ</t>
  </si>
  <si>
    <t>全</t>
  </si>
  <si>
    <t>日</t>
  </si>
  <si>
    <t>通信教育部</t>
  </si>
  <si>
    <t>制</t>
  </si>
  <si>
    <t>定</t>
    <rPh sb="0" eb="1">
      <t>テイ</t>
    </rPh>
    <phoneticPr fontId="32"/>
  </si>
  <si>
    <t>時</t>
    <rPh sb="0" eb="1">
      <t>ジ</t>
    </rPh>
    <phoneticPr fontId="32"/>
  </si>
  <si>
    <t>特別支援学校</t>
  </si>
  <si>
    <t>高等部(専攻科)</t>
  </si>
  <si>
    <t>修業年限１年
以上の課程</t>
  </si>
  <si>
    <t>産業別</t>
  </si>
  <si>
    <t>情報通信業</t>
    <rPh sb="0" eb="2">
      <t>ジョウホウ</t>
    </rPh>
    <rPh sb="2" eb="5">
      <t>ツウシンギョウ</t>
    </rPh>
    <phoneticPr fontId="32"/>
  </si>
  <si>
    <t>社団法人</t>
  </si>
  <si>
    <t>都道府県支出金</t>
  </si>
  <si>
    <t>（d）</t>
  </si>
  <si>
    <t>私立</t>
  </si>
  <si>
    <t>債務償還費</t>
  </si>
  <si>
    <t>区分</t>
    <rPh sb="0" eb="2">
      <t>クブン</t>
    </rPh>
    <phoneticPr fontId="32"/>
  </si>
  <si>
    <t>国立</t>
  </si>
  <si>
    <t>美　波　町</t>
    <rPh sb="0" eb="1">
      <t>ビ</t>
    </rPh>
    <rPh sb="2" eb="3">
      <t>ナミ</t>
    </rPh>
    <rPh sb="4" eb="5">
      <t>チョウ</t>
    </rPh>
    <phoneticPr fontId="32"/>
  </si>
  <si>
    <t>修業年限１年
未満の課程</t>
  </si>
  <si>
    <t>鳴　門　市</t>
  </si>
  <si>
    <t>和洋裁</t>
    <rPh sb="0" eb="2">
      <t>ワヨウ</t>
    </rPh>
    <phoneticPr fontId="32"/>
  </si>
  <si>
    <t>職員数(本務者)</t>
  </si>
  <si>
    <t>国立</t>
    <rPh sb="0" eb="2">
      <t>コクリツ</t>
    </rPh>
    <phoneticPr fontId="32"/>
  </si>
  <si>
    <t>公立</t>
    <rPh sb="0" eb="2">
      <t>コウリツ</t>
    </rPh>
    <phoneticPr fontId="32"/>
  </si>
  <si>
    <t>学校法人</t>
  </si>
  <si>
    <t>財団法人</t>
  </si>
  <si>
    <t>（単位：千円）</t>
  </si>
  <si>
    <t>上　板　町</t>
  </si>
  <si>
    <t>石　井　町</t>
  </si>
  <si>
    <t>資料　文部科学省「学校基本調査報告書」</t>
    <rPh sb="5" eb="7">
      <t>カガク</t>
    </rPh>
    <phoneticPr fontId="32"/>
  </si>
  <si>
    <t>教育</t>
    <rPh sb="0" eb="2">
      <t>キョウイク</t>
    </rPh>
    <phoneticPr fontId="32"/>
  </si>
  <si>
    <t>教　　　　育</t>
    <rPh sb="0" eb="1">
      <t>キョウ</t>
    </rPh>
    <rPh sb="5" eb="6">
      <t>イク</t>
    </rPh>
    <phoneticPr fontId="32"/>
  </si>
  <si>
    <t>常用労働者</t>
  </si>
  <si>
    <t>学校教育費</t>
  </si>
  <si>
    <t>財源別内訳</t>
  </si>
  <si>
    <t>資本的支出</t>
  </si>
  <si>
    <t>生 徒 (人 口) １人 当 た り経費 (円)</t>
  </si>
  <si>
    <t>教育行政費</t>
  </si>
  <si>
    <t>上記以外の人件費</t>
  </si>
  <si>
    <t>全学校</t>
  </si>
  <si>
    <t>特別支援学校</t>
    <rPh sb="0" eb="2">
      <t>トクベツ</t>
    </rPh>
    <rPh sb="2" eb="4">
      <t>シエン</t>
    </rPh>
    <rPh sb="4" eb="6">
      <t>ガッコウ</t>
    </rPh>
    <phoneticPr fontId="32"/>
  </si>
  <si>
    <t>地方債･寄付金以外の公費</t>
  </si>
  <si>
    <t>市町村支出金</t>
  </si>
  <si>
    <t>地方債</t>
    <rPh sb="0" eb="3">
      <t>チホウサイ</t>
    </rPh>
    <phoneticPr fontId="46"/>
  </si>
  <si>
    <t>寄付金</t>
  </si>
  <si>
    <t>教職員の給与</t>
  </si>
  <si>
    <t>補助活動費</t>
  </si>
  <si>
    <t>所定支払金</t>
  </si>
  <si>
    <t>徳　島　市</t>
  </si>
  <si>
    <t>阿　南　市</t>
  </si>
  <si>
    <t>阿　波　市</t>
    <rPh sb="0" eb="1">
      <t>オク</t>
    </rPh>
    <rPh sb="2" eb="3">
      <t>ナミ</t>
    </rPh>
    <rPh sb="4" eb="5">
      <t>シ</t>
    </rPh>
    <phoneticPr fontId="32"/>
  </si>
  <si>
    <t>美　馬　市</t>
    <rPh sb="0" eb="1">
      <t>ビ</t>
    </rPh>
    <rPh sb="2" eb="3">
      <t>ウマ</t>
    </rPh>
    <rPh sb="4" eb="5">
      <t>シ</t>
    </rPh>
    <phoneticPr fontId="32"/>
  </si>
  <si>
    <t>三　好　市</t>
    <rPh sb="0" eb="1">
      <t>サン</t>
    </rPh>
    <rPh sb="2" eb="3">
      <t>ヨシミ</t>
    </rPh>
    <rPh sb="4" eb="5">
      <t>シ</t>
    </rPh>
    <phoneticPr fontId="32"/>
  </si>
  <si>
    <t>勝　浦　町</t>
  </si>
  <si>
    <t>神　山　町</t>
  </si>
  <si>
    <t>（c）</t>
  </si>
  <si>
    <t>那　賀　町</t>
    <rPh sb="0" eb="1">
      <t>トモ</t>
    </rPh>
    <rPh sb="2" eb="3">
      <t>ガ</t>
    </rPh>
    <rPh sb="4" eb="5">
      <t>チョウ</t>
    </rPh>
    <phoneticPr fontId="32"/>
  </si>
  <si>
    <t>海　陽　町</t>
    <rPh sb="0" eb="1">
      <t>ウミ</t>
    </rPh>
    <rPh sb="2" eb="3">
      <t>ヨウ</t>
    </rPh>
    <rPh sb="4" eb="5">
      <t>マチ</t>
    </rPh>
    <phoneticPr fontId="32"/>
  </si>
  <si>
    <t>松　茂　町</t>
  </si>
  <si>
    <t>北　島　町</t>
  </si>
  <si>
    <t>藍　住　町</t>
  </si>
  <si>
    <t>板　野　町</t>
  </si>
  <si>
    <t>東みよし町</t>
    <rPh sb="0" eb="1">
      <t>ヒガシ</t>
    </rPh>
    <rPh sb="4" eb="5">
      <t>チョウ</t>
    </rPh>
    <phoneticPr fontId="32"/>
  </si>
  <si>
    <t>　　 かつフルタイム勤務相当の者（再掲）(d)」の占める割合である。</t>
  </si>
  <si>
    <t>Ｅ　 就 職 者 等
 　　（左記Ａ～Ｄを除く）</t>
    <rPh sb="9" eb="10">
      <t>トウ</t>
    </rPh>
    <rPh sb="15" eb="17">
      <t>サキ</t>
    </rPh>
    <rPh sb="21" eb="22">
      <t>ノゾ</t>
    </rPh>
    <phoneticPr fontId="49"/>
  </si>
  <si>
    <t>（a）</t>
  </si>
  <si>
    <t>常用労働者</t>
    <rPh sb="0" eb="4">
      <t>ジョウヨウロウドウシャ</t>
    </rPh>
    <phoneticPr fontId="50"/>
  </si>
  <si>
    <t>Ｇ</t>
  </si>
  <si>
    <t>就職者</t>
    <rPh sb="0" eb="3">
      <t>シュウショクシャ</t>
    </rPh>
    <phoneticPr fontId="32"/>
  </si>
  <si>
    <t>（再掲）</t>
    <rPh sb="1" eb="3">
      <t>サイケイ</t>
    </rPh>
    <phoneticPr fontId="32"/>
  </si>
  <si>
    <t>中等教育学校</t>
    <rPh sb="0" eb="2">
      <t>チュウトウ</t>
    </rPh>
    <rPh sb="2" eb="4">
      <t>キョウイク</t>
    </rPh>
    <rPh sb="4" eb="6">
      <t>ガッコウ</t>
    </rPh>
    <phoneticPr fontId="34"/>
  </si>
  <si>
    <t>自営業主等(a)</t>
    <phoneticPr fontId="62"/>
  </si>
  <si>
    <t>計
(c)</t>
    <phoneticPr fontId="62"/>
  </si>
  <si>
    <t>無期雇用労働者(b)</t>
    <phoneticPr fontId="62"/>
  </si>
  <si>
    <t>別科</t>
    <rPh sb="0" eb="2">
      <t>ベッカ</t>
    </rPh>
    <phoneticPr fontId="32"/>
  </si>
  <si>
    <t>(A～G)</t>
    <phoneticPr fontId="32"/>
  </si>
  <si>
    <t>注　　各年度4月から3月までの間に卒業した人数である。</t>
    <rPh sb="3" eb="4">
      <t>カク</t>
    </rPh>
    <rPh sb="4" eb="6">
      <t>ネンド</t>
    </rPh>
    <rPh sb="7" eb="8">
      <t>ガツ</t>
    </rPh>
    <rPh sb="11" eb="12">
      <t>ガツ</t>
    </rPh>
    <rPh sb="15" eb="16">
      <t>アイダ</t>
    </rPh>
    <rPh sb="17" eb="19">
      <t>ソツギョウ</t>
    </rPh>
    <rPh sb="21" eb="23">
      <t>ニンズウ</t>
    </rPh>
    <phoneticPr fontId="35"/>
  </si>
  <si>
    <t>中等教育学校</t>
    <phoneticPr fontId="32"/>
  </si>
  <si>
    <t>寄付金</t>
    <rPh sb="0" eb="3">
      <t>キフキン</t>
    </rPh>
    <phoneticPr fontId="62"/>
  </si>
  <si>
    <t>　４　寄付金は公費に組み入れられた寄付金と公費に組み入れられない寄付金とを合算して計上している。</t>
  </si>
  <si>
    <t>資料　県教育委員会教育創生課</t>
    <rPh sb="9" eb="11">
      <t>キョウイク</t>
    </rPh>
    <rPh sb="11" eb="13">
      <t>ソウセイ</t>
    </rPh>
    <rPh sb="13" eb="14">
      <t>カカイカクカキョウイクアカ礵尩樘 ^</t>
    </rPh>
    <phoneticPr fontId="35"/>
  </si>
  <si>
    <r>
      <t>小</t>
    </r>
    <r>
      <rPr>
        <sz val="6"/>
        <rFont val="ＭＳ 明朝"/>
        <family val="1"/>
        <charset val="128"/>
      </rPr>
      <t xml:space="preserve"> </t>
    </r>
    <r>
      <rPr>
        <sz val="9"/>
        <rFont val="ＭＳ 明朝"/>
        <family val="1"/>
        <charset val="128"/>
      </rPr>
      <t>松</t>
    </r>
    <r>
      <rPr>
        <sz val="6"/>
        <rFont val="ＭＳ 明朝"/>
        <family val="1"/>
        <charset val="128"/>
      </rPr>
      <t xml:space="preserve"> </t>
    </r>
    <r>
      <rPr>
        <sz val="9"/>
        <rFont val="ＭＳ 明朝"/>
        <family val="1"/>
        <charset val="128"/>
      </rPr>
      <t>島</t>
    </r>
    <r>
      <rPr>
        <sz val="6"/>
        <rFont val="ＭＳ 明朝"/>
        <family val="1"/>
        <charset val="128"/>
      </rPr>
      <t xml:space="preserve"> </t>
    </r>
    <r>
      <rPr>
        <sz val="9"/>
        <rFont val="ＭＳ 明朝"/>
        <family val="1"/>
        <charset val="128"/>
      </rPr>
      <t>市</t>
    </r>
  </si>
  <si>
    <r>
      <t>吉</t>
    </r>
    <r>
      <rPr>
        <sz val="6"/>
        <rFont val="ＭＳ 明朝"/>
        <family val="1"/>
        <charset val="128"/>
      </rPr>
      <t xml:space="preserve"> </t>
    </r>
    <r>
      <rPr>
        <sz val="9"/>
        <rFont val="ＭＳ 明朝"/>
        <family val="1"/>
        <charset val="128"/>
      </rPr>
      <t>野</t>
    </r>
    <r>
      <rPr>
        <sz val="6"/>
        <rFont val="ＭＳ 明朝"/>
        <family val="1"/>
        <charset val="128"/>
      </rPr>
      <t xml:space="preserve"> </t>
    </r>
    <r>
      <rPr>
        <sz val="9"/>
        <rFont val="ＭＳ 明朝"/>
        <family val="1"/>
        <charset val="128"/>
      </rPr>
      <t>川</t>
    </r>
    <r>
      <rPr>
        <sz val="6"/>
        <rFont val="ＭＳ 明朝"/>
        <family val="1"/>
        <charset val="128"/>
      </rPr>
      <t xml:space="preserve"> </t>
    </r>
    <r>
      <rPr>
        <sz val="9"/>
        <rFont val="ＭＳ 明朝"/>
        <family val="1"/>
        <charset val="128"/>
      </rPr>
      <t>市</t>
    </r>
    <rPh sb="0" eb="1">
      <t>キチ</t>
    </rPh>
    <rPh sb="2" eb="3">
      <t>ノ</t>
    </rPh>
    <rPh sb="4" eb="5">
      <t>カワ</t>
    </rPh>
    <rPh sb="6" eb="7">
      <t>シ</t>
    </rPh>
    <phoneticPr fontId="32"/>
  </si>
  <si>
    <r>
      <t>つ</t>
    </r>
    <r>
      <rPr>
        <sz val="6"/>
        <rFont val="ＭＳ 明朝"/>
        <family val="1"/>
        <charset val="128"/>
      </rPr>
      <t xml:space="preserve"> </t>
    </r>
    <r>
      <rPr>
        <sz val="9"/>
        <rFont val="ＭＳ 明朝"/>
        <family val="1"/>
        <charset val="128"/>
      </rPr>
      <t>る</t>
    </r>
    <r>
      <rPr>
        <sz val="6"/>
        <rFont val="ＭＳ 明朝"/>
        <family val="1"/>
        <charset val="128"/>
      </rPr>
      <t xml:space="preserve"> </t>
    </r>
    <r>
      <rPr>
        <sz val="9"/>
        <rFont val="ＭＳ 明朝"/>
        <family val="1"/>
        <charset val="128"/>
      </rPr>
      <t>ぎ</t>
    </r>
    <r>
      <rPr>
        <sz val="6"/>
        <rFont val="ＭＳ 明朝"/>
        <family val="1"/>
        <charset val="128"/>
      </rPr>
      <t xml:space="preserve"> </t>
    </r>
    <r>
      <rPr>
        <sz val="9"/>
        <rFont val="ＭＳ 明朝"/>
        <family val="1"/>
        <charset val="128"/>
      </rPr>
      <t>町</t>
    </r>
    <rPh sb="6" eb="7">
      <t>チョウ</t>
    </rPh>
    <phoneticPr fontId="32"/>
  </si>
  <si>
    <t>商業</t>
    <rPh sb="0" eb="2">
      <t>ショウギョウ</t>
    </rPh>
    <phoneticPr fontId="32"/>
  </si>
  <si>
    <t>水産</t>
    <rPh sb="0" eb="2">
      <t>スイサン</t>
    </rPh>
    <phoneticPr fontId="32"/>
  </si>
  <si>
    <t>全定併置</t>
    <rPh sb="0" eb="1">
      <t>ゼン</t>
    </rPh>
    <rPh sb="1" eb="2">
      <t>テイ</t>
    </rPh>
    <rPh sb="2" eb="4">
      <t>ヘイチ</t>
    </rPh>
    <phoneticPr fontId="32"/>
  </si>
  <si>
    <t>家庭</t>
    <rPh sb="0" eb="2">
      <t>カテイ</t>
    </rPh>
    <phoneticPr fontId="32"/>
  </si>
  <si>
    <t>看護</t>
    <rPh sb="0" eb="2">
      <t>カンゴ</t>
    </rPh>
    <phoneticPr fontId="32"/>
  </si>
  <si>
    <t>情報</t>
    <rPh sb="0" eb="2">
      <t>ジョウホウ</t>
    </rPh>
    <phoneticPr fontId="32"/>
  </si>
  <si>
    <t>資料　文部科学省「学校基本調査結果報告書」</t>
    <rPh sb="3" eb="5">
      <t>モンブ</t>
    </rPh>
    <rPh sb="5" eb="8">
      <t>カガクショウ</t>
    </rPh>
    <rPh sb="9" eb="11">
      <t>ガッコウ</t>
    </rPh>
    <rPh sb="11" eb="13">
      <t>キホン</t>
    </rPh>
    <rPh sb="13" eb="15">
      <t>チョウサ</t>
    </rPh>
    <rPh sb="15" eb="17">
      <t>ケッカ</t>
    </rPh>
    <rPh sb="17" eb="20">
      <t>ホウコクショ</t>
    </rPh>
    <phoneticPr fontId="32"/>
  </si>
  <si>
    <t>私 立（全日制）</t>
  </si>
  <si>
    <t>総合学科</t>
    <rPh sb="0" eb="2">
      <t>ソウゴウ</t>
    </rPh>
    <rPh sb="2" eb="4">
      <t>ガッカ</t>
    </rPh>
    <phoneticPr fontId="46"/>
  </si>
  <si>
    <t>その他</t>
  </si>
  <si>
    <t>総合学科</t>
  </si>
  <si>
    <t>都道府県</t>
  </si>
  <si>
    <t>県内就職率(％)</t>
  </si>
  <si>
    <t>県外就職率(％)</t>
    <rPh sb="1" eb="2">
      <t>ガイ</t>
    </rPh>
    <phoneticPr fontId="32"/>
  </si>
  <si>
    <t>公立</t>
  </si>
  <si>
    <t>高等課程</t>
  </si>
  <si>
    <t>専門課程</t>
  </si>
  <si>
    <t>一般課程</t>
  </si>
  <si>
    <t>注　　単位制と通信制の合計</t>
    <rPh sb="0" eb="1">
      <t>チュウ</t>
    </rPh>
    <rPh sb="3" eb="6">
      <t>タンイセイ</t>
    </rPh>
    <rPh sb="7" eb="10">
      <t>ツウシンセイ</t>
    </rPh>
    <rPh sb="11" eb="12">
      <t>ゴウ</t>
    </rPh>
    <rPh sb="12" eb="13">
      <t>ケイ</t>
    </rPh>
    <phoneticPr fontId="32"/>
  </si>
  <si>
    <t>　　（単位：人）</t>
  </si>
  <si>
    <t>注　　教員数は単位制と通信制の合計</t>
    <rPh sb="3" eb="4">
      <t>スウ</t>
    </rPh>
    <rPh sb="5" eb="8">
      <t>タンイセイ</t>
    </rPh>
    <rPh sb="9" eb="12">
      <t>ツウシンセイ</t>
    </rPh>
    <rPh sb="13" eb="15">
      <t>ゴウケイ</t>
    </rPh>
    <phoneticPr fontId="32"/>
  </si>
  <si>
    <t>資料  文部科学省「学校基本調査報告書」</t>
    <rPh sb="4" eb="6">
      <t>モンブ</t>
    </rPh>
    <rPh sb="6" eb="9">
      <t>カガクショウ</t>
    </rPh>
    <rPh sb="16" eb="19">
      <t>ホウコクショ</t>
    </rPh>
    <phoneticPr fontId="32"/>
  </si>
  <si>
    <t xml:space="preserve">  　（単位：人）</t>
  </si>
  <si>
    <t>大学学生数計</t>
  </si>
  <si>
    <t>計のうち大学院
学生数（再掲）</t>
  </si>
  <si>
    <t>　 　国   立</t>
  </si>
  <si>
    <t>　 　私   立</t>
  </si>
  <si>
    <t>資料  文部科学省「学校基本調査報告書」</t>
    <rPh sb="6" eb="8">
      <t>カガク</t>
    </rPh>
    <phoneticPr fontId="46"/>
  </si>
  <si>
    <t>(単位：人）</t>
  </si>
  <si>
    <t>計</t>
    <rPh sb="0" eb="1">
      <t>ケイ</t>
    </rPh>
    <phoneticPr fontId="99"/>
  </si>
  <si>
    <t>就職者等</t>
    <rPh sb="0" eb="3">
      <t>シュウショクシャ</t>
    </rPh>
    <rPh sb="3" eb="4">
      <t>トウ</t>
    </rPh>
    <phoneticPr fontId="99"/>
  </si>
  <si>
    <t>左記以外
の者</t>
    <rPh sb="0" eb="4">
      <t>サキイガイ</t>
    </rPh>
    <rPh sb="6" eb="7">
      <t>モノ</t>
    </rPh>
    <phoneticPr fontId="99"/>
  </si>
  <si>
    <t>不詳・死亡の者</t>
    <rPh sb="3" eb="5">
      <t>シボウ</t>
    </rPh>
    <rPh sb="6" eb="7">
      <t>モノ</t>
    </rPh>
    <phoneticPr fontId="99"/>
  </si>
  <si>
    <t>（再掲）</t>
    <rPh sb="1" eb="3">
      <t>サイケイ</t>
    </rPh>
    <phoneticPr fontId="99"/>
  </si>
  <si>
    <t>自営業主等
(a)</t>
    <rPh sb="0" eb="3">
      <t>ジエイギョウ</t>
    </rPh>
    <rPh sb="3" eb="4">
      <t>シュ</t>
    </rPh>
    <rPh sb="4" eb="5">
      <t>トウ</t>
    </rPh>
    <phoneticPr fontId="99"/>
  </si>
  <si>
    <t>常用労働者</t>
    <rPh sb="0" eb="2">
      <t>ジョウヨウ</t>
    </rPh>
    <rPh sb="2" eb="5">
      <t>ロウドウシャ</t>
    </rPh>
    <phoneticPr fontId="99"/>
  </si>
  <si>
    <t>臨時労働者</t>
    <rPh sb="0" eb="5">
      <t>リンジロウドウシャ</t>
    </rPh>
    <phoneticPr fontId="99"/>
  </si>
  <si>
    <t>左記「進学者｣のうち就職している者(c)</t>
  </si>
  <si>
    <t>無期雇用労働者(b)</t>
    <rPh sb="0" eb="7">
      <t>ムキコヨウロウドウシャ</t>
    </rPh>
    <phoneticPr fontId="99"/>
  </si>
  <si>
    <t>有期雇用労働者（雇用契約期間が一か月以上の者）</t>
    <rPh sb="0" eb="7">
      <t>ユウキコヨウロウドウシャ</t>
    </rPh>
    <rPh sb="8" eb="14">
      <t>コヨウケイヤクキカン</t>
    </rPh>
    <rPh sb="15" eb="16">
      <t>イチ</t>
    </rPh>
    <rPh sb="17" eb="18">
      <t>ゲツ</t>
    </rPh>
    <rPh sb="18" eb="20">
      <t>イジョウ</t>
    </rPh>
    <rPh sb="21" eb="22">
      <t>モノ</t>
    </rPh>
    <phoneticPr fontId="99"/>
  </si>
  <si>
    <t>(男女計)</t>
  </si>
  <si>
    <t>　大　　学</t>
  </si>
  <si>
    <t>　短期大学</t>
  </si>
  <si>
    <t>(男)</t>
  </si>
  <si>
    <t>　大    学</t>
  </si>
  <si>
    <t>(女)</t>
  </si>
  <si>
    <t>専門職学位課程</t>
    <rPh sb="0" eb="3">
      <t>センモンショク</t>
    </rPh>
    <rPh sb="3" eb="5">
      <t>ガクイ</t>
    </rPh>
    <rPh sb="5" eb="7">
      <t>カテイ</t>
    </rPh>
    <phoneticPr fontId="32"/>
  </si>
  <si>
    <t>幼保連携型</t>
    <phoneticPr fontId="32"/>
  </si>
  <si>
    <t>認定こども園</t>
    <phoneticPr fontId="32"/>
  </si>
  <si>
    <t>教員数
(本務者)</t>
    <rPh sb="0" eb="3">
      <t>キョウインスウ</t>
    </rPh>
    <rPh sb="5" eb="7">
      <t>ホンム</t>
    </rPh>
    <rPh sb="7" eb="8">
      <t>シャ</t>
    </rPh>
    <phoneticPr fontId="32"/>
  </si>
  <si>
    <t>生徒数（前期課程）</t>
  </si>
  <si>
    <t>　うち公立</t>
    <rPh sb="3" eb="5">
      <t>コウリツ</t>
    </rPh>
    <phoneticPr fontId="32"/>
  </si>
  <si>
    <t>生徒数（後期課程）</t>
    <rPh sb="4" eb="6">
      <t>コウキ</t>
    </rPh>
    <phoneticPr fontId="32"/>
  </si>
  <si>
    <t>Ｅ　就職者等(左記A～Dを除く)</t>
    <rPh sb="5" eb="6">
      <t>ナド</t>
    </rPh>
    <rPh sb="7" eb="9">
      <t>サキ</t>
    </rPh>
    <rPh sb="13" eb="14">
      <t>ノゾ</t>
    </rPh>
    <phoneticPr fontId="32"/>
  </si>
  <si>
    <t>（再掲）</t>
    <phoneticPr fontId="32"/>
  </si>
  <si>
    <t>左記Ｅ有期雇用労働者のうち雇用契約期間が一年以上、かつフルタイム勤務相当の者(d)</t>
    <rPh sb="0" eb="2">
      <t>サキ</t>
    </rPh>
    <phoneticPr fontId="62"/>
  </si>
  <si>
    <t>Ｆ</t>
    <phoneticPr fontId="32"/>
  </si>
  <si>
    <t>Ｇ</t>
    <phoneticPr fontId="32"/>
  </si>
  <si>
    <t>中等教育学校後期課程</t>
    <rPh sb="0" eb="6">
      <t>チュウトウキョウイクガッコウ</t>
    </rPh>
    <rPh sb="6" eb="8">
      <t>コウキ</t>
    </rPh>
    <rPh sb="8" eb="10">
      <t>カテイ</t>
    </rPh>
    <phoneticPr fontId="32"/>
  </si>
  <si>
    <t>左記Ａ､Ｂ､Ｃ､Ｄのうち就職している者</t>
    <phoneticPr fontId="32"/>
  </si>
  <si>
    <t>大学等進学者</t>
    <rPh sb="0" eb="3">
      <t>ダイガクトウ</t>
    </rPh>
    <phoneticPr fontId="32"/>
  </si>
  <si>
    <t>専修学校(高等課程)進学者</t>
    <phoneticPr fontId="32"/>
  </si>
  <si>
    <t>専修学校(一般課程)等入学者</t>
    <phoneticPr fontId="32"/>
  </si>
  <si>
    <t>公共職業能力開発施設等入学者</t>
    <phoneticPr fontId="32"/>
  </si>
  <si>
    <t>大学等進学率</t>
    <rPh sb="0" eb="3">
      <t>ダイガクトウ</t>
    </rPh>
    <phoneticPr fontId="32"/>
  </si>
  <si>
    <t>自営業主等</t>
    <rPh sb="0" eb="3">
      <t>ジエイギョウ</t>
    </rPh>
    <rPh sb="3" eb="4">
      <t>シュ</t>
    </rPh>
    <rPh sb="4" eb="5">
      <t>トウ</t>
    </rPh>
    <phoneticPr fontId="50"/>
  </si>
  <si>
    <t>建設業</t>
  </si>
  <si>
    <t>製造業</t>
  </si>
  <si>
    <t>サービス業(他に分類されないもの)</t>
    <rPh sb="4" eb="5">
      <t>ギョウ</t>
    </rPh>
    <phoneticPr fontId="32"/>
  </si>
  <si>
    <t>公務(他に分類されるものを除く)</t>
    <phoneticPr fontId="32"/>
  </si>
  <si>
    <t>左記
以外
のもの</t>
    <phoneticPr fontId="32"/>
  </si>
  <si>
    <t>医療関係</t>
    <phoneticPr fontId="32"/>
  </si>
  <si>
    <t>注１　大学学生数には、学部のほか大学院、専攻科及び別科の学生並びに科目等履修生等を含む。</t>
    <rPh sb="33" eb="35">
      <t>カモク</t>
    </rPh>
    <rPh sb="35" eb="36">
      <t>トウ</t>
    </rPh>
    <rPh sb="36" eb="39">
      <t>リシュウセイ</t>
    </rPh>
    <phoneticPr fontId="32"/>
  </si>
  <si>
    <t>　２　短期大学生数には、本科学生のほか、専攻科及び別科の学生並びに科目等履修生等を含む。</t>
    <phoneticPr fontId="32"/>
  </si>
  <si>
    <t>　２　｢専修学校・外国の学校等入学者｣とは、専修学校・各種学校・外国の学校・職業能力開発校等への入学者,研究生として入学した者である。</t>
    <rPh sb="4" eb="6">
      <t>センシュウ</t>
    </rPh>
    <rPh sb="6" eb="8">
      <t>ガッコウ</t>
    </rPh>
    <rPh sb="9" eb="11">
      <t>ガイコク</t>
    </rPh>
    <rPh sb="12" eb="15">
      <t>ガッコウトウ</t>
    </rPh>
    <rPh sb="15" eb="18">
      <t>ニュウガクシャ</t>
    </rPh>
    <rPh sb="22" eb="24">
      <t>センシュウ</t>
    </rPh>
    <rPh sb="24" eb="26">
      <t>ガッコウ</t>
    </rPh>
    <rPh sb="27" eb="29">
      <t>カクシュ</t>
    </rPh>
    <rPh sb="29" eb="31">
      <t>ガッコウ</t>
    </rPh>
    <rPh sb="32" eb="34">
      <t>ガイコク</t>
    </rPh>
    <rPh sb="35" eb="37">
      <t>ガッコウ</t>
    </rPh>
    <rPh sb="38" eb="40">
      <t>ショクギョウ</t>
    </rPh>
    <rPh sb="40" eb="42">
      <t>ノウリョク</t>
    </rPh>
    <rPh sb="42" eb="44">
      <t>カイハツ</t>
    </rPh>
    <rPh sb="44" eb="45">
      <t>コウ</t>
    </rPh>
    <rPh sb="45" eb="46">
      <t>トウ</t>
    </rPh>
    <rPh sb="48" eb="51">
      <t>ニュウガクシャ</t>
    </rPh>
    <rPh sb="52" eb="55">
      <t>ケンキュウセイ</t>
    </rPh>
    <phoneticPr fontId="0"/>
  </si>
  <si>
    <t>　２　社会教育費、教育行政費は、人口1人当たり教育費である。</t>
    <phoneticPr fontId="62"/>
  </si>
  <si>
    <t>　３　総計の消費的支出の内訳については、 社会教育費・教育行政費・知事部局生涯学習関連費に内訳がないため表示していない。</t>
    <rPh sb="3" eb="5">
      <t>ソウケイ</t>
    </rPh>
    <rPh sb="6" eb="8">
      <t>ショウヒ</t>
    </rPh>
    <rPh sb="8" eb="9">
      <t>テキ</t>
    </rPh>
    <rPh sb="9" eb="11">
      <t>シシュツ</t>
    </rPh>
    <rPh sb="12" eb="14">
      <t>ウチワケ</t>
    </rPh>
    <rPh sb="21" eb="23">
      <t>シャカイ</t>
    </rPh>
    <rPh sb="23" eb="25">
      <t>キョウイク</t>
    </rPh>
    <rPh sb="25" eb="26">
      <t>ヒ</t>
    </rPh>
    <rPh sb="27" eb="29">
      <t>キョウイク</t>
    </rPh>
    <rPh sb="29" eb="31">
      <t>ギョウセイ</t>
    </rPh>
    <rPh sb="31" eb="32">
      <t>ヒ</t>
    </rPh>
    <rPh sb="33" eb="35">
      <t>チジ</t>
    </rPh>
    <rPh sb="35" eb="37">
      <t>ブキョク</t>
    </rPh>
    <rPh sb="37" eb="39">
      <t>ショウガイ</t>
    </rPh>
    <rPh sb="39" eb="41">
      <t>ガクシュウ</t>
    </rPh>
    <rPh sb="41" eb="44">
      <t>カンレンヒ</t>
    </rPh>
    <rPh sb="45" eb="47">
      <t>ウチワケ</t>
    </rPh>
    <phoneticPr fontId="35"/>
  </si>
  <si>
    <t>（単位：校､人）</t>
    <rPh sb="1" eb="3">
      <t>タンイ</t>
    </rPh>
    <rPh sb="4" eb="5">
      <t>コウ</t>
    </rPh>
    <rPh sb="6" eb="7">
      <t>ヒト</t>
    </rPh>
    <phoneticPr fontId="45"/>
  </si>
  <si>
    <t>区分</t>
  </si>
  <si>
    <t>学校数</t>
  </si>
  <si>
    <t>幼児・児童・生徒・学生数</t>
  </si>
  <si>
    <t>職員数</t>
  </si>
  <si>
    <t>(併置校)</t>
    <phoneticPr fontId="62"/>
  </si>
  <si>
    <t>(私立)</t>
    <phoneticPr fontId="62"/>
  </si>
  <si>
    <t>注１　高等学校の生徒数は､専攻科・別科の生徒数も含む</t>
    <rPh sb="0" eb="1">
      <t>チュウ</t>
    </rPh>
    <phoneticPr fontId="32"/>
  </si>
  <si>
    <t>　２  幼保連携型認定こども園の教員数は教育・保育職員､職員数は教育・保育職員以外の職員を計上</t>
    <rPh sb="16" eb="18">
      <t>キョウイン</t>
    </rPh>
    <rPh sb="18" eb="19">
      <t>カズ</t>
    </rPh>
    <rPh sb="28" eb="31">
      <t>ショクインスウ</t>
    </rPh>
    <phoneticPr fontId="46"/>
  </si>
  <si>
    <t xml:space="preserve">  ３  高等学校の学級数は､公立・本科のみ。</t>
    <phoneticPr fontId="32"/>
  </si>
  <si>
    <t xml:space="preserve">  ４  大学・大学院等の学生数には､学部のほか大学院､専攻科､別科の学生並びに科目等履修生等を含む。</t>
    <rPh sb="40" eb="42">
      <t>カモク</t>
    </rPh>
    <rPh sb="42" eb="43">
      <t>トウ</t>
    </rPh>
    <rPh sb="43" eb="46">
      <t>リシュウセイ</t>
    </rPh>
    <rPh sb="46" eb="47">
      <t>トウ</t>
    </rPh>
    <phoneticPr fontId="32"/>
  </si>
  <si>
    <t>資料　文部科学省「学校基本調査報告書」､県統計課「学校基本調査結果」</t>
    <rPh sb="23" eb="24">
      <t>カ</t>
    </rPh>
    <phoneticPr fontId="46"/>
  </si>
  <si>
    <t>195　市町村別学校総覧（国立・公立・私立）</t>
    <phoneticPr fontId="32"/>
  </si>
  <si>
    <t>（単位：園、人）</t>
    <rPh sb="1" eb="3">
      <t>タンイ</t>
    </rPh>
    <rPh sb="4" eb="5">
      <t>エン</t>
    </rPh>
    <rPh sb="6" eb="7">
      <t>ヒト</t>
    </rPh>
    <phoneticPr fontId="45"/>
  </si>
  <si>
    <t>在園者数</t>
  </si>
  <si>
    <t>修了者</t>
    <rPh sb="0" eb="1">
      <t>オサム</t>
    </rPh>
    <rPh sb="1" eb="2">
      <t>リョウ</t>
    </rPh>
    <rPh sb="2" eb="3">
      <t>シャ</t>
    </rPh>
    <phoneticPr fontId="32"/>
  </si>
  <si>
    <t>３歳</t>
  </si>
  <si>
    <t>４歳</t>
  </si>
  <si>
    <t>５歳</t>
  </si>
  <si>
    <t>資料　県統計課「学校基本調査結果」</t>
    <rPh sb="0" eb="2">
      <t>シリョウ</t>
    </rPh>
    <rPh sb="3" eb="4">
      <t>ケン</t>
    </rPh>
    <rPh sb="4" eb="6">
      <t>トウケイ</t>
    </rPh>
    <rPh sb="6" eb="7">
      <t>カ</t>
    </rPh>
    <rPh sb="8" eb="10">
      <t>ガッコウ</t>
    </rPh>
    <rPh sb="10" eb="12">
      <t>キホン</t>
    </rPh>
    <rPh sb="12" eb="14">
      <t>チョウサ</t>
    </rPh>
    <rPh sb="14" eb="16">
      <t>ケッカ</t>
    </rPh>
    <phoneticPr fontId="45"/>
  </si>
  <si>
    <t>（単位：園、人）</t>
    <phoneticPr fontId="62"/>
  </si>
  <si>
    <t>教育・
保育
職員数</t>
    <rPh sb="0" eb="2">
      <t>キョウイク</t>
    </rPh>
    <rPh sb="4" eb="6">
      <t>ホイク</t>
    </rPh>
    <rPh sb="7" eb="10">
      <t>ショクインスウ</t>
    </rPh>
    <phoneticPr fontId="32"/>
  </si>
  <si>
    <t>０歳</t>
  </si>
  <si>
    <t>１歳</t>
  </si>
  <si>
    <t>２歳</t>
  </si>
  <si>
    <t>195　市町村別学校総覧（国立・公立・私立）</t>
    <phoneticPr fontId="62"/>
  </si>
  <si>
    <r>
      <t>195　市町村別学校総覧（国立・公立・私立）</t>
    </r>
    <r>
      <rPr>
        <b/>
        <sz val="12"/>
        <rFont val="ＭＳ 明朝"/>
        <family val="1"/>
        <charset val="128"/>
      </rPr>
      <t>（続き）</t>
    </r>
    <rPh sb="4" eb="7">
      <t>シチョウソン</t>
    </rPh>
    <rPh sb="7" eb="8">
      <t>ベツ</t>
    </rPh>
    <rPh sb="8" eb="10">
      <t>ガッコウ</t>
    </rPh>
    <rPh sb="10" eb="12">
      <t>ソウラン</t>
    </rPh>
    <phoneticPr fontId="45"/>
  </si>
  <si>
    <t>（単位：校、人）</t>
    <rPh sb="1" eb="3">
      <t>タンイ</t>
    </rPh>
    <rPh sb="4" eb="5">
      <t>コウ</t>
    </rPh>
    <rPh sb="6" eb="7">
      <t>ヒト</t>
    </rPh>
    <phoneticPr fontId="45"/>
  </si>
  <si>
    <t>児童数</t>
    <rPh sb="0" eb="1">
      <t>ジ</t>
    </rPh>
    <rPh sb="2" eb="3">
      <t>スウ</t>
    </rPh>
    <phoneticPr fontId="45"/>
  </si>
  <si>
    <t>４学年</t>
  </si>
  <si>
    <t>５学年</t>
  </si>
  <si>
    <t>６学年</t>
  </si>
  <si>
    <r>
      <t>195　市町村別学校総覧（国立・公立・私立）</t>
    </r>
    <r>
      <rPr>
        <b/>
        <sz val="12"/>
        <rFont val="ＭＳ 明朝"/>
        <family val="1"/>
        <charset val="128"/>
      </rPr>
      <t>（続き）</t>
    </r>
    <phoneticPr fontId="32"/>
  </si>
  <si>
    <t>（単位：校、人）</t>
    <rPh sb="1" eb="3">
      <t>タンイ</t>
    </rPh>
    <rPh sb="4" eb="5">
      <t>コウ</t>
    </rPh>
    <rPh sb="6" eb="7">
      <t>ニン</t>
    </rPh>
    <phoneticPr fontId="32"/>
  </si>
  <si>
    <t>生徒数</t>
    <rPh sb="0" eb="3">
      <t>セイトスウ</t>
    </rPh>
    <phoneticPr fontId="32"/>
  </si>
  <si>
    <t>資料　県統計課「学校基本調査結果」</t>
    <rPh sb="6" eb="7">
      <t>カ</t>
    </rPh>
    <phoneticPr fontId="46"/>
  </si>
  <si>
    <t>学科数</t>
    <rPh sb="0" eb="1">
      <t>ガク</t>
    </rPh>
    <rPh sb="1" eb="2">
      <t>カ</t>
    </rPh>
    <rPh sb="2" eb="3">
      <t>スウ</t>
    </rPh>
    <phoneticPr fontId="32"/>
  </si>
  <si>
    <t>本科</t>
  </si>
  <si>
    <t>専攻科計</t>
    <rPh sb="0" eb="2">
      <t>センコウ</t>
    </rPh>
    <rPh sb="2" eb="3">
      <t>カ</t>
    </rPh>
    <rPh sb="3" eb="4">
      <t>ケイ</t>
    </rPh>
    <phoneticPr fontId="32"/>
  </si>
  <si>
    <t>１年</t>
  </si>
  <si>
    <t>２年</t>
  </si>
  <si>
    <t>３年</t>
  </si>
  <si>
    <t>４年</t>
  </si>
  <si>
    <t>男</t>
    <phoneticPr fontId="62"/>
  </si>
  <si>
    <t>　　５　 　</t>
  </si>
  <si>
    <t>資料　県統計課「学校基本調査結果」</t>
    <rPh sb="6" eb="7">
      <t>カ</t>
    </rPh>
    <phoneticPr fontId="32"/>
  </si>
  <si>
    <t>看護</t>
    <rPh sb="0" eb="1">
      <t>ミ</t>
    </rPh>
    <rPh sb="1" eb="2">
      <t>ユズル</t>
    </rPh>
    <phoneticPr fontId="46"/>
  </si>
  <si>
    <t>情報</t>
    <rPh sb="0" eb="1">
      <t>ジョウ</t>
    </rPh>
    <rPh sb="1" eb="2">
      <t>ホウ</t>
    </rPh>
    <phoneticPr fontId="46"/>
  </si>
  <si>
    <t>福祉</t>
    <rPh sb="0" eb="1">
      <t>フク</t>
    </rPh>
    <rPh sb="1" eb="2">
      <t>シ</t>
    </rPh>
    <phoneticPr fontId="46"/>
  </si>
  <si>
    <t>その他</t>
    <rPh sb="2" eb="3">
      <t>タ</t>
    </rPh>
    <phoneticPr fontId="46"/>
  </si>
  <si>
    <t>資料　文部科学省､県統計課「学校基本調査結果」</t>
    <rPh sb="3" eb="5">
      <t>モンブ</t>
    </rPh>
    <rPh sb="5" eb="8">
      <t>カガクショウ</t>
    </rPh>
    <rPh sb="12" eb="13">
      <t>カ</t>
    </rPh>
    <phoneticPr fontId="32"/>
  </si>
  <si>
    <t>200　中学校の卒業後（国立・公立・私立）</t>
    <rPh sb="4" eb="7">
      <t>チュウガッコウ</t>
    </rPh>
    <rPh sb="8" eb="11">
      <t>ソツギョウゴ</t>
    </rPh>
    <rPh sb="12" eb="14">
      <t>コクリツ</t>
    </rPh>
    <rPh sb="15" eb="17">
      <t>コウリツ</t>
    </rPh>
    <rPh sb="18" eb="20">
      <t>シリツ</t>
    </rPh>
    <phoneticPr fontId="32"/>
  </si>
  <si>
    <t>計
(A～G)</t>
    <phoneticPr fontId="32"/>
  </si>
  <si>
    <t>(再掲)</t>
    <phoneticPr fontId="32"/>
  </si>
  <si>
    <t>左記
以外
の者</t>
    <phoneticPr fontId="62"/>
  </si>
  <si>
    <t>不詳・
死亡
の者</t>
    <rPh sb="0" eb="2">
      <t>フショウ</t>
    </rPh>
    <rPh sb="4" eb="6">
      <t>シボウ</t>
    </rPh>
    <rPh sb="8" eb="9">
      <t>モノ</t>
    </rPh>
    <phoneticPr fontId="32"/>
  </si>
  <si>
    <t>左記Ａ
のうち
他県
への
進学者
(再掲)</t>
    <phoneticPr fontId="62"/>
  </si>
  <si>
    <t>有期雇用
労働者</t>
    <phoneticPr fontId="62"/>
  </si>
  <si>
    <t>うち国立</t>
    <phoneticPr fontId="45"/>
  </si>
  <si>
    <t>うち私立</t>
    <phoneticPr fontId="45"/>
  </si>
  <si>
    <t>注　「就職率」とは､卒業者のうち「自営業主等(a)＋無期雇用労働者(b)」＋「左記Ａ、Ｂ、Ｃ、Ｄのうち就職している者（再掲）(c)」</t>
    <rPh sb="0" eb="1">
      <t>チュウ</t>
    </rPh>
    <rPh sb="3" eb="5">
      <t>シュウショク</t>
    </rPh>
    <rPh sb="5" eb="6">
      <t>リツ</t>
    </rPh>
    <rPh sb="10" eb="13">
      <t>ソツギョウシャ</t>
    </rPh>
    <rPh sb="17" eb="20">
      <t>ジエイギョウ</t>
    </rPh>
    <rPh sb="20" eb="21">
      <t>ヌシ</t>
    </rPh>
    <rPh sb="21" eb="22">
      <t>ナド</t>
    </rPh>
    <rPh sb="26" eb="28">
      <t>ムキ</t>
    </rPh>
    <rPh sb="28" eb="30">
      <t>コヨウ</t>
    </rPh>
    <rPh sb="30" eb="33">
      <t>ロウドウシャ</t>
    </rPh>
    <rPh sb="39" eb="41">
      <t>サキ</t>
    </rPh>
    <rPh sb="51" eb="53">
      <t>シュウショク</t>
    </rPh>
    <rPh sb="57" eb="58">
      <t>モノ</t>
    </rPh>
    <rPh sb="59" eb="61">
      <t>サイケイ</t>
    </rPh>
    <phoneticPr fontId="32"/>
  </si>
  <si>
    <t>　　＋ 「左記Ｅ有期雇用労働者のうち雇用契約期間が一年以上､かつフルタイム勤務相当の者（再掲）(d)」の占める割合である。</t>
    <phoneticPr fontId="62"/>
  </si>
  <si>
    <r>
      <t>200　中学校の卒業後（国立・公立・私立）</t>
    </r>
    <r>
      <rPr>
        <b/>
        <sz val="12"/>
        <rFont val="ＭＳ 明朝"/>
        <family val="1"/>
        <charset val="128"/>
      </rPr>
      <t>（続き）</t>
    </r>
    <rPh sb="4" eb="7">
      <t>チュウガッコウ</t>
    </rPh>
    <rPh sb="8" eb="11">
      <t>ソツギョウゴ</t>
    </rPh>
    <phoneticPr fontId="32"/>
  </si>
  <si>
    <t>高等学校進学者</t>
    <phoneticPr fontId="62"/>
  </si>
  <si>
    <t>高等学校進学者</t>
  </si>
  <si>
    <t>本科</t>
    <rPh sb="0" eb="1">
      <t>ホン</t>
    </rPh>
    <rPh sb="1" eb="2">
      <t>カ</t>
    </rPh>
    <phoneticPr fontId="32"/>
  </si>
  <si>
    <t>200　中学校の卒業後（国立・公立・私立）（続き）</t>
    <rPh sb="4" eb="7">
      <t>チュウガッコウ</t>
    </rPh>
    <rPh sb="8" eb="11">
      <t>ソツギョウゴ</t>
    </rPh>
    <rPh sb="12" eb="14">
      <t>コクリツ</t>
    </rPh>
    <rPh sb="15" eb="17">
      <t>コウリツ</t>
    </rPh>
    <rPh sb="18" eb="20">
      <t>シリツ</t>
    </rPh>
    <rPh sb="22" eb="23">
      <t>ツヅ</t>
    </rPh>
    <phoneticPr fontId="32"/>
  </si>
  <si>
    <t>第１次産業</t>
  </si>
  <si>
    <t>第２次産業</t>
  </si>
  <si>
    <t>第３次産業</t>
  </si>
  <si>
    <t>左記以外・不詳</t>
  </si>
  <si>
    <t>201　高等学校の卒業後（公立・私立）</t>
    <rPh sb="13" eb="15">
      <t>コウリツ</t>
    </rPh>
    <rPh sb="16" eb="18">
      <t>シリツ</t>
    </rPh>
    <phoneticPr fontId="32"/>
  </si>
  <si>
    <t>資料　県統計課「学校基本調査結果」</t>
    <rPh sb="3" eb="4">
      <t>ケン</t>
    </rPh>
    <rPh sb="6" eb="7">
      <t>カ</t>
    </rPh>
    <phoneticPr fontId="32"/>
  </si>
  <si>
    <r>
      <t>201　高等学校の卒業後(公立・私立)</t>
    </r>
    <r>
      <rPr>
        <b/>
        <sz val="24"/>
        <rFont val="ＭＳ 明朝"/>
        <family val="1"/>
        <charset val="128"/>
      </rPr>
      <t>（続き）</t>
    </r>
    <rPh sb="4" eb="6">
      <t>コウトウ</t>
    </rPh>
    <rPh sb="6" eb="8">
      <t>ガッコウ</t>
    </rPh>
    <phoneticPr fontId="32"/>
  </si>
  <si>
    <t>男　</t>
    <rPh sb="0" eb="1">
      <t>オトコ</t>
    </rPh>
    <phoneticPr fontId="32"/>
  </si>
  <si>
    <t>左記
以外
の者</t>
    <rPh sb="3" eb="4">
      <t>イ</t>
    </rPh>
    <rPh sb="4" eb="5">
      <t>ガイ</t>
    </rPh>
    <rPh sb="7" eb="8">
      <t>モノ</t>
    </rPh>
    <phoneticPr fontId="32"/>
  </si>
  <si>
    <t>不詳・
死亡
の者</t>
    <phoneticPr fontId="32"/>
  </si>
  <si>
    <t>臨時
労働者</t>
    <rPh sb="0" eb="1">
      <t>リンジ</t>
    </rPh>
    <rPh sb="1" eb="2">
      <t>トキ</t>
    </rPh>
    <phoneticPr fontId="50"/>
  </si>
  <si>
    <t>(再掲)</t>
    <rPh sb="1" eb="3">
      <t>サイケイ</t>
    </rPh>
    <phoneticPr fontId="32"/>
  </si>
  <si>
    <t>無期
雇用
労働者</t>
    <rPh sb="0" eb="2">
      <t>ムキ</t>
    </rPh>
    <rPh sb="3" eb="5">
      <t>コヨウ</t>
    </rPh>
    <rPh sb="6" eb="9">
      <t>ロウドウシャ</t>
    </rPh>
    <phoneticPr fontId="50"/>
  </si>
  <si>
    <t>有期
雇用
労働者</t>
    <rPh sb="0" eb="2">
      <t>ユウキ</t>
    </rPh>
    <rPh sb="3" eb="5">
      <t>コヨウ</t>
    </rPh>
    <rPh sb="6" eb="9">
      <t>ロウドウシャ</t>
    </rPh>
    <phoneticPr fontId="50"/>
  </si>
  <si>
    <t>(a､b､c､d)</t>
    <phoneticPr fontId="62"/>
  </si>
  <si>
    <t xml:space="preserve">     ５</t>
    <phoneticPr fontId="48"/>
  </si>
  <si>
    <t>資料　県統計課「学校基本調査結果」</t>
    <phoneticPr fontId="62"/>
  </si>
  <si>
    <r>
      <t>201　高等学校の卒業後（公立・私立）</t>
    </r>
    <r>
      <rPr>
        <b/>
        <sz val="12"/>
        <rFont val="ＭＳ 明朝"/>
        <family val="1"/>
        <charset val="128"/>
      </rPr>
      <t>（続き）</t>
    </r>
    <rPh sb="4" eb="6">
      <t>コウトウ</t>
    </rPh>
    <rPh sb="6" eb="8">
      <t>ガッコウ</t>
    </rPh>
    <phoneticPr fontId="32"/>
  </si>
  <si>
    <t>(学部)</t>
  </si>
  <si>
    <t>(本科)</t>
  </si>
  <si>
    <t>(別科)</t>
  </si>
  <si>
    <t>(専攻科)</t>
    <phoneticPr fontId="62"/>
  </si>
  <si>
    <t>　　５</t>
    <phoneticPr fontId="32"/>
  </si>
  <si>
    <r>
      <t>201　高等学校の卒業後(公立・私立)</t>
    </r>
    <r>
      <rPr>
        <b/>
        <sz val="12"/>
        <rFont val="ＭＳ 明朝"/>
        <family val="1"/>
        <charset val="128"/>
      </rPr>
      <t>(続き)</t>
    </r>
    <phoneticPr fontId="32"/>
  </si>
  <si>
    <t>農業､林業</t>
    <rPh sb="3" eb="5">
      <t>リンギョウ</t>
    </rPh>
    <phoneticPr fontId="32"/>
  </si>
  <si>
    <t>鉱業､採石業､
砂利採取業</t>
    <rPh sb="0" eb="2">
      <t>コウギョウ</t>
    </rPh>
    <rPh sb="3" eb="5">
      <t>サイセキ</t>
    </rPh>
    <rPh sb="5" eb="6">
      <t>ギョウ</t>
    </rPh>
    <rPh sb="8" eb="10">
      <t>ジャリ</t>
    </rPh>
    <rPh sb="10" eb="12">
      <t>サイシュ</t>
    </rPh>
    <rPh sb="12" eb="13">
      <t>ギョウ</t>
    </rPh>
    <phoneticPr fontId="32"/>
  </si>
  <si>
    <t>電気・ガス・
熱供給・水道業</t>
    <rPh sb="7" eb="8">
      <t>ネツ</t>
    </rPh>
    <rPh sb="8" eb="10">
      <t>キョウキュウ</t>
    </rPh>
    <rPh sb="11" eb="14">
      <t>スイドウギョウ</t>
    </rPh>
    <phoneticPr fontId="32"/>
  </si>
  <si>
    <t>運輸業､郵便業</t>
    <rPh sb="2" eb="3">
      <t>ギョウ</t>
    </rPh>
    <rPh sb="4" eb="6">
      <t>ユウビン</t>
    </rPh>
    <rPh sb="6" eb="7">
      <t>ギョウ</t>
    </rPh>
    <phoneticPr fontId="32"/>
  </si>
  <si>
    <t>卸売業､小売業</t>
    <rPh sb="1" eb="2">
      <t>ウ</t>
    </rPh>
    <rPh sb="2" eb="3">
      <t>ギョウ</t>
    </rPh>
    <phoneticPr fontId="32"/>
  </si>
  <si>
    <t>金融業､保険業</t>
    <rPh sb="2" eb="3">
      <t>ギョウ</t>
    </rPh>
    <phoneticPr fontId="32"/>
  </si>
  <si>
    <t>不動産業､物品賃貸業</t>
    <rPh sb="5" eb="7">
      <t>ブッピン</t>
    </rPh>
    <rPh sb="7" eb="9">
      <t>チンタイ</t>
    </rPh>
    <rPh sb="9" eb="10">
      <t>ギョウ</t>
    </rPh>
    <phoneticPr fontId="32"/>
  </si>
  <si>
    <t>学術研究､専門・
技術サービス業</t>
    <rPh sb="0" eb="2">
      <t>ガクジュツ</t>
    </rPh>
    <rPh sb="2" eb="4">
      <t>ケンキュウ</t>
    </rPh>
    <rPh sb="5" eb="7">
      <t>センモン</t>
    </rPh>
    <rPh sb="9" eb="11">
      <t>ギジュツ</t>
    </rPh>
    <rPh sb="15" eb="16">
      <t>ギョウ</t>
    </rPh>
    <phoneticPr fontId="32"/>
  </si>
  <si>
    <t>宿泊業､
飲食サービス業</t>
    <rPh sb="0" eb="2">
      <t>シュクハク</t>
    </rPh>
    <rPh sb="2" eb="3">
      <t>ギョウ</t>
    </rPh>
    <rPh sb="5" eb="7">
      <t>インショク</t>
    </rPh>
    <rPh sb="11" eb="12">
      <t>ギョウ</t>
    </rPh>
    <phoneticPr fontId="32"/>
  </si>
  <si>
    <t>生活関連サービス業､
娯楽業</t>
    <rPh sb="0" eb="2">
      <t>セイカツ</t>
    </rPh>
    <rPh sb="2" eb="4">
      <t>カンレン</t>
    </rPh>
    <rPh sb="8" eb="9">
      <t>ギョウ</t>
    </rPh>
    <rPh sb="11" eb="14">
      <t>ゴラクギョウ</t>
    </rPh>
    <phoneticPr fontId="32"/>
  </si>
  <si>
    <t>教育､学習支援業</t>
    <rPh sb="0" eb="2">
      <t>キョウイク</t>
    </rPh>
    <rPh sb="3" eb="5">
      <t>ガクシュウ</t>
    </rPh>
    <rPh sb="5" eb="7">
      <t>シエン</t>
    </rPh>
    <rPh sb="7" eb="8">
      <t>ギョウ</t>
    </rPh>
    <phoneticPr fontId="32"/>
  </si>
  <si>
    <t>医療､福祉</t>
    <rPh sb="0" eb="2">
      <t>イリョウ</t>
    </rPh>
    <rPh sb="3" eb="5">
      <t>フクシ</t>
    </rPh>
    <phoneticPr fontId="32"/>
  </si>
  <si>
    <t>複合サービス事業</t>
    <rPh sb="0" eb="2">
      <t>フクゴウ</t>
    </rPh>
    <rPh sb="6" eb="8">
      <t>ジギョウ</t>
    </rPh>
    <phoneticPr fontId="32"/>
  </si>
  <si>
    <t>左のうち県外就職者</t>
  </si>
  <si>
    <t>京都</t>
  </si>
  <si>
    <t>大阪</t>
  </si>
  <si>
    <t>兵庫</t>
  </si>
  <si>
    <t>北海道</t>
  </si>
  <si>
    <t>奈良</t>
  </si>
  <si>
    <t>青森</t>
  </si>
  <si>
    <t>和歌山</t>
  </si>
  <si>
    <t>岩手</t>
  </si>
  <si>
    <t>鳥取</t>
  </si>
  <si>
    <t>宮城</t>
  </si>
  <si>
    <t>島根</t>
  </si>
  <si>
    <t>秋田</t>
  </si>
  <si>
    <t>岡山</t>
  </si>
  <si>
    <t>山形</t>
  </si>
  <si>
    <t>広島</t>
  </si>
  <si>
    <t>福島</t>
  </si>
  <si>
    <t>山口</t>
  </si>
  <si>
    <t>茨城</t>
  </si>
  <si>
    <t>徳島</t>
  </si>
  <si>
    <t>栃木</t>
  </si>
  <si>
    <t>香川</t>
  </si>
  <si>
    <t>群馬</t>
  </si>
  <si>
    <t>愛媛</t>
  </si>
  <si>
    <t>埼玉</t>
  </si>
  <si>
    <t>高知</t>
  </si>
  <si>
    <t>千葉</t>
  </si>
  <si>
    <t>福岡</t>
  </si>
  <si>
    <t>東京</t>
  </si>
  <si>
    <t>佐賀</t>
  </si>
  <si>
    <t>神奈川</t>
  </si>
  <si>
    <t>長崎</t>
  </si>
  <si>
    <t>新潟</t>
  </si>
  <si>
    <t>熊本</t>
  </si>
  <si>
    <t>富山</t>
  </si>
  <si>
    <t>大分</t>
  </si>
  <si>
    <t>石川</t>
  </si>
  <si>
    <t>宮崎</t>
  </si>
  <si>
    <t>福井</t>
  </si>
  <si>
    <t>鹿児島</t>
  </si>
  <si>
    <t>山梨</t>
  </si>
  <si>
    <t>沖縄</t>
  </si>
  <si>
    <t>長野</t>
  </si>
  <si>
    <t>岐阜</t>
  </si>
  <si>
    <t>静岡</t>
  </si>
  <si>
    <t>愛知</t>
  </si>
  <si>
    <t>三重</t>
  </si>
  <si>
    <t>滋賀</t>
  </si>
  <si>
    <t>201　高等学校の卒業後(公立・私立)(続き)</t>
    <phoneticPr fontId="62"/>
  </si>
  <si>
    <t>課程数</t>
    <phoneticPr fontId="62"/>
  </si>
  <si>
    <t xml:space="preserve">    　　５</t>
    <phoneticPr fontId="32"/>
  </si>
  <si>
    <t>商業実務
関係</t>
    <phoneticPr fontId="62"/>
  </si>
  <si>
    <t>区分</t>
    <phoneticPr fontId="62"/>
  </si>
  <si>
    <t>計のうち学部
学生数（再掲）</t>
  </si>
  <si>
    <t>進学者</t>
  </si>
  <si>
    <t>臨床研修医(予定者を含む)</t>
    <rPh sb="0" eb="2">
      <t>リンショウ</t>
    </rPh>
    <rPh sb="2" eb="5">
      <t>ケンシュウイ</t>
    </rPh>
    <rPh sb="6" eb="9">
      <t>ヨテイシャ</t>
    </rPh>
    <rPh sb="10" eb="11">
      <t>フク</t>
    </rPh>
    <phoneticPr fontId="99"/>
  </si>
  <si>
    <t>専修学校・外国の学校等入学者</t>
    <rPh sb="0" eb="2">
      <t>センシュウ</t>
    </rPh>
    <rPh sb="2" eb="4">
      <t>ガッコウ</t>
    </rPh>
    <rPh sb="5" eb="7">
      <t>ガイコク</t>
    </rPh>
    <rPh sb="8" eb="10">
      <t>ガッコウ</t>
    </rPh>
    <rPh sb="10" eb="11">
      <t>トウ</t>
    </rPh>
    <rPh sb="11" eb="14">
      <t>ニュウガクシャ</t>
    </rPh>
    <phoneticPr fontId="99"/>
  </si>
  <si>
    <t>就職者
（再掲）
(a､b､c､d)</t>
    <rPh sb="0" eb="3">
      <t>シュウショクシャ</t>
    </rPh>
    <rPh sb="5" eb="7">
      <t>サイケイ</t>
    </rPh>
    <phoneticPr fontId="100"/>
  </si>
  <si>
    <t>左記有期雇用労働者のうち､雇用契約期間が一年以上､かつフルタイム勤務相当の者(d)</t>
    <rPh sb="0" eb="2">
      <t>サキ</t>
    </rPh>
    <rPh sb="2" eb="4">
      <t>ユウキ</t>
    </rPh>
    <rPh sb="4" eb="6">
      <t>コヨウ</t>
    </rPh>
    <rPh sb="6" eb="9">
      <t>ロウドウシャ</t>
    </rPh>
    <rPh sb="13" eb="15">
      <t>コヨウ</t>
    </rPh>
    <rPh sb="15" eb="17">
      <t>ケイヤク</t>
    </rPh>
    <rPh sb="17" eb="19">
      <t>キカン</t>
    </rPh>
    <rPh sb="20" eb="24">
      <t>イチネンイジョウ</t>
    </rPh>
    <rPh sb="32" eb="34">
      <t>キンム</t>
    </rPh>
    <rPh sb="34" eb="36">
      <t>ソウトウ</t>
    </rPh>
    <rPh sb="37" eb="38">
      <t>モノ</t>
    </rPh>
    <phoneticPr fontId="99"/>
  </si>
  <si>
    <t>自営業主等､無期雇用労働者</t>
    <rPh sb="0" eb="5">
      <t>ジエイギョウシュトウ</t>
    </rPh>
    <rPh sb="6" eb="10">
      <t>ムキコヨウ</t>
    </rPh>
    <rPh sb="10" eb="13">
      <t>ロウドウシャ</t>
    </rPh>
    <phoneticPr fontId="99"/>
  </si>
  <si>
    <t>雇用契約期間が一年以上､かつフルタイム勤務相当の者</t>
    <rPh sb="0" eb="2">
      <t>コヨウ</t>
    </rPh>
    <rPh sb="2" eb="4">
      <t>ケイヤク</t>
    </rPh>
    <rPh sb="4" eb="6">
      <t>キカン</t>
    </rPh>
    <rPh sb="7" eb="9">
      <t>１ネン</t>
    </rPh>
    <rPh sb="9" eb="11">
      <t>イジョウ</t>
    </rPh>
    <rPh sb="19" eb="23">
      <t>キンムソウトウ</t>
    </rPh>
    <rPh sb="24" eb="25">
      <t>モノ</t>
    </rPh>
    <phoneticPr fontId="99"/>
  </si>
  <si>
    <t>注１　｢進学者｣とは、大学院研究科、大学学部、短期大学本科、大学・短期大学の専攻科,別科へ入学した者である。また、進学しかつ就職した者を含む。</t>
    <rPh sb="0" eb="1">
      <t>チュウ</t>
    </rPh>
    <rPh sb="30" eb="32">
      <t>タンキ</t>
    </rPh>
    <rPh sb="32" eb="34">
      <t>ダイガク</t>
    </rPh>
    <rPh sb="57" eb="59">
      <t>シンガク</t>
    </rPh>
    <phoneticPr fontId="0"/>
  </si>
  <si>
    <t>　３　｢左記以外の者｣とは、進学でも就職でもないことが明らかな者である(進学準備中の者、就職準備中の者、家事の手伝いなど)。</t>
    <rPh sb="6" eb="7">
      <t>モノ</t>
    </rPh>
    <rPh sb="14" eb="16">
      <t>シンガク</t>
    </rPh>
    <rPh sb="24" eb="25">
      <t>アキ</t>
    </rPh>
    <rPh sb="28" eb="29">
      <t>モノ</t>
    </rPh>
    <rPh sb="35" eb="38">
      <t>ジュンビチュウ</t>
    </rPh>
    <rPh sb="39" eb="40">
      <t>モノ</t>
    </rPh>
    <rPh sb="44" eb="46">
      <t>シュウショク</t>
    </rPh>
    <rPh sb="46" eb="48">
      <t>ジュンビ</t>
    </rPh>
    <rPh sb="47" eb="48">
      <t>モノ</t>
    </rPh>
    <rPh sb="50" eb="51">
      <t>モノ</t>
    </rPh>
    <rPh sb="52" eb="54">
      <t>テツダ</t>
    </rPh>
    <phoneticPr fontId="0"/>
  </si>
  <si>
    <t>大学院</t>
  </si>
  <si>
    <t>修士課程</t>
  </si>
  <si>
    <t>博士課程</t>
  </si>
  <si>
    <t>注 　 大学院の博士課程の卒業者には、所定の年限以上在学し、所定の単位を修得した後、学位を取らずに満期退学した者も含む。</t>
    <phoneticPr fontId="62"/>
  </si>
  <si>
    <t>　　　４</t>
    <phoneticPr fontId="32"/>
  </si>
  <si>
    <t>地方債･寄付金以外の公費</t>
    <phoneticPr fontId="62"/>
  </si>
  <si>
    <t>知事部局
(生涯学習
関連費)</t>
    <phoneticPr fontId="62"/>
  </si>
  <si>
    <t>令 和 ３ 年 度</t>
    <rPh sb="0" eb="1">
      <t>レイ</t>
    </rPh>
    <rPh sb="2" eb="3">
      <t>ワ</t>
    </rPh>
    <phoneticPr fontId="32"/>
  </si>
  <si>
    <t>　　　５</t>
    <phoneticPr fontId="32"/>
  </si>
  <si>
    <r>
      <t>213　地方教育費</t>
    </r>
    <r>
      <rPr>
        <b/>
        <sz val="14"/>
        <rFont val="ＭＳ 明朝"/>
        <family val="1"/>
        <charset val="128"/>
      </rPr>
      <t>（令和５会計年度）</t>
    </r>
    <rPh sb="10" eb="12">
      <t>レイワ</t>
    </rPh>
    <rPh sb="13" eb="15">
      <t>カイケイ</t>
    </rPh>
    <rPh sb="15" eb="17">
      <t>ネンド</t>
    </rPh>
    <phoneticPr fontId="32"/>
  </si>
  <si>
    <r>
      <t>注１　人口は、</t>
    </r>
    <r>
      <rPr>
        <sz val="8"/>
        <rFont val="ＭＳ 明朝"/>
        <family val="1"/>
        <charset val="128"/>
      </rPr>
      <t>令和5年1月1日現在の住民基本台帳による。</t>
    </r>
    <rPh sb="7" eb="9">
      <t>レイワ</t>
    </rPh>
    <rPh sb="10" eb="11">
      <t>ネン</t>
    </rPh>
    <rPh sb="12" eb="13">
      <t>ガツ</t>
    </rPh>
    <rPh sb="14" eb="15">
      <t>ニチ</t>
    </rPh>
    <rPh sb="15" eb="17">
      <t>ゲンザイ</t>
    </rPh>
    <phoneticPr fontId="35"/>
  </si>
  <si>
    <r>
      <t>194　学校総覧（国立・公立・私立）</t>
    </r>
    <r>
      <rPr>
        <b/>
        <sz val="12"/>
        <rFont val="ＭＳ 明朝"/>
        <family val="1"/>
        <charset val="128"/>
      </rPr>
      <t>（令和６年5月1日現在）</t>
    </r>
    <rPh sb="9" eb="11">
      <t>コクリツ</t>
    </rPh>
    <rPh sb="12" eb="14">
      <t>コウリツ</t>
    </rPh>
    <rPh sb="15" eb="17">
      <t>シリツ</t>
    </rPh>
    <rPh sb="19" eb="21">
      <t>レイワ</t>
    </rPh>
    <rPh sb="22" eb="23">
      <t>ネン</t>
    </rPh>
    <rPh sb="24" eb="25">
      <t>ツキ</t>
    </rPh>
    <rPh sb="26" eb="27">
      <t>ヒ</t>
    </rPh>
    <rPh sb="27" eb="28">
      <t>ウツツ</t>
    </rPh>
    <rPh sb="28" eb="29">
      <t>ザイ</t>
    </rPh>
    <phoneticPr fontId="32"/>
  </si>
  <si>
    <t>令和４年5月</t>
    <rPh sb="0" eb="2">
      <t>レイワ</t>
    </rPh>
    <rPh sb="3" eb="4">
      <t>ネン</t>
    </rPh>
    <rPh sb="5" eb="6">
      <t>ツキ</t>
    </rPh>
    <phoneticPr fontId="5"/>
  </si>
  <si>
    <t>　　５</t>
  </si>
  <si>
    <t>　　６</t>
  </si>
  <si>
    <r>
      <t>(1)幼稚園</t>
    </r>
    <r>
      <rPr>
        <sz val="12"/>
        <rFont val="ＭＳ 明朝"/>
        <family val="1"/>
        <charset val="128"/>
      </rPr>
      <t>（令和６年5月1日現在）</t>
    </r>
    <rPh sb="3" eb="6">
      <t>ヨウチエン</t>
    </rPh>
    <rPh sb="7" eb="9">
      <t>レイワ</t>
    </rPh>
    <rPh sb="10" eb="11">
      <t>ネン</t>
    </rPh>
    <rPh sb="12" eb="13">
      <t>ツキ</t>
    </rPh>
    <rPh sb="14" eb="15">
      <t>ヒ</t>
    </rPh>
    <rPh sb="15" eb="17">
      <t>ゲンザイ</t>
    </rPh>
    <phoneticPr fontId="62"/>
  </si>
  <si>
    <r>
      <t>(2)幼保連携型認定子ども園</t>
    </r>
    <r>
      <rPr>
        <b/>
        <sz val="12"/>
        <rFont val="ＭＳ 明朝"/>
        <family val="1"/>
        <charset val="128"/>
      </rPr>
      <t>（令和６年5月1日現在）</t>
    </r>
    <rPh sb="3" eb="4">
      <t>ヨウ</t>
    </rPh>
    <rPh sb="4" eb="5">
      <t>ホ</t>
    </rPh>
    <rPh sb="5" eb="8">
      <t>レンケイガタ</t>
    </rPh>
    <rPh sb="8" eb="10">
      <t>ニンテイ</t>
    </rPh>
    <rPh sb="10" eb="11">
      <t>コ</t>
    </rPh>
    <rPh sb="13" eb="14">
      <t>エン</t>
    </rPh>
    <rPh sb="15" eb="17">
      <t>レイワ</t>
    </rPh>
    <rPh sb="18" eb="19">
      <t>ネン</t>
    </rPh>
    <rPh sb="20" eb="21">
      <t>ツキ</t>
    </rPh>
    <rPh sb="22" eb="23">
      <t>ヒ</t>
    </rPh>
    <rPh sb="23" eb="25">
      <t>ゲンザイ</t>
    </rPh>
    <phoneticPr fontId="5"/>
  </si>
  <si>
    <t>令和４月5月</t>
    <rPh sb="0" eb="2">
      <t>レイワ</t>
    </rPh>
    <rPh sb="3" eb="4">
      <t>ガツ</t>
    </rPh>
    <phoneticPr fontId="5"/>
  </si>
  <si>
    <r>
      <t>(3)小学校</t>
    </r>
    <r>
      <rPr>
        <b/>
        <sz val="12"/>
        <rFont val="ＭＳ 明朝"/>
        <family val="1"/>
        <charset val="128"/>
      </rPr>
      <t>（令和６年5月1日現在）</t>
    </r>
    <rPh sb="3" eb="6">
      <t>ショウガッコウ</t>
    </rPh>
    <rPh sb="7" eb="9">
      <t>レイワ</t>
    </rPh>
    <rPh sb="10" eb="11">
      <t>ネン</t>
    </rPh>
    <rPh sb="12" eb="13">
      <t>ツキ</t>
    </rPh>
    <rPh sb="14" eb="15">
      <t>ヒ</t>
    </rPh>
    <rPh sb="15" eb="17">
      <t>ゲンザイ</t>
    </rPh>
    <phoneticPr fontId="5"/>
  </si>
  <si>
    <r>
      <t>(4)中学校</t>
    </r>
    <r>
      <rPr>
        <b/>
        <sz val="12"/>
        <rFont val="ＭＳ 明朝"/>
        <family val="1"/>
        <charset val="128"/>
      </rPr>
      <t>（令和６年5月1日現在）</t>
    </r>
    <rPh sb="3" eb="6">
      <t>チュウガッコウ</t>
    </rPh>
    <rPh sb="7" eb="9">
      <t>レイワ</t>
    </rPh>
    <rPh sb="10" eb="11">
      <t>ネン</t>
    </rPh>
    <rPh sb="12" eb="13">
      <t>ツキ</t>
    </rPh>
    <rPh sb="14" eb="15">
      <t>ヒ</t>
    </rPh>
    <rPh sb="15" eb="17">
      <t>ゲンザイ</t>
    </rPh>
    <phoneticPr fontId="5"/>
  </si>
  <si>
    <t>　  ５</t>
  </si>
  <si>
    <t>　  ６</t>
  </si>
  <si>
    <r>
      <t>196　中等教育学校数、教員数及び生徒数（公立）</t>
    </r>
    <r>
      <rPr>
        <b/>
        <sz val="11"/>
        <rFont val="ＭＳ 明朝"/>
        <family val="1"/>
        <charset val="128"/>
      </rPr>
      <t>（令和６年5月1日現在）</t>
    </r>
    <rPh sb="4" eb="6">
      <t>チュウトウ</t>
    </rPh>
    <rPh sb="6" eb="8">
      <t>キョウイク</t>
    </rPh>
    <rPh sb="8" eb="11">
      <t>ガッコウスウ</t>
    </rPh>
    <rPh sb="12" eb="15">
      <t>キョウインスウ</t>
    </rPh>
    <rPh sb="15" eb="16">
      <t>オヨ</t>
    </rPh>
    <rPh sb="17" eb="20">
      <t>セイトスウ</t>
    </rPh>
    <rPh sb="21" eb="23">
      <t>コウリツ</t>
    </rPh>
    <phoneticPr fontId="46"/>
  </si>
  <si>
    <r>
      <t>197　高等学校数及び学科数（公立・私立）</t>
    </r>
    <r>
      <rPr>
        <b/>
        <sz val="12"/>
        <rFont val="ＭＳ 明朝"/>
        <family val="1"/>
        <charset val="128"/>
      </rPr>
      <t>（令和６年5月1日現在）</t>
    </r>
    <rPh sb="8" eb="9">
      <t>スウ</t>
    </rPh>
    <rPh sb="9" eb="10">
      <t>オヨ</t>
    </rPh>
    <rPh sb="15" eb="17">
      <t>コウリツ</t>
    </rPh>
    <rPh sb="18" eb="20">
      <t>シリツ</t>
    </rPh>
    <rPh sb="22" eb="24">
      <t>レイワ</t>
    </rPh>
    <rPh sb="25" eb="26">
      <t>ネン</t>
    </rPh>
    <rPh sb="27" eb="28">
      <t>ツキ</t>
    </rPh>
    <rPh sb="29" eb="30">
      <t>ヒ</t>
    </rPh>
    <rPh sb="30" eb="32">
      <t>ゲンザイ</t>
    </rPh>
    <phoneticPr fontId="46"/>
  </si>
  <si>
    <r>
      <t>198  高等学校学年別生徒数（公立・私立）</t>
    </r>
    <r>
      <rPr>
        <b/>
        <sz val="12"/>
        <rFont val="ＭＳ 明朝"/>
        <family val="1"/>
        <charset val="128"/>
      </rPr>
      <t>（令和６年5月1日現在）</t>
    </r>
    <rPh sb="16" eb="18">
      <t>コウリツ</t>
    </rPh>
    <rPh sb="19" eb="21">
      <t>シリツ</t>
    </rPh>
    <rPh sb="23" eb="25">
      <t>レイワ</t>
    </rPh>
    <rPh sb="26" eb="27">
      <t>ネン</t>
    </rPh>
    <rPh sb="28" eb="29">
      <t>ツキ</t>
    </rPh>
    <rPh sb="30" eb="31">
      <t>ヒ</t>
    </rPh>
    <rPh sb="31" eb="33">
      <t>ゲンザイ</t>
    </rPh>
    <phoneticPr fontId="32"/>
  </si>
  <si>
    <t>　　６　 　</t>
  </si>
  <si>
    <r>
      <t>199　高等学校学科別本科生徒数（公立・私立）</t>
    </r>
    <r>
      <rPr>
        <b/>
        <sz val="12"/>
        <rFont val="ＭＳ 明朝"/>
        <family val="1"/>
        <charset val="128"/>
      </rPr>
      <t>（令和６年5月1日現在）</t>
    </r>
    <rPh sb="17" eb="19">
      <t>コウリツ</t>
    </rPh>
    <rPh sb="20" eb="22">
      <t>シリツ</t>
    </rPh>
    <rPh sb="24" eb="26">
      <t>レイワ</t>
    </rPh>
    <rPh sb="27" eb="28">
      <t>ネン</t>
    </rPh>
    <rPh sb="29" eb="30">
      <t>ツキ</t>
    </rPh>
    <rPh sb="31" eb="32">
      <t>ニチ</t>
    </rPh>
    <rPh sb="32" eb="34">
      <t>ゲンザイ</t>
    </rPh>
    <phoneticPr fontId="32"/>
  </si>
  <si>
    <t>令和６年5月</t>
    <rPh sb="0" eb="2">
      <t>レイワ</t>
    </rPh>
    <phoneticPr fontId="46"/>
  </si>
  <si>
    <t>(1)進路別卒業者数（令和６年5月1日現在）</t>
    <rPh sb="3" eb="5">
      <t>シンロ</t>
    </rPh>
    <rPh sb="5" eb="6">
      <t>ベツ</t>
    </rPh>
    <rPh sb="6" eb="9">
      <t>ソツギョウシャ</t>
    </rPh>
    <rPh sb="9" eb="10">
      <t>スウ</t>
    </rPh>
    <rPh sb="11" eb="13">
      <t>レイワ</t>
    </rPh>
    <rPh sb="14" eb="15">
      <t>ネン</t>
    </rPh>
    <rPh sb="16" eb="17">
      <t>ツキ</t>
    </rPh>
    <rPh sb="18" eb="19">
      <t>ヒ</t>
    </rPh>
    <rPh sb="19" eb="21">
      <t>ゲンザイ</t>
    </rPh>
    <phoneticPr fontId="8"/>
  </si>
  <si>
    <t xml:space="preserve"> 令和４年3月</t>
    <rPh sb="1" eb="3">
      <t>レイワ</t>
    </rPh>
    <rPh sb="4" eb="5">
      <t>ネン</t>
    </rPh>
    <rPh sb="6" eb="7">
      <t>ツキ</t>
    </rPh>
    <phoneticPr fontId="5"/>
  </si>
  <si>
    <t xml:space="preserve"> 　　５</t>
  </si>
  <si>
    <t xml:space="preserve"> 　　６</t>
  </si>
  <si>
    <t>(2)高等学校等への進学者数（令和６年5月1日現在）</t>
    <rPh sb="3" eb="5">
      <t>コウトウ</t>
    </rPh>
    <rPh sb="5" eb="7">
      <t>ガッコウ</t>
    </rPh>
    <rPh sb="7" eb="8">
      <t>トウ</t>
    </rPh>
    <rPh sb="10" eb="13">
      <t>シンガクシャ</t>
    </rPh>
    <rPh sb="13" eb="14">
      <t>スウ</t>
    </rPh>
    <rPh sb="15" eb="17">
      <t>レイワ</t>
    </rPh>
    <rPh sb="18" eb="19">
      <t>ネン</t>
    </rPh>
    <rPh sb="19" eb="20">
      <t>ヘイネン</t>
    </rPh>
    <rPh sb="20" eb="21">
      <t>ツキ</t>
    </rPh>
    <rPh sb="22" eb="23">
      <t>ヒ</t>
    </rPh>
    <rPh sb="23" eb="25">
      <t>ゲンザイ</t>
    </rPh>
    <phoneticPr fontId="8"/>
  </si>
  <si>
    <t>　 　５</t>
  </si>
  <si>
    <t>　 　６</t>
  </si>
  <si>
    <t>(3)就職先別・産業別就職者数（令和６年5月1日現在）</t>
    <rPh sb="3" eb="6">
      <t>シュウショクサキ</t>
    </rPh>
    <rPh sb="6" eb="7">
      <t>ベツ</t>
    </rPh>
    <rPh sb="8" eb="11">
      <t>サンギョウベツ</t>
    </rPh>
    <rPh sb="11" eb="14">
      <t>シュウショクシャ</t>
    </rPh>
    <rPh sb="14" eb="15">
      <t>スウ</t>
    </rPh>
    <rPh sb="16" eb="18">
      <t>レイワ</t>
    </rPh>
    <rPh sb="19" eb="20">
      <t>ネン</t>
    </rPh>
    <rPh sb="21" eb="22">
      <t>ツキ</t>
    </rPh>
    <rPh sb="23" eb="24">
      <t>ヒ</t>
    </rPh>
    <phoneticPr fontId="8"/>
  </si>
  <si>
    <t>(1)高等学校卒業者の職業別学科別就職者数（令和６年5月1日現在）</t>
    <rPh sb="14" eb="17">
      <t>ガッカベツ</t>
    </rPh>
    <rPh sb="22" eb="24">
      <t>レイワ</t>
    </rPh>
    <rPh sb="25" eb="26">
      <t>ネン</t>
    </rPh>
    <rPh sb="27" eb="28">
      <t>ツキ</t>
    </rPh>
    <rPh sb="29" eb="30">
      <t>ヒ</t>
    </rPh>
    <rPh sb="30" eb="32">
      <t>ゲンザイ</t>
    </rPh>
    <phoneticPr fontId="8"/>
  </si>
  <si>
    <t xml:space="preserve"> 令和４年3月</t>
    <rPh sb="1" eb="3">
      <t>レイワ</t>
    </rPh>
    <rPh sb="4" eb="5">
      <t>ネン</t>
    </rPh>
    <phoneticPr fontId="40"/>
  </si>
  <si>
    <t>５</t>
  </si>
  <si>
    <t>６</t>
  </si>
  <si>
    <r>
      <t>(2)学科別・進路別卒業者数</t>
    </r>
    <r>
      <rPr>
        <b/>
        <sz val="22"/>
        <rFont val="ＭＳ 明朝"/>
        <family val="1"/>
        <charset val="128"/>
      </rPr>
      <t>（令和６年5月1日現在）</t>
    </r>
    <rPh sb="3" eb="6">
      <t>ガッカベツ</t>
    </rPh>
    <rPh sb="7" eb="9">
      <t>シンロ</t>
    </rPh>
    <rPh sb="9" eb="10">
      <t>ベツ</t>
    </rPh>
    <rPh sb="10" eb="13">
      <t>ソツギョウシャ</t>
    </rPh>
    <rPh sb="13" eb="14">
      <t>スウ</t>
    </rPh>
    <rPh sb="15" eb="17">
      <t>レイワ</t>
    </rPh>
    <rPh sb="18" eb="19">
      <t>ネン</t>
    </rPh>
    <rPh sb="20" eb="21">
      <t>ツキ</t>
    </rPh>
    <rPh sb="22" eb="23">
      <t>ヒ</t>
    </rPh>
    <phoneticPr fontId="32"/>
  </si>
  <si>
    <t>左記Ｅ有期雇用労働者のうち雇用契約期間が一年以上，かつフルタイム勤務相当の者</t>
    <rPh sb="0" eb="2">
      <t>サキ</t>
    </rPh>
    <rPh sb="3" eb="5">
      <t>ユウキ</t>
    </rPh>
    <rPh sb="5" eb="7">
      <t>コヨウ</t>
    </rPh>
    <phoneticPr fontId="32"/>
  </si>
  <si>
    <t>雇用契約期間が一年以上，かつフルタイム勤務相当の者</t>
  </si>
  <si>
    <t xml:space="preserve"> 令和４年３月</t>
    <rPh sb="1" eb="3">
      <t>レイワ</t>
    </rPh>
    <rPh sb="4" eb="5">
      <t>ネン</t>
    </rPh>
    <phoneticPr fontId="48"/>
  </si>
  <si>
    <t xml:space="preserve">     ６</t>
    <phoneticPr fontId="48"/>
  </si>
  <si>
    <t>注　「就職率」とは，卒業者のうち「自営業主等(a)＋無期雇用労働者(b)」＋「左記Ａ、Ｂ、Ｃ、Ｄのうち就職している者（再掲）(c)」＋ 「左記Ｅ有期雇用労働者のうち雇用契約期間が一年以上、</t>
    <rPh sb="0" eb="1">
      <t>チュウ</t>
    </rPh>
    <rPh sb="3" eb="5">
      <t>シュウショク</t>
    </rPh>
    <rPh sb="5" eb="6">
      <t>リツ</t>
    </rPh>
    <rPh sb="10" eb="13">
      <t>ソツギョウシャ</t>
    </rPh>
    <rPh sb="17" eb="20">
      <t>ジエイギョウ</t>
    </rPh>
    <rPh sb="20" eb="21">
      <t>ヌシ</t>
    </rPh>
    <rPh sb="21" eb="22">
      <t>ナド</t>
    </rPh>
    <rPh sb="26" eb="28">
      <t>ムキ</t>
    </rPh>
    <rPh sb="28" eb="30">
      <t>コヨウ</t>
    </rPh>
    <rPh sb="30" eb="33">
      <t>ロウドウシャ</t>
    </rPh>
    <rPh sb="39" eb="41">
      <t>サキ</t>
    </rPh>
    <rPh sb="51" eb="53">
      <t>シュウショク</t>
    </rPh>
    <rPh sb="57" eb="58">
      <t>モノ</t>
    </rPh>
    <rPh sb="59" eb="61">
      <t>サイケイ</t>
    </rPh>
    <rPh sb="69" eb="71">
      <t>サキ</t>
    </rPh>
    <rPh sb="72" eb="74">
      <t>ユウキ</t>
    </rPh>
    <rPh sb="74" eb="76">
      <t>コヨウ</t>
    </rPh>
    <rPh sb="76" eb="79">
      <t>ロウドウシャ</t>
    </rPh>
    <rPh sb="82" eb="84">
      <t>コヨウ</t>
    </rPh>
    <rPh sb="84" eb="86">
      <t>ケイヤク</t>
    </rPh>
    <rPh sb="86" eb="88">
      <t>キカン</t>
    </rPh>
    <rPh sb="89" eb="90">
      <t>ヒト</t>
    </rPh>
    <rPh sb="90" eb="93">
      <t>ネンイジョウ</t>
    </rPh>
    <phoneticPr fontId="34"/>
  </si>
  <si>
    <r>
      <t>(3)大学・短期大学等への学科別進学者数</t>
    </r>
    <r>
      <rPr>
        <b/>
        <sz val="12"/>
        <rFont val="ＭＳ 明朝"/>
        <family val="1"/>
        <charset val="128"/>
      </rPr>
      <t>（令和６年5月1日現在）</t>
    </r>
    <rPh sb="3" eb="5">
      <t>ダイガク</t>
    </rPh>
    <rPh sb="6" eb="8">
      <t>タンキ</t>
    </rPh>
    <rPh sb="8" eb="11">
      <t>ダイガクトウ</t>
    </rPh>
    <rPh sb="13" eb="16">
      <t>ガッカベツ</t>
    </rPh>
    <rPh sb="16" eb="19">
      <t>シンガクシャ</t>
    </rPh>
    <rPh sb="19" eb="20">
      <t>スウ</t>
    </rPh>
    <rPh sb="21" eb="23">
      <t>レイワ</t>
    </rPh>
    <rPh sb="25" eb="26">
      <t>ツキ</t>
    </rPh>
    <rPh sb="27" eb="28">
      <t>ヒ</t>
    </rPh>
    <phoneticPr fontId="8"/>
  </si>
  <si>
    <t>令和４年３月</t>
    <rPh sb="0" eb="2">
      <t>レイワ</t>
    </rPh>
    <rPh sb="3" eb="4">
      <t>ネン</t>
    </rPh>
    <phoneticPr fontId="48"/>
  </si>
  <si>
    <t>　　６</t>
    <phoneticPr fontId="32"/>
  </si>
  <si>
    <t>(4)産業別就職者数（令和６年5月1日現在）</t>
    <rPh sb="11" eb="13">
      <t>レイワ</t>
    </rPh>
    <rPh sb="14" eb="15">
      <t>ネン</t>
    </rPh>
    <rPh sb="16" eb="17">
      <t>ツキ</t>
    </rPh>
    <rPh sb="18" eb="19">
      <t>ヒ</t>
    </rPh>
    <rPh sb="19" eb="21">
      <t>ゲンザイ</t>
    </rPh>
    <phoneticPr fontId="46"/>
  </si>
  <si>
    <t>令和６年３月</t>
    <rPh sb="0" eb="2">
      <t>レイワ</t>
    </rPh>
    <rPh sb="3" eb="4">
      <t>ネン</t>
    </rPh>
    <rPh sb="5" eb="6">
      <t>ガツ</t>
    </rPh>
    <phoneticPr fontId="8"/>
  </si>
  <si>
    <r>
      <t>(5)都道府県別県外就職者数</t>
    </r>
    <r>
      <rPr>
        <b/>
        <sz val="12"/>
        <rFont val="ＭＳ 明朝"/>
        <family val="1"/>
        <charset val="128"/>
      </rPr>
      <t>（令和６年5月1日現在）</t>
    </r>
    <rPh sb="3" eb="7">
      <t>トドウフケン</t>
    </rPh>
    <rPh sb="7" eb="8">
      <t>ベツ</t>
    </rPh>
    <rPh sb="8" eb="10">
      <t>ケンガイ</t>
    </rPh>
    <rPh sb="10" eb="12">
      <t>シュウショク</t>
    </rPh>
    <rPh sb="15" eb="17">
      <t>レイワ</t>
    </rPh>
    <rPh sb="18" eb="19">
      <t>ネン</t>
    </rPh>
    <rPh sb="20" eb="21">
      <t>ツキ</t>
    </rPh>
    <rPh sb="22" eb="23">
      <t>ヒ</t>
    </rPh>
    <rPh sb="23" eb="25">
      <t>ゲンザイ</t>
    </rPh>
    <phoneticPr fontId="12"/>
  </si>
  <si>
    <t>令和４年3月</t>
    <rPh sb="0" eb="2">
      <t>レイワ</t>
    </rPh>
    <rPh sb="3" eb="4">
      <t>ネン</t>
    </rPh>
    <phoneticPr fontId="16"/>
  </si>
  <si>
    <t xml:space="preserve">５ </t>
  </si>
  <si>
    <t xml:space="preserve">６ </t>
  </si>
  <si>
    <r>
      <t>202　各種学校課程別・課程数及び修業年限別生徒数</t>
    </r>
    <r>
      <rPr>
        <b/>
        <sz val="10"/>
        <rFont val="ＭＳ 明朝"/>
        <family val="1"/>
        <charset val="128"/>
      </rPr>
      <t>（令和６年5月1日現在）</t>
    </r>
    <rPh sb="26" eb="28">
      <t>レイワ</t>
    </rPh>
    <rPh sb="29" eb="30">
      <t>ネン</t>
    </rPh>
    <rPh sb="31" eb="32">
      <t>ツキ</t>
    </rPh>
    <rPh sb="33" eb="34">
      <t>ヒ</t>
    </rPh>
    <rPh sb="34" eb="36">
      <t>ゲンザイ</t>
    </rPh>
    <phoneticPr fontId="32"/>
  </si>
  <si>
    <t xml:space="preserve">    令和４年5 月</t>
    <rPh sb="4" eb="6">
      <t>レイワ</t>
    </rPh>
    <rPh sb="7" eb="8">
      <t>ネン</t>
    </rPh>
    <rPh sb="10" eb="11">
      <t>ツキ</t>
    </rPh>
    <phoneticPr fontId="32"/>
  </si>
  <si>
    <t xml:space="preserve">    　　６</t>
    <phoneticPr fontId="32"/>
  </si>
  <si>
    <t>令和３年度</t>
    <rPh sb="0" eb="1">
      <t>レイワ</t>
    </rPh>
    <rPh sb="1" eb="2">
      <t>モト</t>
    </rPh>
    <rPh sb="3" eb="4">
      <t>ド</t>
    </rPh>
    <phoneticPr fontId="12"/>
  </si>
  <si>
    <t>４</t>
  </si>
  <si>
    <r>
      <t xml:space="preserve"> 203  各種学校卒業者数（私立）</t>
    </r>
    <r>
      <rPr>
        <b/>
        <sz val="12"/>
        <rFont val="ＭＳ 明朝"/>
        <family val="1"/>
        <charset val="128"/>
      </rPr>
      <t>（令和３～５年度）</t>
    </r>
    <rPh sb="6" eb="8">
      <t>カクシュ</t>
    </rPh>
    <rPh sb="8" eb="10">
      <t>ガッコウ</t>
    </rPh>
    <rPh sb="10" eb="11">
      <t>ソツ</t>
    </rPh>
    <rPh sb="11" eb="14">
      <t>ギョウシャスウ</t>
    </rPh>
    <rPh sb="15" eb="17">
      <t>シリツ</t>
    </rPh>
    <rPh sb="19" eb="21">
      <t>レイワ</t>
    </rPh>
    <rPh sb="24" eb="25">
      <t>ネン</t>
    </rPh>
    <rPh sb="25" eb="26">
      <t>ド</t>
    </rPh>
    <phoneticPr fontId="32"/>
  </si>
  <si>
    <r>
      <t xml:space="preserve"> </t>
    </r>
    <r>
      <rPr>
        <b/>
        <sz val="16"/>
        <rFont val="ＭＳ 明朝"/>
        <family val="1"/>
        <charset val="128"/>
      </rPr>
      <t>204　各種学校教員数・職員数（私立）</t>
    </r>
    <r>
      <rPr>
        <b/>
        <sz val="12"/>
        <rFont val="ＭＳ 明朝"/>
        <family val="1"/>
        <charset val="128"/>
      </rPr>
      <t>（令和４～６年、5月1日現在）</t>
    </r>
    <rPh sb="17" eb="19">
      <t>シリツ</t>
    </rPh>
    <rPh sb="21" eb="23">
      <t>レイワ</t>
    </rPh>
    <rPh sb="26" eb="27">
      <t>ネン</t>
    </rPh>
    <rPh sb="29" eb="30">
      <t>ツキ</t>
    </rPh>
    <rPh sb="31" eb="32">
      <t>ヒ</t>
    </rPh>
    <phoneticPr fontId="55"/>
  </si>
  <si>
    <t>令和４年5月</t>
    <rPh sb="0" eb="2">
      <t>レイワ</t>
    </rPh>
    <rPh sb="3" eb="4">
      <t>ネン</t>
    </rPh>
    <rPh sb="5" eb="6">
      <t>ツキ</t>
    </rPh>
    <phoneticPr fontId="12"/>
  </si>
  <si>
    <t>令和４年5月</t>
    <rPh sb="0" eb="2">
      <t>レイワ</t>
    </rPh>
    <phoneticPr fontId="5"/>
  </si>
  <si>
    <r>
      <t>205　専修学校設置者別学校数（国立・公立・私立）</t>
    </r>
    <r>
      <rPr>
        <b/>
        <sz val="11"/>
        <rFont val="ＭＳ 明朝"/>
        <family val="1"/>
        <charset val="128"/>
      </rPr>
      <t>（令和４～６年、5月1日現在）</t>
    </r>
    <rPh sb="26" eb="28">
      <t>レイワ</t>
    </rPh>
    <rPh sb="31" eb="32">
      <t>ネン</t>
    </rPh>
    <rPh sb="34" eb="35">
      <t>ツキ</t>
    </rPh>
    <rPh sb="36" eb="37">
      <t>ヒ</t>
    </rPh>
    <phoneticPr fontId="32"/>
  </si>
  <si>
    <r>
      <t>206 専修学校課程別生徒数</t>
    </r>
    <r>
      <rPr>
        <b/>
        <sz val="12.5"/>
        <rFont val="ＭＳ 明朝"/>
        <family val="1"/>
        <charset val="128"/>
      </rPr>
      <t>（令和４～６年、5月1日現在）</t>
    </r>
    <rPh sb="15" eb="17">
      <t>レイワ</t>
    </rPh>
    <rPh sb="20" eb="21">
      <t>ネン</t>
    </rPh>
    <rPh sb="23" eb="24">
      <t>ツキ</t>
    </rPh>
    <rPh sb="25" eb="26">
      <t>ヒ</t>
    </rPh>
    <phoneticPr fontId="32"/>
  </si>
  <si>
    <r>
      <t>207　専修学校卒業者数</t>
    </r>
    <r>
      <rPr>
        <b/>
        <sz val="12.5"/>
        <rFont val="ＭＳ 明朝"/>
        <family val="1"/>
        <charset val="128"/>
      </rPr>
      <t>（令和３～５年度）</t>
    </r>
    <rPh sb="13" eb="15">
      <t>レイワ</t>
    </rPh>
    <rPh sb="18" eb="20">
      <t>ネンド</t>
    </rPh>
    <phoneticPr fontId="5"/>
  </si>
  <si>
    <t>令和３年度</t>
    <rPh sb="0" eb="2">
      <t>レイワ</t>
    </rPh>
    <rPh sb="3" eb="5">
      <t>ネンド</t>
    </rPh>
    <rPh sb="4" eb="5">
      <t>ド</t>
    </rPh>
    <phoneticPr fontId="5"/>
  </si>
  <si>
    <r>
      <t>208　専修学校教員数及び職員数（国立・公立・私立）</t>
    </r>
    <r>
      <rPr>
        <b/>
        <sz val="10"/>
        <rFont val="ＭＳ 明朝"/>
        <family val="1"/>
        <charset val="128"/>
      </rPr>
      <t>(令和４～６年、5月1日現在)</t>
    </r>
    <rPh sb="17" eb="19">
      <t>コクリツ</t>
    </rPh>
    <rPh sb="20" eb="22">
      <t>コウリツ</t>
    </rPh>
    <rPh sb="23" eb="25">
      <t>シリツ</t>
    </rPh>
    <rPh sb="27" eb="29">
      <t>レイワ</t>
    </rPh>
    <rPh sb="32" eb="33">
      <t>ネン</t>
    </rPh>
    <rPh sb="35" eb="36">
      <t>ツキ</t>
    </rPh>
    <rPh sb="37" eb="38">
      <t>ヒ</t>
    </rPh>
    <phoneticPr fontId="5"/>
  </si>
  <si>
    <r>
      <t>209　大学・大学院等の学生数（国立・私立）</t>
    </r>
    <r>
      <rPr>
        <b/>
        <sz val="11"/>
        <rFont val="ＭＳ 明朝"/>
        <family val="1"/>
        <charset val="128"/>
      </rPr>
      <t>（令和４～６年、5月1日現在）</t>
    </r>
    <rPh sb="16" eb="18">
      <t>コクリツ</t>
    </rPh>
    <rPh sb="19" eb="21">
      <t>シリツ</t>
    </rPh>
    <rPh sb="23" eb="25">
      <t>レイワ</t>
    </rPh>
    <rPh sb="28" eb="29">
      <t>ネン</t>
    </rPh>
    <rPh sb="31" eb="32">
      <t>ツキ</t>
    </rPh>
    <rPh sb="33" eb="34">
      <t>ヒ</t>
    </rPh>
    <phoneticPr fontId="5"/>
  </si>
  <si>
    <r>
      <t>210　大学・大学院等の教員数及び職員数</t>
    </r>
    <r>
      <rPr>
        <b/>
        <sz val="10"/>
        <rFont val="ＭＳ 明朝"/>
        <family val="1"/>
        <charset val="128"/>
      </rPr>
      <t>（令和６年5月1日現在）</t>
    </r>
    <rPh sb="21" eb="23">
      <t>レイワ</t>
    </rPh>
    <rPh sb="24" eb="25">
      <t>ネン</t>
    </rPh>
    <rPh sb="26" eb="27">
      <t>ツキ</t>
    </rPh>
    <rPh sb="28" eb="29">
      <t>ヒ</t>
    </rPh>
    <rPh sb="29" eb="31">
      <t>ゲンザイ</t>
    </rPh>
    <phoneticPr fontId="5"/>
  </si>
  <si>
    <r>
      <rPr>
        <b/>
        <sz val="16"/>
        <rFont val="ＭＳ 明朝"/>
        <family val="1"/>
        <charset val="128"/>
      </rPr>
      <t>211 大学・短期大学の卒業後の状況調査（国立・私立）</t>
    </r>
    <r>
      <rPr>
        <b/>
        <sz val="12"/>
        <rFont val="ＭＳ 明朝"/>
        <family val="1"/>
        <charset val="128"/>
      </rPr>
      <t>(令和４～６年、5月1日現在)</t>
    </r>
    <rPh sb="21" eb="23">
      <t>コクリツ</t>
    </rPh>
    <rPh sb="24" eb="26">
      <t>シリツ</t>
    </rPh>
    <rPh sb="28" eb="30">
      <t>レイワ</t>
    </rPh>
    <rPh sb="33" eb="34">
      <t>ネン</t>
    </rPh>
    <rPh sb="36" eb="37">
      <t>ツキ</t>
    </rPh>
    <rPh sb="38" eb="39">
      <t>ヒ</t>
    </rPh>
    <phoneticPr fontId="5"/>
  </si>
  <si>
    <t>令和４年3月</t>
    <rPh sb="0" eb="2">
      <t>レイワ</t>
    </rPh>
    <phoneticPr fontId="5"/>
  </si>
  <si>
    <r>
      <t>212　大学院・高等専門学校の卒業者数</t>
    </r>
    <r>
      <rPr>
        <b/>
        <sz val="10"/>
        <rFont val="ＭＳ 明朝"/>
        <family val="1"/>
        <charset val="128"/>
      </rPr>
      <t>（令和３～５年度）</t>
    </r>
    <rPh sb="20" eb="22">
      <t>レイワ</t>
    </rPh>
    <rPh sb="25" eb="26">
      <t>ネン</t>
    </rPh>
    <rPh sb="26" eb="27">
      <t>ド</t>
    </rPh>
    <phoneticPr fontId="12"/>
  </si>
  <si>
    <t>令和３年度</t>
    <rPh sb="0" eb="2">
      <t>レイワ</t>
    </rPh>
    <rPh sb="3" eb="5">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</si>
</sst>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1" formatCode="_ * #,##0_ ;_ * \-#,##0_ ;_ * &quot;-&quot;_ ;_ @_ "/>
    <numFmt numFmtId="43" formatCode="_ * #,##0.00_ ;_ * \-#,##0.00_ ;_ * &quot;-&quot;??_ ;_ @_ "/>
    <numFmt numFmtId="176" formatCode="#,##0;\-#,##0;&quot;-&quot;"/>
    <numFmt numFmtId="177" formatCode="[$-411]g/&quot;標&quot;&quot;準&quot;"/>
    <numFmt numFmtId="178" formatCode="&quot;｣&quot;#,##0;[Red]\-&quot;｣&quot;#,##0"/>
    <numFmt numFmtId="179" formatCode="_ &quot;SFr.&quot;* #,##0.00_ ;_ &quot;SFr.&quot;* \-#,##0.00_ ;_ &quot;SFr.&quot;* &quot;-&quot;??_ ;_ @_ "/>
    <numFmt numFmtId="180" formatCode="&quot;¥&quot;#,##0;[Red]\-&quot;¥&quot;#,##0"/>
    <numFmt numFmtId="181" formatCode="#,##0;&quot;△&quot;#,##0"/>
    <numFmt numFmtId="182" formatCode="_ * #,##0;_ * \-#,##0;_ * &quot;-&quot;"/>
    <numFmt numFmtId="183" formatCode="_ * #,##0_ ;_ * \-#,##0_ ;_ * &quot;-&quot;_ "/>
    <numFmt numFmtId="184" formatCode="_ * #,##0_ ;_ * \-#,##0_ ;_ * &quot;-&quot;_ \ "/>
    <numFmt numFmtId="185" formatCode="#,##0;&quot;△ &quot;#,##0"/>
    <numFmt numFmtId="186" formatCode="#,##0.0;[Red]\-#,##0.0"/>
    <numFmt numFmtId="187" formatCode="#,##0.0;&quot;△ &quot;#,##0.0"/>
    <numFmt numFmtId="188" formatCode="_ * #,##0.0_ ;_ * \-#,##0.0_ ;_ * &quot;-&quot;_ "/>
    <numFmt numFmtId="189" formatCode="#,##0.0;&quot;△&quot;#,##0.0"/>
    <numFmt numFmtId="190" formatCode="#,##0;0;&quot;-&quot;"/>
    <numFmt numFmtId="191" formatCode="#,##0;&quot;△&quot;#,##0;&quot;-&quot;"/>
    <numFmt numFmtId="192" formatCode="_ * #,##0.0;_ * \-#,##0.0;_ * &quot;-&quot;"/>
    <numFmt numFmtId="193" formatCode="#,##0;0;&quot;－&quot;"/>
    <numFmt numFmtId="194" formatCode="#,##0;0;&quot;…&quot;"/>
    <numFmt numFmtId="195" formatCode="#,##0.0_ "/>
    <numFmt numFmtId="196" formatCode="0.0_ "/>
    <numFmt numFmtId="197" formatCode="#,##0.0"/>
    <numFmt numFmtId="198" formatCode="#,##0_);[Red]\(#,##0\)"/>
    <numFmt numFmtId="199" formatCode="0;\-0;&quot;－&quot;"/>
    <numFmt numFmtId="200" formatCode="* #,##0;* \-#,##0;* &quot;-&quot;"/>
  </numFmts>
  <fonts count="118">
    <font>
      <sz val="11"/>
      <name val="ＭＳ Ｐゴシック"/>
      <family val="3"/>
    </font>
    <font>
      <sz val="11"/>
      <color indexed="8"/>
      <name val="ＭＳ Ｐゴシック"/>
      <family val="3"/>
    </font>
    <font>
      <sz val="11"/>
      <color indexed="9"/>
      <name val="ＭＳ Ｐゴシック"/>
      <family val="3"/>
    </font>
    <font>
      <sz val="10"/>
      <color indexed="8"/>
      <name val="Arial"/>
      <family val="2"/>
    </font>
    <font>
      <sz val="10"/>
      <name val="Arial"/>
      <family val="2"/>
    </font>
    <font>
      <sz val="11"/>
      <name val="ＭＳ Ｐゴシック"/>
      <family val="3"/>
    </font>
    <font>
      <sz val="9"/>
      <name val="Times New Roman"/>
      <family val="1"/>
    </font>
    <font>
      <sz val="8"/>
      <name val="Arial"/>
      <family val="2"/>
    </font>
    <font>
      <b/>
      <sz val="12"/>
      <name val="Arial"/>
      <family val="2"/>
    </font>
    <font>
      <sz val="10"/>
      <name val="ＭＳ 明朝"/>
      <family val="1"/>
    </font>
    <font>
      <sz val="8"/>
      <color indexed="16"/>
      <name val="Century Schoolbook"/>
      <family val="1"/>
    </font>
    <font>
      <b/>
      <i/>
      <sz val="10"/>
      <name val="Times New Roman"/>
      <family val="1"/>
    </font>
    <font>
      <b/>
      <sz val="11"/>
      <name val="Helv"/>
      <family val="2"/>
    </font>
    <font>
      <b/>
      <sz val="9"/>
      <name val="Times New Roman"/>
      <family val="1"/>
    </font>
    <font>
      <sz val="11"/>
      <color indexed="60"/>
      <name val="ＭＳ Ｐゴシック"/>
      <family val="3"/>
    </font>
    <font>
      <sz val="22"/>
      <name val="ＭＳ 明朝"/>
      <family val="1"/>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4"/>
      <name val="ＭＳ 明朝"/>
      <family val="1"/>
    </font>
    <font>
      <sz val="11"/>
      <color theme="1"/>
      <name val="游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ＭＳ 明朝"/>
      <family val="1"/>
    </font>
    <font>
      <u/>
      <sz val="6.6"/>
      <color indexed="12"/>
      <name val="ＭＳ Ｐゴシック"/>
      <family val="3"/>
    </font>
    <font>
      <u/>
      <sz val="11"/>
      <color indexed="12"/>
      <name val="ＭＳ 明朝"/>
      <family val="1"/>
    </font>
    <font>
      <b/>
      <sz val="30"/>
      <name val="ＭＳ ゴシック"/>
      <family val="3"/>
    </font>
    <font>
      <b/>
      <sz val="12"/>
      <color indexed="9"/>
      <name val="ＭＳ ゴシック"/>
      <family val="3"/>
    </font>
    <font>
      <b/>
      <sz val="11"/>
      <name val="ＭＳ 明朝"/>
      <family val="1"/>
    </font>
    <font>
      <u/>
      <sz val="6.6"/>
      <name val="ＭＳ Ｐゴシック"/>
      <family val="3"/>
    </font>
    <font>
      <u/>
      <sz val="14"/>
      <name val="ＭＳ 明朝"/>
      <family val="1"/>
    </font>
    <font>
      <sz val="18"/>
      <name val="ＭＳ 明朝"/>
      <family val="1"/>
    </font>
    <font>
      <u/>
      <sz val="18"/>
      <name val="ＭＳ 明朝"/>
      <family val="1"/>
    </font>
    <font>
      <sz val="9"/>
      <name val="ＭＳ 明朝"/>
      <family val="1"/>
    </font>
    <font>
      <u/>
      <sz val="11"/>
      <name val="ＭＳ 明朝"/>
      <family val="1"/>
    </font>
    <font>
      <sz val="9"/>
      <color indexed="8"/>
      <name val="ＭＳ 明朝"/>
      <family val="1"/>
    </font>
    <font>
      <sz val="7"/>
      <name val="ＭＳ 明朝"/>
      <family val="1"/>
    </font>
    <font>
      <sz val="6"/>
      <name val="MSPゴシック"/>
      <family val="2"/>
    </font>
    <font>
      <sz val="4"/>
      <name val="ＭＳ 明朝"/>
      <family val="1"/>
    </font>
    <font>
      <sz val="12"/>
      <color indexed="9"/>
      <name val="明朝"/>
      <family val="1"/>
    </font>
    <font>
      <sz val="6"/>
      <name val="明朝"/>
      <family val="1"/>
    </font>
    <font>
      <b/>
      <sz val="16"/>
      <name val="ＭＳ 明朝"/>
      <family val="1"/>
    </font>
    <font>
      <sz val="10"/>
      <name val="ＭＳ Ｐゴシック"/>
      <family val="3"/>
    </font>
    <font>
      <b/>
      <sz val="12"/>
      <name val="ＭＳ 明朝"/>
      <family val="1"/>
    </font>
    <font>
      <u/>
      <sz val="9"/>
      <name val="ＭＳ Ｐゴシック"/>
      <family val="3"/>
    </font>
    <font>
      <u/>
      <sz val="10"/>
      <name val="ＭＳ Ｐゴシック"/>
      <family val="3"/>
    </font>
    <font>
      <sz val="10"/>
      <name val="ＭＳ 明朝"/>
      <family val="1"/>
      <charset val="128"/>
    </font>
    <font>
      <sz val="9"/>
      <name val="ＭＳ 明朝"/>
      <family val="1"/>
      <charset val="128"/>
    </font>
    <font>
      <b/>
      <sz val="18"/>
      <name val="ＭＳ 明朝"/>
      <family val="1"/>
    </font>
    <font>
      <sz val="12"/>
      <name val="ＭＳ 明朝"/>
      <family val="1"/>
      <charset val="128"/>
    </font>
    <font>
      <sz val="12"/>
      <name val="ＭＳ 明朝"/>
      <family val="1"/>
    </font>
    <font>
      <b/>
      <sz val="12"/>
      <name val="ＭＳ 明朝"/>
      <family val="1"/>
      <charset val="128"/>
    </font>
    <font>
      <sz val="6"/>
      <name val="ＭＳ Ｐゴシック"/>
      <family val="3"/>
      <charset val="128"/>
    </font>
    <font>
      <b/>
      <sz val="14"/>
      <name val="ＭＳ 明朝"/>
      <family val="1"/>
      <charset val="128"/>
    </font>
    <font>
      <b/>
      <sz val="16"/>
      <name val="ＭＳ 明朝"/>
      <family val="1"/>
      <charset val="128"/>
    </font>
    <font>
      <sz val="8"/>
      <name val="ＭＳ 明朝"/>
      <family val="1"/>
      <charset val="128"/>
    </font>
    <font>
      <b/>
      <sz val="11"/>
      <name val="ＭＳ 明朝"/>
      <family val="1"/>
      <charset val="128"/>
    </font>
    <font>
      <sz val="11"/>
      <name val="ＭＳ 明朝"/>
      <family val="1"/>
      <charset val="128"/>
    </font>
    <font>
      <sz val="18"/>
      <name val="ＭＳ 明朝"/>
      <family val="1"/>
      <charset val="128"/>
    </font>
    <font>
      <b/>
      <sz val="20"/>
      <name val="ＭＳ 明朝"/>
      <family val="1"/>
    </font>
    <font>
      <sz val="8"/>
      <name val="ＭＳ 明朝"/>
      <family val="1"/>
    </font>
    <font>
      <sz val="6"/>
      <name val="ＭＳ 明朝"/>
      <family val="1"/>
    </font>
    <font>
      <sz val="9.5"/>
      <name val="ＭＳ 明朝"/>
      <family val="1"/>
      <charset val="128"/>
    </font>
    <font>
      <b/>
      <sz val="22"/>
      <name val="ＭＳ 明朝"/>
      <family val="1"/>
    </font>
    <font>
      <b/>
      <sz val="9"/>
      <name val="ＭＳ 明朝"/>
      <family val="1"/>
    </font>
    <font>
      <sz val="8.5"/>
      <name val="ＭＳ 明朝"/>
      <family val="1"/>
    </font>
    <font>
      <b/>
      <sz val="8.5"/>
      <name val="ＭＳ 明朝"/>
      <family val="1"/>
    </font>
    <font>
      <sz val="8.15"/>
      <name val="ＭＳ 明朝"/>
      <family val="1"/>
    </font>
    <font>
      <sz val="6"/>
      <name val="ＭＳ 明朝"/>
      <family val="1"/>
      <charset val="128"/>
    </font>
    <font>
      <b/>
      <sz val="9.4499999999999993"/>
      <name val="ＭＳ 明朝"/>
      <family val="1"/>
      <charset val="128"/>
    </font>
    <font>
      <b/>
      <sz val="18"/>
      <name val="ＭＳ Ｐゴシック"/>
      <family val="3"/>
    </font>
    <font>
      <sz val="11"/>
      <name val="游ゴシック"/>
      <family val="3"/>
    </font>
    <font>
      <b/>
      <sz val="18"/>
      <name val="ＭＳ 明朝"/>
      <family val="1"/>
      <charset val="128"/>
    </font>
    <font>
      <b/>
      <sz val="11.5"/>
      <name val="ＭＳ 明朝"/>
      <family val="1"/>
      <charset val="128"/>
    </font>
    <font>
      <b/>
      <sz val="24"/>
      <name val="ＭＳ 明朝"/>
      <family val="1"/>
    </font>
    <font>
      <b/>
      <sz val="24"/>
      <name val="ＭＳ 明朝"/>
      <family val="1"/>
      <charset val="128"/>
    </font>
    <font>
      <b/>
      <u/>
      <sz val="24"/>
      <name val="ＭＳ Ｐゴシック"/>
      <family val="3"/>
    </font>
    <font>
      <u/>
      <sz val="11"/>
      <name val="ＭＳ 明朝"/>
      <family val="1"/>
      <charset val="128"/>
    </font>
    <font>
      <b/>
      <sz val="13.5"/>
      <name val="ＭＳ 明朝"/>
      <family val="1"/>
      <charset val="128"/>
    </font>
    <font>
      <b/>
      <sz val="18"/>
      <color theme="1"/>
      <name val="ＭＳ Ｐゴシック"/>
      <family val="3"/>
    </font>
    <font>
      <sz val="11"/>
      <color theme="1"/>
      <name val="ＭＳ 明朝"/>
      <family val="1"/>
    </font>
    <font>
      <sz val="11"/>
      <color theme="1"/>
      <name val="ＭＳ Ｐゴシック"/>
      <family val="3"/>
    </font>
    <font>
      <sz val="10"/>
      <name val="ＭＳ Ｐ明朝"/>
      <family val="1"/>
    </font>
    <font>
      <sz val="11"/>
      <color theme="1"/>
      <name val="ＭＳ Ｐ明朝"/>
      <family val="1"/>
    </font>
    <font>
      <sz val="18"/>
      <color theme="1"/>
      <name val="ＭＳ 明朝"/>
      <family val="1"/>
    </font>
    <font>
      <b/>
      <sz val="12.5"/>
      <name val="ＭＳ 明朝"/>
      <family val="1"/>
    </font>
    <font>
      <sz val="12.5"/>
      <name val="ＭＳ 明朝"/>
      <family val="1"/>
      <charset val="128"/>
    </font>
    <font>
      <u/>
      <sz val="18"/>
      <color theme="1"/>
      <name val="ＭＳ 明朝"/>
      <family val="1"/>
    </font>
    <font>
      <b/>
      <sz val="12.5"/>
      <name val="ＭＳ 明朝"/>
      <family val="1"/>
      <charset val="128"/>
    </font>
    <font>
      <sz val="6"/>
      <name val="ＭＳ Ｐ明朝"/>
      <family val="1"/>
    </font>
    <font>
      <sz val="11"/>
      <name val="明朝"/>
      <family val="1"/>
    </font>
    <font>
      <b/>
      <sz val="13.5"/>
      <name val="ＭＳ 明朝"/>
      <family val="1"/>
    </font>
    <font>
      <sz val="9"/>
      <name val="游ゴシック"/>
      <family val="3"/>
    </font>
    <font>
      <sz val="10"/>
      <name val="ＭＳ ゴシック"/>
      <family val="3"/>
      <charset val="128"/>
    </font>
    <font>
      <b/>
      <sz val="22"/>
      <name val="ＭＳ 明朝"/>
      <family val="1"/>
      <charset val="128"/>
    </font>
    <font>
      <sz val="12.5"/>
      <name val="ＭＳ 明朝"/>
      <family val="1"/>
    </font>
    <font>
      <sz val="13"/>
      <name val="ＭＳ 明朝"/>
      <family val="1"/>
    </font>
    <font>
      <sz val="13"/>
      <name val="ＭＳ 明朝"/>
      <family val="1"/>
      <charset val="128"/>
    </font>
    <font>
      <b/>
      <sz val="10"/>
      <name val="ＭＳ 明朝"/>
      <family val="1"/>
      <charset val="128"/>
    </font>
    <font>
      <b/>
      <sz val="14"/>
      <name val="ＭＳ 明朝"/>
      <family val="1"/>
    </font>
    <font>
      <sz val="9"/>
      <color theme="1"/>
      <name val="ＭＳ 明朝"/>
      <family val="1"/>
    </font>
    <font>
      <b/>
      <sz val="16"/>
      <color theme="1"/>
      <name val="ＭＳ 明朝"/>
      <family val="1"/>
    </font>
    <font>
      <b/>
      <sz val="12"/>
      <color theme="1"/>
      <name val="ＭＳ 明朝"/>
      <family val="1"/>
      <charset val="128"/>
    </font>
    <font>
      <sz val="9"/>
      <color theme="1"/>
      <name val="ＭＳ 明朝"/>
      <family val="1"/>
      <charset val="128"/>
    </font>
    <font>
      <sz val="10"/>
      <color theme="1"/>
      <name val="ＭＳ 明朝"/>
      <family val="1"/>
      <charset val="128"/>
    </font>
    <font>
      <sz val="7"/>
      <color theme="1"/>
      <name val="ＭＳ 明朝"/>
      <family val="1"/>
      <charset val="128"/>
    </font>
    <font>
      <sz val="8"/>
      <color theme="1"/>
      <name val="ＭＳ 明朝"/>
      <family val="1"/>
      <charset val="128"/>
    </font>
    <font>
      <sz val="11"/>
      <color theme="1"/>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theme="0"/>
        <bgColor indexed="64"/>
      </patternFill>
    </fill>
  </fills>
  <borders count="14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8"/>
      </left>
      <right/>
      <top/>
      <bottom/>
      <diagonal/>
    </border>
    <border>
      <left style="thin">
        <color indexed="8"/>
      </left>
      <right/>
      <top/>
      <bottom style="medium">
        <color indexed="64"/>
      </bottom>
      <diagonal/>
    </border>
    <border>
      <left/>
      <right style="thin">
        <color indexed="64"/>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auto="1"/>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top/>
      <bottom style="medium">
        <color auto="1"/>
      </bottom>
      <diagonal/>
    </border>
    <border>
      <left style="thin">
        <color indexed="8"/>
      </left>
      <right style="thin">
        <color indexed="64"/>
      </right>
      <top/>
      <bottom/>
      <diagonal/>
    </border>
    <border>
      <left style="thin">
        <color indexed="8"/>
      </left>
      <right style="thin">
        <color indexed="8"/>
      </right>
      <top/>
      <bottom/>
      <diagonal/>
    </border>
    <border>
      <left/>
      <right/>
      <top style="thin">
        <color indexed="64"/>
      </top>
      <bottom/>
      <diagonal/>
    </border>
    <border>
      <left/>
      <right style="thin">
        <color indexed="8"/>
      </right>
      <top/>
      <bottom/>
      <diagonal/>
    </border>
    <border>
      <left/>
      <right style="thin">
        <color indexed="64"/>
      </right>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auto="1"/>
      </right>
      <top/>
      <bottom/>
      <diagonal/>
    </border>
    <border>
      <left/>
      <right/>
      <top style="thin">
        <color indexed="8"/>
      </top>
      <bottom/>
      <diagonal/>
    </border>
    <border>
      <left style="thin">
        <color auto="1"/>
      </left>
      <right/>
      <top/>
      <bottom/>
      <diagonal/>
    </border>
    <border>
      <left/>
      <right/>
      <top style="medium">
        <color auto="1"/>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diagonal/>
    </border>
    <border>
      <left style="double">
        <color indexed="64"/>
      </left>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8"/>
      </right>
      <top style="thin">
        <color indexed="64"/>
      </top>
      <bottom/>
      <diagonal/>
    </border>
    <border>
      <left style="double">
        <color indexed="64"/>
      </left>
      <right style="thin">
        <color indexed="8"/>
      </right>
      <top/>
      <bottom style="medium">
        <color indexed="64"/>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64"/>
      </left>
      <right style="thin">
        <color indexed="64"/>
      </right>
      <top/>
      <bottom style="medium">
        <color indexed="64"/>
      </bottom>
      <diagonal/>
    </border>
    <border>
      <left style="thin">
        <color indexed="8"/>
      </left>
      <right/>
      <top/>
      <bottom style="thin">
        <color indexed="64"/>
      </bottom>
      <diagonal/>
    </border>
    <border>
      <left/>
      <right/>
      <top/>
      <bottom style="thin">
        <color indexed="64"/>
      </bottom>
      <diagonal/>
    </border>
    <border>
      <left/>
      <right/>
      <top style="medium">
        <color indexed="8"/>
      </top>
      <bottom/>
      <diagonal/>
    </border>
    <border>
      <left style="thin">
        <color indexed="8"/>
      </left>
      <right/>
      <top style="medium">
        <color indexed="8"/>
      </top>
      <bottom/>
      <diagonal/>
    </border>
    <border>
      <left style="thin">
        <color indexed="64"/>
      </left>
      <right/>
      <top style="medium">
        <color indexed="64"/>
      </top>
      <bottom style="thin">
        <color indexed="64"/>
      </bottom>
      <diagonal/>
    </border>
    <border>
      <left style="thin">
        <color indexed="8"/>
      </left>
      <right/>
      <top style="medium">
        <color indexed="64"/>
      </top>
      <bottom style="thin">
        <color indexed="64"/>
      </bottom>
      <diagonal/>
    </border>
    <border>
      <left/>
      <right style="thin">
        <color indexed="8"/>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64"/>
      </bottom>
      <diagonal/>
    </border>
    <border>
      <left/>
      <right style="thin">
        <color indexed="8"/>
      </right>
      <top style="thin">
        <color indexed="8"/>
      </top>
      <bottom style="thin">
        <color indexed="64"/>
      </bottom>
      <diagonal/>
    </border>
    <border>
      <left/>
      <right style="thin">
        <color indexed="8"/>
      </right>
      <top style="medium">
        <color indexed="64"/>
      </top>
      <bottom/>
      <diagonal/>
    </border>
    <border>
      <left style="thin">
        <color auto="1"/>
      </left>
      <right/>
      <top/>
      <bottom style="medium">
        <color auto="1"/>
      </bottom>
      <diagonal/>
    </border>
    <border>
      <left style="thin">
        <color indexed="8"/>
      </left>
      <right/>
      <top style="thin">
        <color auto="1"/>
      </top>
      <bottom/>
      <diagonal/>
    </border>
    <border>
      <left/>
      <right style="thin">
        <color indexed="8"/>
      </right>
      <top style="thin">
        <color auto="1"/>
      </top>
      <bottom/>
      <diagonal/>
    </border>
    <border>
      <left style="thin">
        <color indexed="8"/>
      </left>
      <right style="thin">
        <color indexed="8"/>
      </right>
      <top style="thin">
        <color auto="1"/>
      </top>
      <bottom/>
      <diagonal/>
    </border>
    <border>
      <left/>
      <right style="double">
        <color indexed="64"/>
      </right>
      <top/>
      <bottom style="medium">
        <color indexed="64"/>
      </bottom>
      <diagonal/>
    </border>
    <border>
      <left style="thin">
        <color indexed="8"/>
      </left>
      <right style="thin">
        <color indexed="8"/>
      </right>
      <top style="medium">
        <color indexed="64"/>
      </top>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indexed="8"/>
      </right>
      <top/>
      <bottom style="medium">
        <color indexed="64"/>
      </bottom>
      <diagonal/>
    </border>
    <border>
      <left style="thin">
        <color indexed="64"/>
      </left>
      <right style="thin">
        <color indexed="8"/>
      </right>
      <top style="medium">
        <color indexed="64"/>
      </top>
      <bottom/>
      <diagonal/>
    </border>
    <border>
      <left/>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top/>
      <bottom style="medium">
        <color indexed="8"/>
      </bottom>
      <diagonal/>
    </border>
    <border>
      <left/>
      <right/>
      <top style="medium">
        <color auto="1"/>
      </top>
      <bottom style="thin">
        <color auto="1"/>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style="medium">
        <color indexed="8"/>
      </top>
      <bottom/>
      <diagonal/>
    </border>
    <border>
      <left/>
      <right style="thin">
        <color indexed="8"/>
      </right>
      <top style="medium">
        <color indexed="8"/>
      </top>
      <bottom/>
      <diagonal/>
    </border>
    <border>
      <left style="thin">
        <color indexed="8"/>
      </left>
      <right/>
      <top style="medium">
        <color indexed="8"/>
      </top>
      <bottom style="thin">
        <color indexed="64"/>
      </bottom>
      <diagonal/>
    </border>
    <border>
      <left/>
      <right/>
      <top style="medium">
        <color indexed="8"/>
      </top>
      <bottom style="thin">
        <color indexed="64"/>
      </bottom>
      <diagonal/>
    </border>
    <border>
      <left/>
      <right style="thin">
        <color indexed="8"/>
      </right>
      <top style="medium">
        <color indexed="8"/>
      </top>
      <bottom style="thin">
        <color indexed="64"/>
      </bottom>
      <diagonal/>
    </border>
    <border>
      <left style="thin">
        <color indexed="8"/>
      </left>
      <right/>
      <top style="medium">
        <color indexed="8"/>
      </top>
      <bottom/>
      <diagonal/>
    </border>
    <border>
      <left/>
      <right style="thin">
        <color indexed="64"/>
      </right>
      <top/>
      <bottom style="thin">
        <color indexed="8"/>
      </bottom>
      <diagonal/>
    </border>
    <border>
      <left/>
      <right style="thin">
        <color indexed="8"/>
      </right>
      <top/>
      <bottom style="medium">
        <color indexed="8"/>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8"/>
      </left>
      <right/>
      <top/>
      <bottom style="medium">
        <color indexed="8"/>
      </bottom>
      <diagonal/>
    </border>
    <border>
      <left style="thin">
        <color indexed="64"/>
      </left>
      <right/>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thin">
        <color indexed="64"/>
      </bottom>
      <diagonal/>
    </border>
    <border>
      <left/>
      <right style="thin">
        <color indexed="8"/>
      </right>
      <top style="medium">
        <color indexed="64"/>
      </top>
      <bottom/>
      <diagonal/>
    </border>
    <border>
      <left/>
      <right/>
      <top style="medium">
        <color indexed="8"/>
      </top>
      <bottom style="thin">
        <color auto="1"/>
      </bottom>
      <diagonal/>
    </border>
    <border>
      <left/>
      <right style="thin">
        <color auto="1"/>
      </right>
      <top style="medium">
        <color indexed="8"/>
      </top>
      <bottom style="thin">
        <color auto="1"/>
      </bottom>
      <diagonal/>
    </border>
    <border>
      <left/>
      <right/>
      <top style="thin">
        <color auto="1"/>
      </top>
      <bottom/>
      <diagonal/>
    </border>
    <border>
      <left style="thin">
        <color auto="1"/>
      </left>
      <right/>
      <top style="thin">
        <color auto="1"/>
      </top>
      <bottom/>
      <diagonal/>
    </border>
    <border>
      <left style="thin">
        <color indexed="8"/>
      </left>
      <right style="thin">
        <color auto="1"/>
      </right>
      <top/>
      <bottom style="thin">
        <color auto="1"/>
      </bottom>
      <diagonal/>
    </border>
    <border>
      <left style="thin">
        <color indexed="64"/>
      </left>
      <right/>
      <top style="medium">
        <color auto="1"/>
      </top>
      <bottom style="thin">
        <color indexed="64"/>
      </bottom>
      <diagonal/>
    </border>
    <border>
      <left/>
      <right/>
      <top style="medium">
        <color auto="1"/>
      </top>
      <bottom style="thin">
        <color auto="1"/>
      </bottom>
      <diagonal/>
    </border>
    <border>
      <left/>
      <right style="thin">
        <color indexed="64"/>
      </right>
      <top style="medium">
        <color auto="1"/>
      </top>
      <bottom style="thin">
        <color indexed="64"/>
      </bottom>
      <diagonal/>
    </border>
    <border>
      <left style="thin">
        <color indexed="8"/>
      </left>
      <right style="thin">
        <color indexed="8"/>
      </right>
      <top style="medium">
        <color indexed="8"/>
      </top>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style="thin">
        <color indexed="8"/>
      </left>
      <right style="thin">
        <color indexed="64"/>
      </right>
      <top/>
      <bottom style="thin">
        <color indexed="8"/>
      </bottom>
      <diagonal/>
    </border>
    <border>
      <left style="thin">
        <color auto="1"/>
      </left>
      <right/>
      <top/>
      <bottom style="medium">
        <color auto="1"/>
      </bottom>
      <diagonal/>
    </border>
    <border>
      <left style="thin">
        <color indexed="8"/>
      </left>
      <right/>
      <top/>
      <bottom style="medium">
        <color indexed="64"/>
      </bottom>
      <diagonal/>
    </border>
    <border>
      <left/>
      <right style="thin">
        <color indexed="8"/>
      </right>
      <top/>
      <bottom style="medium">
        <color indexed="64"/>
      </bottom>
      <diagonal/>
    </border>
    <border>
      <left/>
      <right style="thin">
        <color indexed="8"/>
      </right>
      <top style="thin">
        <color indexed="64"/>
      </top>
      <bottom/>
      <diagonal/>
    </border>
    <border>
      <left style="thin">
        <color indexed="64"/>
      </left>
      <right/>
      <top style="thin">
        <color indexed="8"/>
      </top>
      <bottom style="thin">
        <color indexed="8"/>
      </bottom>
      <diagonal/>
    </border>
    <border>
      <left/>
      <right/>
      <top/>
      <bottom style="medium">
        <color indexed="8"/>
      </bottom>
      <diagonal/>
    </border>
    <border>
      <left/>
      <right/>
      <top/>
      <bottom style="medium">
        <color indexed="64"/>
      </bottom>
      <diagonal/>
    </border>
    <border>
      <left/>
      <right/>
      <top/>
      <bottom style="thin">
        <color auto="1"/>
      </bottom>
      <diagonal/>
    </border>
    <border>
      <left/>
      <right style="thin">
        <color indexed="8"/>
      </right>
      <top/>
      <bottom style="thin">
        <color auto="1"/>
      </bottom>
      <diagonal/>
    </border>
    <border>
      <left style="thin">
        <color indexed="8"/>
      </left>
      <right style="thin">
        <color indexed="8"/>
      </right>
      <top/>
      <bottom style="thin">
        <color auto="1"/>
      </bottom>
      <diagonal/>
    </border>
    <border>
      <left style="thin">
        <color indexed="8"/>
      </left>
      <right/>
      <top/>
      <bottom style="thin">
        <color auto="1"/>
      </bottom>
      <diagonal/>
    </border>
  </borders>
  <cellStyleXfs count="8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6" fontId="3" fillId="0" borderId="0" applyFill="0" applyBorder="0" applyAlignment="0"/>
    <xf numFmtId="41" fontId="4" fillId="0" borderId="0" applyFont="0" applyFill="0" applyBorder="0" applyAlignment="0" applyProtection="0"/>
    <xf numFmtId="43" fontId="4" fillId="0" borderId="0" applyFont="0" applyFill="0" applyBorder="0" applyAlignment="0" applyProtection="0"/>
    <xf numFmtId="177" fontId="5" fillId="0" borderId="0" applyFont="0" applyFill="0" applyBorder="0" applyAlignment="0" applyProtection="0"/>
    <xf numFmtId="178" fontId="5" fillId="0" borderId="0" applyFont="0" applyFill="0" applyBorder="0" applyAlignment="0" applyProtection="0"/>
    <xf numFmtId="0" fontId="6" fillId="0" borderId="0">
      <alignment horizontal="left"/>
    </xf>
    <xf numFmtId="38" fontId="7" fillId="16" borderId="0" applyNumberFormat="0" applyBorder="0" applyAlignment="0" applyProtection="0"/>
    <xf numFmtId="0" fontId="8" fillId="0" borderId="1" applyNumberFormat="0" applyAlignment="0" applyProtection="0">
      <alignment horizontal="left" vertical="center"/>
    </xf>
    <xf numFmtId="0" fontId="8" fillId="0" borderId="2">
      <alignment horizontal="left" vertical="center"/>
    </xf>
    <xf numFmtId="10" fontId="7" fillId="17" borderId="3" applyNumberFormat="0" applyBorder="0" applyAlignment="0" applyProtection="0"/>
    <xf numFmtId="179" fontId="9" fillId="0" borderId="0"/>
    <xf numFmtId="0" fontId="4" fillId="0" borderId="0"/>
    <xf numFmtId="10" fontId="4" fillId="0" borderId="0" applyFont="0" applyFill="0" applyBorder="0" applyAlignment="0" applyProtection="0"/>
    <xf numFmtId="4" fontId="6" fillId="0" borderId="0">
      <alignment horizontal="right"/>
    </xf>
    <xf numFmtId="4" fontId="10" fillId="0" borderId="0">
      <alignment horizontal="right"/>
    </xf>
    <xf numFmtId="0" fontId="11" fillId="0" borderId="0">
      <alignment horizontal="left"/>
    </xf>
    <xf numFmtId="0" fontId="12" fillId="0" borderId="0"/>
    <xf numFmtId="0" fontId="13" fillId="0" borderId="0">
      <alignment horizontal="center"/>
    </xf>
    <xf numFmtId="0" fontId="14"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2" borderId="0" applyNumberFormat="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9" fontId="5" fillId="0" borderId="0" applyFont="0" applyFill="0" applyBorder="0" applyAlignment="0" applyProtection="0">
      <alignment vertical="center"/>
    </xf>
    <xf numFmtId="0" fontId="5" fillId="24" borderId="5" applyNumberFormat="0" applyFont="0" applyAlignment="0" applyProtection="0">
      <alignment vertical="center"/>
    </xf>
    <xf numFmtId="0" fontId="18" fillId="0" borderId="6" applyNumberFormat="0" applyFill="0" applyAlignment="0" applyProtection="0">
      <alignment vertical="center"/>
    </xf>
    <xf numFmtId="0" fontId="19" fillId="7" borderId="7" applyNumberFormat="0" applyAlignment="0" applyProtection="0">
      <alignment vertical="center"/>
    </xf>
    <xf numFmtId="0" fontId="20" fillId="25" borderId="8" applyNumberFormat="0" applyAlignment="0" applyProtection="0">
      <alignment vertical="center"/>
    </xf>
    <xf numFmtId="0" fontId="21" fillId="3" borderId="0" applyNumberFormat="0" applyBorder="0" applyAlignment="0" applyProtection="0">
      <alignment vertical="center"/>
    </xf>
    <xf numFmtId="0" fontId="22" fillId="0" borderId="0"/>
    <xf numFmtId="38" fontId="5" fillId="0" borderId="0" applyFont="0" applyFill="0" applyBorder="0" applyAlignment="0" applyProtection="0"/>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22" fillId="0" borderId="0"/>
    <xf numFmtId="0" fontId="23" fillId="0" borderId="0">
      <alignment vertical="center"/>
    </xf>
    <xf numFmtId="0" fontId="24" fillId="4"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7" fillId="0" borderId="0" applyNumberFormat="0" applyFill="0" applyBorder="0" applyAlignment="0" applyProtection="0">
      <alignment vertical="center"/>
    </xf>
    <xf numFmtId="0" fontId="28" fillId="25" borderId="7" applyNumberForma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180" fontId="5" fillId="0" borderId="0" applyFont="0" applyFill="0" applyBorder="0" applyAlignment="0" applyProtection="0"/>
    <xf numFmtId="0" fontId="31" fillId="0" borderId="12" applyNumberFormat="0" applyFill="0" applyAlignment="0" applyProtection="0">
      <alignment vertical="center"/>
    </xf>
    <xf numFmtId="0" fontId="34" fillId="0" borderId="0" applyNumberFormat="0" applyFill="0" applyBorder="0" applyAlignment="0" applyProtection="0">
      <alignment vertical="top"/>
      <protection locked="0"/>
    </xf>
    <xf numFmtId="9" fontId="5" fillId="0" borderId="0" applyFont="0" applyFill="0" applyBorder="0" applyAlignment="0" applyProtection="0">
      <alignment vertical="center"/>
    </xf>
  </cellStyleXfs>
  <cellXfs count="1177">
    <xf numFmtId="0" fontId="0" fillId="0" borderId="0" xfId="0"/>
    <xf numFmtId="0" fontId="33" fillId="0" borderId="0" xfId="69" applyFont="1"/>
    <xf numFmtId="0" fontId="35" fillId="0" borderId="0" xfId="82" applyFont="1" applyBorder="1" applyAlignment="1" applyProtection="1"/>
    <xf numFmtId="0" fontId="33" fillId="0" borderId="0" xfId="70" applyFont="1"/>
    <xf numFmtId="0" fontId="33" fillId="0" borderId="0" xfId="70" applyFont="1" applyAlignment="1">
      <alignment horizontal="center" vertical="top"/>
    </xf>
    <xf numFmtId="0" fontId="33" fillId="0" borderId="0" xfId="69" applyFont="1" applyAlignment="1">
      <alignment horizontal="center"/>
    </xf>
    <xf numFmtId="0" fontId="33" fillId="0" borderId="0" xfId="69" quotePrefix="1" applyFont="1" applyAlignment="1">
      <alignment horizontal="center"/>
    </xf>
    <xf numFmtId="37" fontId="33" fillId="0" borderId="0" xfId="69" applyNumberFormat="1" applyFont="1" applyAlignment="1">
      <alignment horizontal="right"/>
    </xf>
    <xf numFmtId="0" fontId="33" fillId="0" borderId="0" xfId="69" applyFont="1" applyAlignment="1">
      <alignment horizontal="left" vertical="center"/>
    </xf>
    <xf numFmtId="37" fontId="33" fillId="0" borderId="0" xfId="69" applyNumberFormat="1" applyFont="1"/>
    <xf numFmtId="0" fontId="33" fillId="0" borderId="0" xfId="70" applyFont="1" applyAlignment="1">
      <alignment vertical="center" wrapText="1"/>
    </xf>
    <xf numFmtId="37" fontId="33" fillId="0" borderId="0" xfId="70" applyNumberFormat="1" applyFont="1"/>
    <xf numFmtId="0" fontId="33" fillId="0" borderId="0" xfId="70" applyFont="1" applyAlignment="1">
      <alignment horizontal="center" vertical="center" wrapText="1"/>
    </xf>
    <xf numFmtId="37" fontId="33" fillId="0" borderId="0" xfId="70" applyNumberFormat="1" applyFont="1" applyAlignment="1">
      <alignment horizontal="left"/>
    </xf>
    <xf numFmtId="0" fontId="33" fillId="0" borderId="0" xfId="69" applyFont="1" applyAlignment="1">
      <alignment horizontal="right"/>
    </xf>
    <xf numFmtId="37" fontId="33" fillId="0" borderId="0" xfId="69" applyNumberFormat="1" applyFont="1" applyAlignment="1">
      <alignment horizontal="center"/>
    </xf>
    <xf numFmtId="37" fontId="37" fillId="26" borderId="0" xfId="70" applyNumberFormat="1" applyFont="1" applyFill="1" applyAlignment="1">
      <alignment vertical="top" textRotation="255"/>
    </xf>
    <xf numFmtId="0" fontId="33" fillId="0" borderId="0" xfId="69" applyFont="1" applyAlignment="1">
      <alignment horizontal="center" vertical="center"/>
    </xf>
    <xf numFmtId="41" fontId="33" fillId="0" borderId="0" xfId="69" applyNumberFormat="1" applyFont="1" applyAlignment="1">
      <alignment horizontal="right"/>
    </xf>
    <xf numFmtId="0" fontId="38" fillId="0" borderId="0" xfId="69" applyFont="1" applyAlignment="1">
      <alignment horizontal="left"/>
    </xf>
    <xf numFmtId="0" fontId="42" fillId="0" borderId="0" xfId="82" applyNumberFormat="1" applyFont="1" applyAlignment="1" applyProtection="1">
      <alignment vertical="center"/>
    </xf>
    <xf numFmtId="3" fontId="33" fillId="0" borderId="0" xfId="68" applyNumberFormat="1" applyFont="1">
      <alignment vertical="center"/>
    </xf>
    <xf numFmtId="0" fontId="40" fillId="0" borderId="0" xfId="82" applyNumberFormat="1" applyFont="1" applyFill="1" applyAlignment="1" applyProtection="1">
      <alignment vertical="center"/>
    </xf>
    <xf numFmtId="0" fontId="33" fillId="0" borderId="0" xfId="66" applyFont="1">
      <alignment vertical="center"/>
    </xf>
    <xf numFmtId="0" fontId="33" fillId="0" borderId="30" xfId="66" applyFont="1" applyBorder="1">
      <alignment vertical="center"/>
    </xf>
    <xf numFmtId="0" fontId="9" fillId="0" borderId="0" xfId="66" applyFont="1" applyAlignment="1">
      <alignment vertical="center" shrinkToFit="1"/>
    </xf>
    <xf numFmtId="0" fontId="43" fillId="0" borderId="0" xfId="66" applyFont="1" applyAlignment="1">
      <alignment horizontal="distributed" vertical="center" shrinkToFit="1"/>
    </xf>
    <xf numFmtId="181" fontId="39" fillId="0" borderId="0" xfId="0" applyNumberFormat="1" applyFont="1" applyAlignment="1">
      <alignment horizontal="center"/>
    </xf>
    <xf numFmtId="0" fontId="9" fillId="0" borderId="0" xfId="0" applyFont="1" applyAlignment="1">
      <alignment horizontal="left" vertical="center"/>
    </xf>
    <xf numFmtId="181" fontId="39" fillId="0" borderId="0" xfId="0" applyNumberFormat="1" applyFont="1" applyAlignment="1">
      <alignment horizontal="left"/>
    </xf>
    <xf numFmtId="0" fontId="9" fillId="0" borderId="0" xfId="66" applyFont="1" applyAlignment="1">
      <alignment horizontal="left" vertical="center"/>
    </xf>
    <xf numFmtId="181" fontId="33" fillId="0" borderId="0" xfId="0" applyNumberFormat="1" applyFont="1" applyAlignment="1">
      <alignment horizontal="center" vertical="center"/>
    </xf>
    <xf numFmtId="181" fontId="9" fillId="0" borderId="0" xfId="0" applyNumberFormat="1" applyFont="1" applyAlignment="1">
      <alignment horizontal="right" vertical="center"/>
    </xf>
    <xf numFmtId="182" fontId="43" fillId="0" borderId="18" xfId="0" applyNumberFormat="1" applyFont="1" applyBorder="1" applyAlignment="1">
      <alignment vertical="center"/>
    </xf>
    <xf numFmtId="182" fontId="43" fillId="0" borderId="0" xfId="0" applyNumberFormat="1" applyFont="1" applyAlignment="1">
      <alignment vertical="center"/>
    </xf>
    <xf numFmtId="49" fontId="43" fillId="0" borderId="25" xfId="0" applyNumberFormat="1" applyFont="1" applyBorder="1" applyAlignment="1">
      <alignment horizontal="left" vertical="center"/>
    </xf>
    <xf numFmtId="49" fontId="43" fillId="0" borderId="0" xfId="0" applyNumberFormat="1" applyFont="1" applyAlignment="1">
      <alignment horizontal="right" vertical="center"/>
    </xf>
    <xf numFmtId="49" fontId="43" fillId="0" borderId="0" xfId="0" applyNumberFormat="1" applyFont="1" applyAlignment="1">
      <alignment horizontal="distributed" vertical="center"/>
    </xf>
    <xf numFmtId="49" fontId="43" fillId="0" borderId="0" xfId="0" applyNumberFormat="1" applyFont="1" applyAlignment="1">
      <alignment horizontal="distributed" vertical="center" shrinkToFit="1"/>
    </xf>
    <xf numFmtId="181" fontId="53" fillId="0" borderId="0" xfId="0" applyNumberFormat="1" applyFont="1" applyAlignment="1">
      <alignment vertical="center"/>
    </xf>
    <xf numFmtId="182" fontId="9" fillId="0" borderId="0" xfId="0" applyNumberFormat="1" applyFont="1" applyAlignment="1">
      <alignment vertical="center"/>
    </xf>
    <xf numFmtId="181" fontId="9" fillId="0" borderId="0" xfId="0" applyNumberFormat="1" applyFont="1" applyAlignment="1">
      <alignment horizontal="distributed" vertical="center"/>
    </xf>
    <xf numFmtId="181" fontId="9" fillId="0" borderId="0" xfId="0" applyNumberFormat="1" applyFont="1" applyAlignment="1">
      <alignment vertical="center"/>
    </xf>
    <xf numFmtId="181" fontId="58" fillId="0" borderId="0" xfId="0" applyNumberFormat="1" applyFont="1" applyAlignment="1">
      <alignment horizontal="center"/>
    </xf>
    <xf numFmtId="181" fontId="9" fillId="0" borderId="0" xfId="0" applyNumberFormat="1" applyFont="1" applyAlignment="1">
      <alignment horizontal="center" vertical="center"/>
    </xf>
    <xf numFmtId="181" fontId="9" fillId="0" borderId="0" xfId="0" applyNumberFormat="1" applyFont="1" applyAlignment="1">
      <alignment horizontal="center"/>
    </xf>
    <xf numFmtId="181" fontId="33" fillId="0" borderId="0" xfId="0" applyNumberFormat="1" applyFont="1" applyAlignment="1">
      <alignment horizontal="center"/>
    </xf>
    <xf numFmtId="181" fontId="58" fillId="0" borderId="0" xfId="0" applyNumberFormat="1" applyFont="1" applyAlignment="1">
      <alignment horizontal="left" vertical="center"/>
    </xf>
    <xf numFmtId="181" fontId="58" fillId="0" borderId="0" xfId="0" applyNumberFormat="1" applyFont="1" applyAlignment="1">
      <alignment horizontal="center" vertical="center"/>
    </xf>
    <xf numFmtId="183" fontId="43" fillId="0" borderId="0" xfId="0" applyNumberFormat="1" applyFont="1" applyAlignment="1">
      <alignment vertical="center" shrinkToFit="1"/>
    </xf>
    <xf numFmtId="181" fontId="9" fillId="0" borderId="15" xfId="0" applyNumberFormat="1" applyFont="1" applyBorder="1" applyAlignment="1">
      <alignment horizontal="left" vertical="center"/>
    </xf>
    <xf numFmtId="181" fontId="9" fillId="0" borderId="25" xfId="0" quotePrefix="1" applyNumberFormat="1" applyFont="1" applyBorder="1" applyAlignment="1">
      <alignment horizontal="left" vertical="center"/>
    </xf>
    <xf numFmtId="181" fontId="9" fillId="0" borderId="25" xfId="0" applyNumberFormat="1" applyFont="1" applyBorder="1" applyAlignment="1">
      <alignment horizontal="right" vertical="center"/>
    </xf>
    <xf numFmtId="181" fontId="9" fillId="0" borderId="25" xfId="0" applyNumberFormat="1" applyFont="1" applyBorder="1" applyAlignment="1">
      <alignment horizontal="distributed" vertical="center"/>
    </xf>
    <xf numFmtId="183" fontId="43" fillId="0" borderId="26" xfId="0" applyNumberFormat="1" applyFont="1" applyBorder="1" applyAlignment="1">
      <alignment vertical="center" shrinkToFit="1"/>
    </xf>
    <xf numFmtId="183" fontId="43" fillId="0" borderId="33" xfId="0" applyNumberFormat="1" applyFont="1" applyBorder="1" applyAlignment="1">
      <alignment vertical="center" shrinkToFit="1"/>
    </xf>
    <xf numFmtId="0" fontId="33" fillId="0" borderId="0" xfId="66" applyFont="1" applyAlignment="1">
      <alignment horizontal="right" vertical="center"/>
    </xf>
    <xf numFmtId="183" fontId="43" fillId="0" borderId="0" xfId="0" applyNumberFormat="1" applyFont="1" applyAlignment="1">
      <alignment shrinkToFit="1"/>
    </xf>
    <xf numFmtId="49" fontId="43" fillId="0" borderId="35" xfId="0" applyNumberFormat="1" applyFont="1" applyBorder="1" applyAlignment="1">
      <alignment horizontal="left" vertical="center"/>
    </xf>
    <xf numFmtId="49" fontId="43" fillId="0" borderId="35" xfId="0" quotePrefix="1" applyNumberFormat="1" applyFont="1" applyBorder="1" applyAlignment="1">
      <alignment horizontal="left" vertical="center"/>
    </xf>
    <xf numFmtId="0" fontId="5" fillId="0" borderId="0" xfId="66">
      <alignment vertical="center"/>
    </xf>
    <xf numFmtId="0" fontId="5" fillId="0" borderId="0" xfId="66" applyAlignment="1">
      <alignment horizontal="right" vertical="center"/>
    </xf>
    <xf numFmtId="0" fontId="68" fillId="0" borderId="0" xfId="66" applyFont="1">
      <alignment vertical="center"/>
    </xf>
    <xf numFmtId="0" fontId="67" fillId="0" borderId="0" xfId="66" applyFont="1">
      <alignment vertical="center"/>
    </xf>
    <xf numFmtId="0" fontId="56" fillId="0" borderId="0" xfId="66" applyFont="1">
      <alignment vertical="center"/>
    </xf>
    <xf numFmtId="49" fontId="9" fillId="0" borderId="0" xfId="0" applyNumberFormat="1" applyFont="1" applyAlignment="1">
      <alignment horizontal="left" vertical="center"/>
    </xf>
    <xf numFmtId="183" fontId="72" fillId="0" borderId="18" xfId="0" applyNumberFormat="1" applyFont="1" applyBorder="1" applyAlignment="1">
      <alignment horizontal="right" vertical="center" shrinkToFit="1"/>
    </xf>
    <xf numFmtId="181" fontId="67" fillId="0" borderId="0" xfId="0" applyNumberFormat="1" applyFont="1" applyAlignment="1">
      <alignment horizontal="center"/>
    </xf>
    <xf numFmtId="181" fontId="43" fillId="0" borderId="0" xfId="0" applyNumberFormat="1" applyFont="1" applyAlignment="1">
      <alignment horizontal="center" vertical="center"/>
    </xf>
    <xf numFmtId="3" fontId="9" fillId="0" borderId="0" xfId="68" applyNumberFormat="1" applyFont="1">
      <alignment vertical="center"/>
    </xf>
    <xf numFmtId="3" fontId="56" fillId="0" borderId="0" xfId="68" applyNumberFormat="1" applyFont="1">
      <alignment vertical="center"/>
    </xf>
    <xf numFmtId="3" fontId="67" fillId="0" borderId="0" xfId="68" applyNumberFormat="1" applyFont="1">
      <alignment vertical="center"/>
    </xf>
    <xf numFmtId="181" fontId="58" fillId="27" borderId="0" xfId="0" applyNumberFormat="1" applyFont="1" applyFill="1" applyAlignment="1">
      <alignment horizontal="left" vertical="center"/>
    </xf>
    <xf numFmtId="181" fontId="58" fillId="27" borderId="0" xfId="0" applyNumberFormat="1" applyFont="1" applyFill="1" applyAlignment="1">
      <alignment horizontal="center" vertical="center"/>
    </xf>
    <xf numFmtId="189" fontId="58" fillId="27" borderId="0" xfId="0" applyNumberFormat="1" applyFont="1" applyFill="1" applyAlignment="1">
      <alignment horizontal="center" vertical="center"/>
    </xf>
    <xf numFmtId="9" fontId="58" fillId="27" borderId="0" xfId="83" applyFont="1" applyFill="1" applyAlignment="1">
      <alignment horizontal="center" vertical="center"/>
    </xf>
    <xf numFmtId="181" fontId="58" fillId="0" borderId="0" xfId="0" applyNumberFormat="1" applyFont="1"/>
    <xf numFmtId="189" fontId="58" fillId="0" borderId="0" xfId="0" applyNumberFormat="1" applyFont="1"/>
    <xf numFmtId="181" fontId="53" fillId="27" borderId="0" xfId="0" applyNumberFormat="1" applyFont="1" applyFill="1" applyAlignment="1">
      <alignment vertical="center"/>
    </xf>
    <xf numFmtId="181" fontId="74" fillId="27" borderId="0" xfId="0" applyNumberFormat="1" applyFont="1" applyFill="1" applyAlignment="1">
      <alignment horizontal="center" vertical="center"/>
    </xf>
    <xf numFmtId="189" fontId="74" fillId="27" borderId="0" xfId="0" applyNumberFormat="1" applyFont="1" applyFill="1" applyAlignment="1">
      <alignment horizontal="center" vertical="center"/>
    </xf>
    <xf numFmtId="181" fontId="43" fillId="27" borderId="0" xfId="0" applyNumberFormat="1" applyFont="1" applyFill="1" applyAlignment="1">
      <alignment horizontal="center" vertical="center"/>
    </xf>
    <xf numFmtId="189" fontId="43" fillId="27" borderId="0" xfId="0" applyNumberFormat="1" applyFont="1" applyFill="1" applyAlignment="1">
      <alignment horizontal="center" vertical="center"/>
    </xf>
    <xf numFmtId="9" fontId="43" fillId="27" borderId="0" xfId="83" applyFont="1" applyFill="1" applyAlignment="1">
      <alignment horizontal="center" vertical="center"/>
    </xf>
    <xf numFmtId="181" fontId="43" fillId="0" borderId="0" xfId="0" applyNumberFormat="1" applyFont="1" applyAlignment="1">
      <alignment horizontal="center"/>
    </xf>
    <xf numFmtId="181" fontId="75" fillId="0" borderId="0" xfId="0" applyNumberFormat="1" applyFont="1"/>
    <xf numFmtId="181" fontId="43" fillId="0" borderId="0" xfId="0" applyNumberFormat="1" applyFont="1"/>
    <xf numFmtId="189" fontId="43" fillId="0" borderId="0" xfId="0" applyNumberFormat="1" applyFont="1"/>
    <xf numFmtId="182" fontId="60" fillId="0" borderId="0" xfId="0" applyNumberFormat="1" applyFont="1" applyAlignment="1">
      <alignment horizontal="center" vertical="center"/>
    </xf>
    <xf numFmtId="189" fontId="60" fillId="0" borderId="0" xfId="0" applyNumberFormat="1" applyFont="1" applyAlignment="1">
      <alignment horizontal="center" vertical="center"/>
    </xf>
    <xf numFmtId="181" fontId="60" fillId="0" borderId="0" xfId="0" applyNumberFormat="1" applyFont="1" applyAlignment="1">
      <alignment horizontal="center" vertical="center"/>
    </xf>
    <xf numFmtId="9" fontId="60" fillId="0" borderId="0" xfId="83" applyFont="1" applyFill="1" applyBorder="1" applyAlignment="1">
      <alignment horizontal="center" vertical="center"/>
    </xf>
    <xf numFmtId="181" fontId="60" fillId="0" borderId="0" xfId="0" applyNumberFormat="1" applyFont="1" applyAlignment="1">
      <alignment vertical="center"/>
    </xf>
    <xf numFmtId="189" fontId="60" fillId="0" borderId="0" xfId="0" applyNumberFormat="1" applyFont="1" applyAlignment="1">
      <alignment vertical="center"/>
    </xf>
    <xf numFmtId="189" fontId="9" fillId="0" borderId="0" xfId="0" applyNumberFormat="1" applyFont="1" applyAlignment="1">
      <alignment horizontal="center" vertical="center"/>
    </xf>
    <xf numFmtId="189" fontId="9" fillId="0" borderId="0" xfId="0" applyNumberFormat="1" applyFont="1" applyAlignment="1">
      <alignment vertical="center"/>
    </xf>
    <xf numFmtId="182" fontId="39" fillId="0" borderId="26" xfId="0" applyNumberFormat="1" applyFont="1" applyBorder="1" applyAlignment="1">
      <alignment horizontal="center" vertical="center" shrinkToFit="1"/>
    </xf>
    <xf numFmtId="182" fontId="70" fillId="0" borderId="0" xfId="0" applyNumberFormat="1" applyFont="1" applyAlignment="1">
      <alignment horizontal="center" vertical="center" shrinkToFit="1"/>
    </xf>
    <xf numFmtId="182" fontId="39" fillId="0" borderId="0" xfId="0" applyNumberFormat="1" applyFont="1" applyAlignment="1">
      <alignment horizontal="center" vertical="center" shrinkToFit="1"/>
    </xf>
    <xf numFmtId="182" fontId="71" fillId="0" borderId="0" xfId="0" applyNumberFormat="1" applyFont="1" applyAlignment="1">
      <alignment horizontal="center" vertical="center" wrapText="1" shrinkToFit="1"/>
    </xf>
    <xf numFmtId="181" fontId="70" fillId="0" borderId="0" xfId="0" applyNumberFormat="1" applyFont="1" applyAlignment="1">
      <alignment horizontal="center"/>
    </xf>
    <xf numFmtId="181" fontId="75" fillId="0" borderId="0" xfId="0" applyNumberFormat="1" applyFont="1" applyAlignment="1">
      <alignment horizontal="center" vertical="center"/>
    </xf>
    <xf numFmtId="181" fontId="75" fillId="0" borderId="0" xfId="0" applyNumberFormat="1" applyFont="1" applyAlignment="1">
      <alignment horizontal="center"/>
    </xf>
    <xf numFmtId="183" fontId="9" fillId="0" borderId="26" xfId="0" applyNumberFormat="1" applyFont="1" applyBorder="1" applyAlignment="1">
      <alignment horizontal="right" vertical="center"/>
    </xf>
    <xf numFmtId="183" fontId="9" fillId="0" borderId="0" xfId="0" applyNumberFormat="1" applyFont="1" applyAlignment="1">
      <alignment horizontal="right" vertical="center"/>
    </xf>
    <xf numFmtId="182" fontId="9" fillId="0" borderId="0" xfId="0" applyNumberFormat="1" applyFont="1" applyAlignment="1">
      <alignment vertical="center" shrinkToFit="1"/>
    </xf>
    <xf numFmtId="181" fontId="43" fillId="0" borderId="34" xfId="0" applyNumberFormat="1" applyFont="1" applyBorder="1" applyAlignment="1">
      <alignment horizontal="center" vertical="center"/>
    </xf>
    <xf numFmtId="181" fontId="43" fillId="0" borderId="0" xfId="0" applyNumberFormat="1" applyFont="1" applyAlignment="1">
      <alignment horizontal="center" vertical="center" shrinkToFit="1"/>
    </xf>
    <xf numFmtId="0" fontId="77" fillId="0" borderId="0" xfId="0" applyFont="1" applyAlignment="1">
      <alignment horizontal="center"/>
    </xf>
    <xf numFmtId="3" fontId="56" fillId="0" borderId="0" xfId="0" applyNumberFormat="1" applyFont="1" applyAlignment="1">
      <alignment vertical="center"/>
    </xf>
    <xf numFmtId="176" fontId="56" fillId="0" borderId="13" xfId="68" applyNumberFormat="1" applyFont="1" applyBorder="1">
      <alignment vertical="center"/>
    </xf>
    <xf numFmtId="176" fontId="56" fillId="0" borderId="0" xfId="68" applyNumberFormat="1" applyFont="1">
      <alignment vertical="center"/>
    </xf>
    <xf numFmtId="176" fontId="56" fillId="0" borderId="0" xfId="0" applyNumberFormat="1" applyFont="1" applyAlignment="1">
      <alignment vertical="center"/>
    </xf>
    <xf numFmtId="176" fontId="56" fillId="0" borderId="0" xfId="66" applyNumberFormat="1" applyFont="1" applyAlignment="1">
      <alignment horizontal="right" vertical="center"/>
    </xf>
    <xf numFmtId="3" fontId="57" fillId="0" borderId="0" xfId="68" applyNumberFormat="1" applyFont="1">
      <alignment vertical="center"/>
    </xf>
    <xf numFmtId="0" fontId="9" fillId="0" borderId="0" xfId="66" applyFont="1" applyAlignment="1">
      <alignment horizontal="distributed" vertical="center" shrinkToFit="1"/>
    </xf>
    <xf numFmtId="3" fontId="57" fillId="0" borderId="0" xfId="68" applyNumberFormat="1" applyFont="1" applyAlignment="1">
      <alignment horizontal="center"/>
    </xf>
    <xf numFmtId="183" fontId="79" fillId="0" borderId="0" xfId="0" applyNumberFormat="1" applyFont="1"/>
    <xf numFmtId="191" fontId="9" fillId="0" borderId="13" xfId="66" applyNumberFormat="1" applyFont="1" applyBorder="1" applyAlignment="1">
      <alignment horizontal="right" vertical="center"/>
    </xf>
    <xf numFmtId="191" fontId="9" fillId="0" borderId="0" xfId="66" applyNumberFormat="1" applyFont="1" applyAlignment="1">
      <alignment horizontal="right" vertical="center"/>
    </xf>
    <xf numFmtId="191" fontId="33" fillId="0" borderId="0" xfId="0" applyNumberFormat="1" applyFont="1" applyAlignment="1">
      <alignment vertical="center" shrinkToFit="1"/>
    </xf>
    <xf numFmtId="182" fontId="43" fillId="0" borderId="0" xfId="0" applyNumberFormat="1" applyFont="1" applyAlignment="1">
      <alignment horizontal="left" vertical="center"/>
    </xf>
    <xf numFmtId="182" fontId="43" fillId="0" borderId="30" xfId="0" applyNumberFormat="1" applyFont="1" applyBorder="1" applyAlignment="1">
      <alignment vertical="center"/>
    </xf>
    <xf numFmtId="183" fontId="43" fillId="0" borderId="19" xfId="0" applyNumberFormat="1" applyFont="1" applyBorder="1" applyAlignment="1">
      <alignment vertical="center" shrinkToFit="1"/>
    </xf>
    <xf numFmtId="0" fontId="80" fillId="0" borderId="0" xfId="67" applyFont="1">
      <alignment vertical="center"/>
    </xf>
    <xf numFmtId="0" fontId="81" fillId="0" borderId="0" xfId="67" applyFont="1">
      <alignment vertical="center"/>
    </xf>
    <xf numFmtId="181" fontId="43" fillId="0" borderId="0" xfId="71" applyNumberFormat="1" applyFont="1" applyAlignment="1">
      <alignment horizontal="center" shrinkToFit="1"/>
    </xf>
    <xf numFmtId="181" fontId="43" fillId="0" borderId="13" xfId="0" applyNumberFormat="1" applyFont="1" applyBorder="1" applyAlignment="1">
      <alignment horizontal="center" vertical="center" shrinkToFit="1"/>
    </xf>
    <xf numFmtId="181" fontId="43" fillId="0" borderId="0" xfId="71" applyNumberFormat="1" applyFont="1" applyAlignment="1">
      <alignment horizontal="center" vertical="center" shrinkToFit="1"/>
    </xf>
    <xf numFmtId="181" fontId="43" fillId="0" borderId="0" xfId="71" applyNumberFormat="1" applyFont="1" applyAlignment="1">
      <alignment shrinkToFit="1"/>
    </xf>
    <xf numFmtId="181" fontId="43" fillId="0" borderId="0" xfId="71" applyNumberFormat="1" applyFont="1" applyAlignment="1">
      <alignment horizontal="center"/>
    </xf>
    <xf numFmtId="0" fontId="81" fillId="0" borderId="0" xfId="67" applyFont="1" applyAlignment="1">
      <alignment horizontal="right" vertical="center"/>
    </xf>
    <xf numFmtId="0" fontId="44" fillId="0" borderId="0" xfId="82" applyNumberFormat="1" applyFont="1" applyAlignment="1" applyProtection="1">
      <alignment vertical="center"/>
    </xf>
    <xf numFmtId="0" fontId="56" fillId="0" borderId="0" xfId="66" applyFont="1" applyAlignment="1">
      <alignment horizontal="right" vertical="center"/>
    </xf>
    <xf numFmtId="37" fontId="67" fillId="0" borderId="0" xfId="66" applyNumberFormat="1" applyFont="1">
      <alignment vertical="center"/>
    </xf>
    <xf numFmtId="41" fontId="67" fillId="0" borderId="0" xfId="66" applyNumberFormat="1" applyFont="1">
      <alignment vertical="center"/>
    </xf>
    <xf numFmtId="0" fontId="67" fillId="0" borderId="0" xfId="0" applyFont="1" applyAlignment="1">
      <alignment horizontal="center"/>
    </xf>
    <xf numFmtId="181" fontId="82" fillId="0" borderId="0" xfId="0" applyNumberFormat="1" applyFont="1" applyAlignment="1">
      <alignment horizontal="center"/>
    </xf>
    <xf numFmtId="181" fontId="67" fillId="0" borderId="0" xfId="0" applyNumberFormat="1" applyFont="1" applyAlignment="1">
      <alignment horizontal="center" vertical="center"/>
    </xf>
    <xf numFmtId="181" fontId="56" fillId="0" borderId="0" xfId="0" applyNumberFormat="1" applyFont="1" applyAlignment="1">
      <alignment horizontal="center" vertical="center" wrapText="1"/>
    </xf>
    <xf numFmtId="38" fontId="72" fillId="0" borderId="26" xfId="54" applyFont="1" applyFill="1" applyBorder="1" applyAlignment="1">
      <alignment horizontal="center" vertical="center" wrapText="1"/>
    </xf>
    <xf numFmtId="38" fontId="72" fillId="0" borderId="0" xfId="54" applyFont="1" applyFill="1" applyBorder="1" applyAlignment="1">
      <alignment horizontal="center" vertical="center" wrapText="1"/>
    </xf>
    <xf numFmtId="183" fontId="72" fillId="0" borderId="0" xfId="0" applyNumberFormat="1" applyFont="1" applyAlignment="1">
      <alignment horizontal="right" vertical="center" shrinkToFit="1"/>
    </xf>
    <xf numFmtId="186" fontId="72" fillId="0" borderId="0" xfId="54" applyNumberFormat="1" applyFont="1" applyFill="1" applyBorder="1" applyAlignment="1">
      <alignment vertical="center"/>
    </xf>
    <xf numFmtId="187" fontId="72" fillId="0" borderId="0" xfId="0" applyNumberFormat="1" applyFont="1" applyAlignment="1">
      <alignment horizontal="right" vertical="center"/>
    </xf>
    <xf numFmtId="181" fontId="56" fillId="0" borderId="0" xfId="0" applyNumberFormat="1" applyFont="1" applyAlignment="1">
      <alignment horizontal="center"/>
    </xf>
    <xf numFmtId="181" fontId="56" fillId="0" borderId="0" xfId="0" quotePrefix="1" applyNumberFormat="1" applyFont="1" applyAlignment="1">
      <alignment horizontal="left" vertical="center"/>
    </xf>
    <xf numFmtId="186" fontId="72" fillId="0" borderId="0" xfId="54" applyNumberFormat="1" applyFont="1" applyFill="1" applyBorder="1" applyAlignment="1">
      <alignment horizontal="right" vertical="center"/>
    </xf>
    <xf numFmtId="181" fontId="57" fillId="0" borderId="0" xfId="71" applyNumberFormat="1" applyFont="1" applyAlignment="1">
      <alignment horizontal="center" shrinkToFit="1"/>
    </xf>
    <xf numFmtId="38" fontId="72" fillId="0" borderId="18" xfId="54" applyFont="1" applyFill="1" applyBorder="1" applyAlignment="1">
      <alignment vertical="center"/>
    </xf>
    <xf numFmtId="38" fontId="72" fillId="0" borderId="0" xfId="54" applyFont="1" applyFill="1" applyBorder="1" applyAlignment="1">
      <alignment vertical="center"/>
    </xf>
    <xf numFmtId="38" fontId="72" fillId="0" borderId="0" xfId="54" applyFont="1" applyFill="1" applyBorder="1" applyAlignment="1">
      <alignment horizontal="right" vertical="center"/>
    </xf>
    <xf numFmtId="181" fontId="56" fillId="0" borderId="0" xfId="0" applyNumberFormat="1" applyFont="1" applyAlignment="1">
      <alignment horizontal="right" vertical="center"/>
    </xf>
    <xf numFmtId="188" fontId="72" fillId="0" borderId="0" xfId="0" applyNumberFormat="1" applyFont="1" applyAlignment="1">
      <alignment horizontal="right" vertical="center" shrinkToFit="1"/>
    </xf>
    <xf numFmtId="181" fontId="57" fillId="0" borderId="0" xfId="0" applyNumberFormat="1" applyFont="1" applyAlignment="1">
      <alignment horizontal="center" shrinkToFit="1"/>
    </xf>
    <xf numFmtId="181" fontId="57" fillId="0" borderId="0" xfId="71" applyNumberFormat="1" applyFont="1" applyAlignment="1">
      <alignment horizontal="center" vertical="center" shrinkToFit="1"/>
    </xf>
    <xf numFmtId="181" fontId="57" fillId="0" borderId="0" xfId="71" applyNumberFormat="1" applyFont="1" applyAlignment="1">
      <alignment horizontal="center"/>
    </xf>
    <xf numFmtId="181" fontId="57" fillId="0" borderId="0" xfId="0" applyNumberFormat="1" applyFont="1" applyAlignment="1">
      <alignment horizontal="center"/>
    </xf>
    <xf numFmtId="181" fontId="56" fillId="0" borderId="0" xfId="0" applyNumberFormat="1" applyFont="1"/>
    <xf numFmtId="181" fontId="57" fillId="0" borderId="0" xfId="0" applyNumberFormat="1" applyFont="1"/>
    <xf numFmtId="38" fontId="67" fillId="0" borderId="0" xfId="54" applyFont="1" applyFill="1" applyAlignment="1">
      <alignment horizontal="center"/>
    </xf>
    <xf numFmtId="181" fontId="82" fillId="0" borderId="0" xfId="0" applyNumberFormat="1" applyFont="1" applyAlignment="1">
      <alignment horizontal="left" vertical="center"/>
    </xf>
    <xf numFmtId="181" fontId="82" fillId="0" borderId="0" xfId="0" applyNumberFormat="1" applyFont="1" applyAlignment="1">
      <alignment vertical="center"/>
    </xf>
    <xf numFmtId="181" fontId="61" fillId="0" borderId="0" xfId="0" applyNumberFormat="1" applyFont="1" applyAlignment="1">
      <alignment vertical="center"/>
    </xf>
    <xf numFmtId="181" fontId="66" fillId="0" borderId="0" xfId="0" applyNumberFormat="1" applyFont="1" applyAlignment="1">
      <alignment horizontal="center" vertical="center"/>
    </xf>
    <xf numFmtId="181" fontId="56" fillId="0" borderId="0" xfId="0" applyNumberFormat="1" applyFont="1" applyAlignment="1">
      <alignment horizontal="center" vertical="center"/>
    </xf>
    <xf numFmtId="181" fontId="56" fillId="0" borderId="0" xfId="0" applyNumberFormat="1" applyFont="1" applyAlignment="1">
      <alignment vertical="center"/>
    </xf>
    <xf numFmtId="49" fontId="56" fillId="0" borderId="0" xfId="0" quotePrefix="1" applyNumberFormat="1" applyFont="1" applyAlignment="1">
      <alignment horizontal="left" vertical="center"/>
    </xf>
    <xf numFmtId="181" fontId="56" fillId="0" borderId="0" xfId="0" applyNumberFormat="1" applyFont="1" applyAlignment="1">
      <alignment horizontal="distributed" vertical="center"/>
    </xf>
    <xf numFmtId="181" fontId="57" fillId="0" borderId="0" xfId="0" applyNumberFormat="1" applyFont="1" applyAlignment="1">
      <alignment horizontal="center" vertical="center"/>
    </xf>
    <xf numFmtId="0" fontId="67" fillId="0" borderId="0" xfId="69" applyFont="1"/>
    <xf numFmtId="182" fontId="60" fillId="0" borderId="0" xfId="0" applyNumberFormat="1" applyFont="1" applyAlignment="1">
      <alignment horizontal="center"/>
    </xf>
    <xf numFmtId="182" fontId="60" fillId="0" borderId="0" xfId="0" applyNumberFormat="1" applyFont="1" applyAlignment="1">
      <alignment horizontal="center" vertical="center" wrapText="1"/>
    </xf>
    <xf numFmtId="181" fontId="60" fillId="0" borderId="0" xfId="0" applyNumberFormat="1" applyFont="1" applyAlignment="1">
      <alignment horizontal="center"/>
    </xf>
    <xf numFmtId="181" fontId="60" fillId="0" borderId="0" xfId="0" applyNumberFormat="1" applyFont="1" applyAlignment="1">
      <alignment horizontal="center" vertical="center" wrapText="1"/>
    </xf>
    <xf numFmtId="181" fontId="60" fillId="0" borderId="0" xfId="0" applyNumberFormat="1" applyFont="1"/>
    <xf numFmtId="181" fontId="60" fillId="0" borderId="0" xfId="0" applyNumberFormat="1" applyFont="1" applyAlignment="1">
      <alignment vertical="center" wrapText="1"/>
    </xf>
    <xf numFmtId="182" fontId="60" fillId="0" borderId="0" xfId="0" applyNumberFormat="1" applyFont="1" applyAlignment="1">
      <alignment horizontal="right" vertical="center"/>
    </xf>
    <xf numFmtId="182" fontId="60" fillId="0" borderId="0" xfId="0" applyNumberFormat="1" applyFont="1" applyAlignment="1">
      <alignment vertical="center"/>
    </xf>
    <xf numFmtId="189" fontId="43" fillId="0" borderId="0" xfId="0" applyNumberFormat="1" applyFont="1" applyAlignment="1">
      <alignment horizontal="center"/>
    </xf>
    <xf numFmtId="9" fontId="43" fillId="0" borderId="0" xfId="47" applyFont="1" applyFill="1" applyAlignment="1">
      <alignment horizontal="center"/>
    </xf>
    <xf numFmtId="181" fontId="70" fillId="0" borderId="0" xfId="0" applyNumberFormat="1" applyFont="1" applyAlignment="1">
      <alignment vertical="center" shrinkToFit="1"/>
    </xf>
    <xf numFmtId="182" fontId="70" fillId="0" borderId="14" xfId="0" applyNumberFormat="1" applyFont="1" applyBorder="1" applyAlignment="1">
      <alignment horizontal="center" vertical="center"/>
    </xf>
    <xf numFmtId="3" fontId="87" fillId="0" borderId="0" xfId="82" applyNumberFormat="1" applyFont="1" applyAlignment="1" applyProtection="1">
      <alignment vertical="center"/>
    </xf>
    <xf numFmtId="0" fontId="58" fillId="0" borderId="0" xfId="0" applyFont="1" applyAlignment="1">
      <alignment horizontal="center"/>
    </xf>
    <xf numFmtId="0" fontId="33" fillId="0" borderId="0" xfId="0" applyFont="1" applyAlignment="1">
      <alignment horizontal="center"/>
    </xf>
    <xf numFmtId="182" fontId="9" fillId="0" borderId="0" xfId="0" applyNumberFormat="1" applyFont="1" applyAlignment="1">
      <alignment shrinkToFit="1"/>
    </xf>
    <xf numFmtId="3" fontId="42" fillId="0" borderId="0" xfId="82" applyNumberFormat="1" applyFont="1" applyFill="1" applyAlignment="1" applyProtection="1">
      <alignment vertical="center"/>
    </xf>
    <xf numFmtId="3" fontId="41" fillId="0" borderId="0" xfId="68" applyNumberFormat="1" applyFont="1">
      <alignment vertical="center"/>
    </xf>
    <xf numFmtId="3" fontId="33" fillId="0" borderId="0" xfId="68" applyNumberFormat="1" applyFont="1" applyAlignment="1">
      <alignment horizontal="center" vertical="center"/>
    </xf>
    <xf numFmtId="3" fontId="42" fillId="0" borderId="0" xfId="82" applyNumberFormat="1" applyFont="1" applyAlignment="1" applyProtection="1">
      <alignment vertical="center"/>
    </xf>
    <xf numFmtId="3" fontId="68" fillId="0" borderId="0" xfId="68" applyNumberFormat="1" applyFont="1">
      <alignment vertical="center"/>
    </xf>
    <xf numFmtId="176" fontId="56" fillId="0" borderId="0" xfId="68" applyNumberFormat="1" applyFont="1" applyAlignment="1">
      <alignment horizontal="right" vertical="center"/>
    </xf>
    <xf numFmtId="49" fontId="56" fillId="0" borderId="0" xfId="68" quotePrefix="1" applyNumberFormat="1" applyFont="1">
      <alignment vertical="center"/>
    </xf>
    <xf numFmtId="176" fontId="56" fillId="0" borderId="0" xfId="58" applyNumberFormat="1" applyFont="1" applyAlignment="1" applyProtection="1">
      <protection locked="0"/>
    </xf>
    <xf numFmtId="3" fontId="9" fillId="0" borderId="0" xfId="68" applyNumberFormat="1" applyFont="1" applyAlignment="1">
      <alignment vertical="center" shrinkToFit="1"/>
    </xf>
    <xf numFmtId="3" fontId="43" fillId="0" borderId="0" xfId="68" applyNumberFormat="1" applyFont="1">
      <alignment vertical="center"/>
    </xf>
    <xf numFmtId="181" fontId="76" fillId="0" borderId="0" xfId="0" applyNumberFormat="1" applyFont="1" applyAlignment="1">
      <alignment horizontal="center" vertical="center"/>
    </xf>
    <xf numFmtId="3" fontId="67" fillId="0" borderId="48" xfId="68" applyNumberFormat="1" applyFont="1" applyBorder="1">
      <alignment vertical="center"/>
    </xf>
    <xf numFmtId="181" fontId="33" fillId="0" borderId="48" xfId="0" applyNumberFormat="1" applyFont="1" applyBorder="1" applyAlignment="1">
      <alignment horizontal="center"/>
    </xf>
    <xf numFmtId="0" fontId="67" fillId="0" borderId="48" xfId="66" applyFont="1" applyBorder="1">
      <alignment vertical="center"/>
    </xf>
    <xf numFmtId="0" fontId="33" fillId="0" borderId="48" xfId="66" applyFont="1" applyBorder="1">
      <alignment vertical="center"/>
    </xf>
    <xf numFmtId="181" fontId="9" fillId="0" borderId="48" xfId="0" applyNumberFormat="1" applyFont="1" applyBorder="1" applyAlignment="1">
      <alignment horizontal="center"/>
    </xf>
    <xf numFmtId="0" fontId="33" fillId="0" borderId="48" xfId="69" applyFont="1" applyBorder="1"/>
    <xf numFmtId="3" fontId="9" fillId="0" borderId="35" xfId="68" quotePrefix="1" applyNumberFormat="1" applyFont="1" applyBorder="1" applyAlignment="1">
      <alignment horizontal="center" vertical="center"/>
    </xf>
    <xf numFmtId="182" fontId="9" fillId="0" borderId="48" xfId="0" applyNumberFormat="1" applyFont="1" applyBorder="1" applyAlignment="1">
      <alignment vertical="center"/>
    </xf>
    <xf numFmtId="182" fontId="9" fillId="0" borderId="0" xfId="0" applyNumberFormat="1" applyFont="1" applyAlignment="1">
      <alignment horizontal="right" vertical="center"/>
    </xf>
    <xf numFmtId="182" fontId="56" fillId="0" borderId="0" xfId="0" applyNumberFormat="1" applyFont="1" applyAlignment="1">
      <alignment vertical="center"/>
    </xf>
    <xf numFmtId="181" fontId="9" fillId="0" borderId="0" xfId="0" applyNumberFormat="1" applyFont="1" applyAlignment="1">
      <alignment horizontal="distributed" vertical="center" shrinkToFit="1"/>
    </xf>
    <xf numFmtId="182" fontId="9" fillId="0" borderId="19" xfId="0" applyNumberFormat="1" applyFont="1" applyBorder="1" applyAlignment="1">
      <alignment vertical="center"/>
    </xf>
    <xf numFmtId="182" fontId="9" fillId="0" borderId="30" xfId="0" applyNumberFormat="1" applyFont="1" applyBorder="1" applyAlignment="1">
      <alignment vertical="center"/>
    </xf>
    <xf numFmtId="0" fontId="89" fillId="0" borderId="0" xfId="67" applyFont="1">
      <alignment vertical="center"/>
    </xf>
    <xf numFmtId="0" fontId="33" fillId="0" borderId="30" xfId="66" applyFont="1" applyBorder="1" applyAlignment="1">
      <alignment horizontal="right" vertical="center"/>
    </xf>
    <xf numFmtId="0" fontId="9" fillId="0" borderId="30" xfId="66" applyFont="1" applyBorder="1" applyAlignment="1">
      <alignment horizontal="right" vertical="center"/>
    </xf>
    <xf numFmtId="0" fontId="90" fillId="0" borderId="0" xfId="66" applyFont="1">
      <alignment vertical="center"/>
    </xf>
    <xf numFmtId="0" fontId="33" fillId="0" borderId="15" xfId="66" applyFont="1" applyBorder="1">
      <alignment vertical="center"/>
    </xf>
    <xf numFmtId="0" fontId="9" fillId="0" borderId="0" xfId="66" applyFont="1" applyAlignment="1">
      <alignment horizontal="right" vertical="center"/>
    </xf>
    <xf numFmtId="0" fontId="9" fillId="0" borderId="30" xfId="66" applyFont="1" applyBorder="1">
      <alignment vertical="center"/>
    </xf>
    <xf numFmtId="0" fontId="9" fillId="0" borderId="19" xfId="66" applyFont="1" applyBorder="1">
      <alignment vertical="center"/>
    </xf>
    <xf numFmtId="0" fontId="91" fillId="0" borderId="0" xfId="66" applyFont="1">
      <alignment vertical="center"/>
    </xf>
    <xf numFmtId="0" fontId="9" fillId="0" borderId="19" xfId="66" applyFont="1" applyBorder="1" applyAlignment="1">
      <alignment horizontal="right" vertical="center"/>
    </xf>
    <xf numFmtId="0" fontId="5" fillId="0" borderId="30" xfId="66" applyBorder="1">
      <alignment vertical="center"/>
    </xf>
    <xf numFmtId="0" fontId="91" fillId="0" borderId="0" xfId="66" applyFont="1" applyAlignment="1">
      <alignment horizontal="right" vertical="center"/>
    </xf>
    <xf numFmtId="0" fontId="67" fillId="0" borderId="30" xfId="66" applyFont="1" applyBorder="1">
      <alignment vertical="center"/>
    </xf>
    <xf numFmtId="0" fontId="56" fillId="0" borderId="30" xfId="66" applyFont="1" applyBorder="1" applyAlignment="1">
      <alignment horizontal="right" vertical="center"/>
    </xf>
    <xf numFmtId="0" fontId="67" fillId="0" borderId="0" xfId="66" applyFont="1" applyAlignment="1">
      <alignment horizontal="center" vertical="center"/>
    </xf>
    <xf numFmtId="0" fontId="67" fillId="0" borderId="0" xfId="67" applyFont="1">
      <alignment vertical="center"/>
    </xf>
    <xf numFmtId="3" fontId="57" fillId="0" borderId="53" xfId="68" applyNumberFormat="1" applyFont="1" applyBorder="1" applyAlignment="1">
      <alignment horizontal="center" vertical="center"/>
    </xf>
    <xf numFmtId="3" fontId="90" fillId="0" borderId="0" xfId="68" applyNumberFormat="1" applyFont="1">
      <alignment vertical="center"/>
    </xf>
    <xf numFmtId="3" fontId="90" fillId="0" borderId="0" xfId="68" applyNumberFormat="1" applyFont="1" applyAlignment="1">
      <alignment horizontal="center" vertical="center"/>
    </xf>
    <xf numFmtId="3" fontId="9" fillId="0" borderId="53" xfId="68" applyNumberFormat="1" applyFont="1" applyBorder="1" applyAlignment="1">
      <alignment horizontal="center" vertical="center"/>
    </xf>
    <xf numFmtId="3" fontId="9" fillId="0" borderId="55" xfId="68" applyNumberFormat="1" applyFont="1" applyBorder="1" applyAlignment="1">
      <alignment horizontal="distributed" vertical="center"/>
    </xf>
    <xf numFmtId="190" fontId="92" fillId="0" borderId="0" xfId="0" applyNumberFormat="1" applyFont="1" applyAlignment="1">
      <alignment horizontal="right" vertical="center"/>
    </xf>
    <xf numFmtId="193" fontId="93" fillId="0" borderId="0" xfId="0" applyNumberFormat="1" applyFont="1"/>
    <xf numFmtId="193" fontId="92" fillId="0" borderId="0" xfId="58" applyNumberFormat="1" applyFont="1">
      <alignment vertical="center"/>
    </xf>
    <xf numFmtId="3" fontId="9" fillId="0" borderId="56" xfId="68" applyNumberFormat="1" applyFont="1" applyBorder="1" applyAlignment="1">
      <alignment horizontal="distributed" vertical="center"/>
    </xf>
    <xf numFmtId="3" fontId="9" fillId="0" borderId="35" xfId="68" applyNumberFormat="1" applyFont="1" applyBorder="1" applyAlignment="1">
      <alignment horizontal="distributed" vertical="center"/>
    </xf>
    <xf numFmtId="194" fontId="93" fillId="0" borderId="0" xfId="0" applyNumberFormat="1" applyFont="1"/>
    <xf numFmtId="196" fontId="90" fillId="0" borderId="0" xfId="68" applyNumberFormat="1" applyFont="1">
      <alignment vertical="center"/>
    </xf>
    <xf numFmtId="195" fontId="92" fillId="0" borderId="0" xfId="0" applyNumberFormat="1" applyFont="1" applyAlignment="1">
      <alignment vertical="center"/>
    </xf>
    <xf numFmtId="190" fontId="92" fillId="0" borderId="19" xfId="0" applyNumberFormat="1" applyFont="1" applyBorder="1" applyAlignment="1">
      <alignment horizontal="right" vertical="center"/>
    </xf>
    <xf numFmtId="3" fontId="33" fillId="0" borderId="0" xfId="68" applyNumberFormat="1" applyFont="1" applyAlignment="1">
      <alignment horizontal="right" vertical="center"/>
    </xf>
    <xf numFmtId="0" fontId="5" fillId="0" borderId="0" xfId="68" applyAlignment="1">
      <alignment horizontal="right" vertical="center"/>
    </xf>
    <xf numFmtId="197" fontId="90" fillId="0" borderId="0" xfId="68" applyNumberFormat="1" applyFont="1">
      <alignment vertical="center"/>
    </xf>
    <xf numFmtId="3" fontId="90" fillId="0" borderId="0" xfId="68" applyNumberFormat="1" applyFont="1" applyAlignment="1">
      <alignment horizontal="right" vertical="center"/>
    </xf>
    <xf numFmtId="3" fontId="94" fillId="0" borderId="0" xfId="68" applyNumberFormat="1" applyFont="1">
      <alignment vertical="center"/>
    </xf>
    <xf numFmtId="176" fontId="9" fillId="0" borderId="13" xfId="68" applyNumberFormat="1" applyFont="1" applyBorder="1">
      <alignment vertical="center"/>
    </xf>
    <xf numFmtId="176" fontId="9" fillId="0" borderId="0" xfId="68" applyNumberFormat="1" applyFont="1">
      <alignment vertical="center"/>
    </xf>
    <xf numFmtId="176" fontId="9" fillId="0" borderId="0" xfId="68" applyNumberFormat="1" applyFont="1" applyAlignment="1">
      <alignment horizontal="right" vertical="center"/>
    </xf>
    <xf numFmtId="0" fontId="52" fillId="0" borderId="0" xfId="68" applyFont="1">
      <alignment vertical="center"/>
    </xf>
    <xf numFmtId="3" fontId="97" fillId="0" borderId="0" xfId="82" applyNumberFormat="1" applyFont="1" applyFill="1" applyAlignment="1" applyProtection="1">
      <alignment vertical="center"/>
    </xf>
    <xf numFmtId="176" fontId="9" fillId="0" borderId="18" xfId="68" applyNumberFormat="1" applyFont="1" applyBorder="1">
      <alignment vertical="center"/>
    </xf>
    <xf numFmtId="176" fontId="9" fillId="0" borderId="18" xfId="58" applyNumberFormat="1" applyFont="1" applyBorder="1" applyAlignment="1"/>
    <xf numFmtId="176" fontId="9" fillId="0" borderId="0" xfId="58" applyNumberFormat="1" applyFont="1" applyAlignment="1"/>
    <xf numFmtId="176" fontId="9" fillId="0" borderId="0" xfId="0" applyNumberFormat="1" applyFont="1" applyAlignment="1">
      <alignment horizontal="right" vertical="center"/>
    </xf>
    <xf numFmtId="3" fontId="43" fillId="0" borderId="0" xfId="68" quotePrefix="1" applyNumberFormat="1" applyFont="1">
      <alignment vertical="center"/>
    </xf>
    <xf numFmtId="176" fontId="43" fillId="0" borderId="0" xfId="68" applyNumberFormat="1" applyFont="1">
      <alignment vertical="center"/>
    </xf>
    <xf numFmtId="176" fontId="43" fillId="0" borderId="13" xfId="68" applyNumberFormat="1" applyFont="1" applyBorder="1">
      <alignment vertical="center"/>
    </xf>
    <xf numFmtId="3" fontId="9" fillId="0" borderId="34" xfId="68" applyNumberFormat="1" applyFont="1" applyBorder="1">
      <alignment vertical="center"/>
    </xf>
    <xf numFmtId="176" fontId="43" fillId="0" borderId="0" xfId="68" applyNumberFormat="1" applyFont="1" applyAlignment="1">
      <alignment horizontal="right" vertical="center"/>
    </xf>
    <xf numFmtId="176" fontId="43" fillId="0" borderId="14" xfId="68" applyNumberFormat="1" applyFont="1" applyBorder="1">
      <alignment vertical="center"/>
    </xf>
    <xf numFmtId="3" fontId="9" fillId="0" borderId="0" xfId="0" applyNumberFormat="1" applyFont="1" applyAlignment="1">
      <alignment vertical="center"/>
    </xf>
    <xf numFmtId="3" fontId="56" fillId="0" borderId="34" xfId="68" applyNumberFormat="1" applyFont="1" applyBorder="1">
      <alignment vertical="center"/>
    </xf>
    <xf numFmtId="3" fontId="56" fillId="0" borderId="0" xfId="68" applyNumberFormat="1" applyFont="1" applyAlignment="1">
      <alignment horizontal="right" vertical="center"/>
    </xf>
    <xf numFmtId="176" fontId="56" fillId="0" borderId="0" xfId="0" applyNumberFormat="1" applyFont="1" applyAlignment="1">
      <alignment horizontal="right" vertical="center"/>
    </xf>
    <xf numFmtId="176" fontId="56" fillId="0" borderId="0" xfId="68" applyNumberFormat="1" applyFont="1" applyAlignment="1">
      <alignment horizontal="right"/>
    </xf>
    <xf numFmtId="176" fontId="56" fillId="0" borderId="0" xfId="58" applyNumberFormat="1" applyFont="1" applyAlignment="1">
      <alignment horizontal="right"/>
    </xf>
    <xf numFmtId="3" fontId="67" fillId="0" borderId="0" xfId="68" applyNumberFormat="1" applyFont="1" applyAlignment="1">
      <alignment horizontal="right" vertical="center"/>
    </xf>
    <xf numFmtId="0" fontId="57" fillId="0" borderId="0" xfId="0" applyFont="1" applyAlignment="1">
      <alignment vertical="center"/>
    </xf>
    <xf numFmtId="0" fontId="57" fillId="0" borderId="0" xfId="58" applyFont="1" applyAlignment="1">
      <alignment horizontal="left" vertical="center"/>
    </xf>
    <xf numFmtId="176" fontId="56" fillId="0" borderId="19" xfId="68" applyNumberFormat="1" applyFont="1" applyBorder="1">
      <alignment vertical="center"/>
    </xf>
    <xf numFmtId="3" fontId="57" fillId="0" borderId="0" xfId="68" applyNumberFormat="1" applyFont="1" applyAlignment="1">
      <alignment horizontal="left" vertical="center"/>
    </xf>
    <xf numFmtId="3" fontId="64" fillId="0" borderId="0" xfId="68" applyNumberFormat="1" applyFont="1">
      <alignment vertical="center"/>
    </xf>
    <xf numFmtId="0" fontId="33" fillId="0" borderId="0" xfId="66" applyFont="1" applyAlignment="1">
      <alignment vertical="top"/>
    </xf>
    <xf numFmtId="49" fontId="43" fillId="0" borderId="33" xfId="0" applyNumberFormat="1" applyFont="1" applyBorder="1" applyAlignment="1">
      <alignment horizontal="left" vertical="center"/>
    </xf>
    <xf numFmtId="182" fontId="43" fillId="0" borderId="26" xfId="0" applyNumberFormat="1" applyFont="1" applyBorder="1" applyAlignment="1">
      <alignment vertical="center"/>
    </xf>
    <xf numFmtId="49" fontId="43" fillId="0" borderId="0" xfId="0" applyNumberFormat="1" applyFont="1" applyAlignment="1">
      <alignment horizontal="left" vertical="center"/>
    </xf>
    <xf numFmtId="191" fontId="9" fillId="0" borderId="18" xfId="0" applyNumberFormat="1" applyFont="1" applyBorder="1" applyAlignment="1">
      <alignment vertical="center" shrinkToFit="1"/>
    </xf>
    <xf numFmtId="191" fontId="9" fillId="0" borderId="0" xfId="0" applyNumberFormat="1" applyFont="1" applyAlignment="1">
      <alignment vertical="center" shrinkToFit="1"/>
    </xf>
    <xf numFmtId="182" fontId="33" fillId="0" borderId="0" xfId="0" applyNumberFormat="1" applyFont="1" applyAlignment="1">
      <alignment vertical="center"/>
    </xf>
    <xf numFmtId="181" fontId="38" fillId="0" borderId="30" xfId="0" applyNumberFormat="1" applyFont="1" applyBorder="1" applyAlignment="1">
      <alignment vertical="center"/>
    </xf>
    <xf numFmtId="181" fontId="38" fillId="0" borderId="30" xfId="0" applyNumberFormat="1" applyFont="1" applyBorder="1" applyAlignment="1">
      <alignment horizontal="center" vertical="center"/>
    </xf>
    <xf numFmtId="181" fontId="33" fillId="0" borderId="30" xfId="0" applyNumberFormat="1" applyFont="1" applyBorder="1" applyAlignment="1">
      <alignment horizontal="center" vertical="center"/>
    </xf>
    <xf numFmtId="181" fontId="33" fillId="0" borderId="30" xfId="0" applyNumberFormat="1" applyFont="1" applyBorder="1" applyAlignment="1">
      <alignment horizontal="left" vertical="center"/>
    </xf>
    <xf numFmtId="191" fontId="33" fillId="0" borderId="30" xfId="0" applyNumberFormat="1" applyFont="1" applyBorder="1" applyAlignment="1">
      <alignment vertical="center" shrinkToFit="1"/>
    </xf>
    <xf numFmtId="183" fontId="43" fillId="0" borderId="48" xfId="0" applyNumberFormat="1" applyFont="1" applyBorder="1" applyAlignment="1">
      <alignment vertical="center" shrinkToFit="1"/>
    </xf>
    <xf numFmtId="183" fontId="33" fillId="0" borderId="0" xfId="0" applyNumberFormat="1" applyFont="1" applyAlignment="1">
      <alignment vertical="center" shrinkToFit="1"/>
    </xf>
    <xf numFmtId="181" fontId="9" fillId="0" borderId="30" xfId="0" applyNumberFormat="1" applyFont="1" applyBorder="1" applyAlignment="1">
      <alignment horizontal="distributed" vertical="center"/>
    </xf>
    <xf numFmtId="183" fontId="43" fillId="0" borderId="30" xfId="0" applyNumberFormat="1" applyFont="1" applyBorder="1" applyAlignment="1">
      <alignment vertical="center" shrinkToFit="1"/>
    </xf>
    <xf numFmtId="181" fontId="43" fillId="0" borderId="61" xfId="0" applyNumberFormat="1" applyFont="1" applyBorder="1" applyAlignment="1">
      <alignment horizontal="center" shrinkToFit="1"/>
    </xf>
    <xf numFmtId="198" fontId="43" fillId="0" borderId="0" xfId="0" applyNumberFormat="1" applyFont="1" applyAlignment="1">
      <alignment horizontal="center" shrinkToFit="1"/>
    </xf>
    <xf numFmtId="198" fontId="43" fillId="0" borderId="47" xfId="0" applyNumberFormat="1" applyFont="1" applyBorder="1" applyAlignment="1">
      <alignment horizontal="center" shrinkToFit="1"/>
    </xf>
    <xf numFmtId="198" fontId="43" fillId="0" borderId="0" xfId="0" applyNumberFormat="1" applyFont="1" applyAlignment="1">
      <alignment horizontal="right" shrinkToFit="1"/>
    </xf>
    <xf numFmtId="181" fontId="43" fillId="0" borderId="34" xfId="0" applyNumberFormat="1" applyFont="1" applyBorder="1" applyAlignment="1">
      <alignment horizontal="center" shrinkToFit="1"/>
    </xf>
    <xf numFmtId="181" fontId="43" fillId="0" borderId="30" xfId="0" applyNumberFormat="1" applyFont="1" applyBorder="1" applyAlignment="1">
      <alignment horizontal="center"/>
    </xf>
    <xf numFmtId="198" fontId="43" fillId="0" borderId="19" xfId="0" applyNumberFormat="1" applyFont="1" applyBorder="1" applyAlignment="1">
      <alignment horizontal="center"/>
    </xf>
    <xf numFmtId="181" fontId="43" fillId="0" borderId="0" xfId="0" applyNumberFormat="1" applyFont="1" applyAlignment="1">
      <alignment vertical="center" shrinkToFit="1"/>
    </xf>
    <xf numFmtId="184" fontId="43" fillId="0" borderId="47" xfId="0" applyNumberFormat="1" applyFont="1" applyBorder="1" applyAlignment="1">
      <alignment horizontal="center" shrinkToFit="1"/>
    </xf>
    <xf numFmtId="184" fontId="43" fillId="0" borderId="0" xfId="0" applyNumberFormat="1" applyFont="1" applyAlignment="1">
      <alignment horizontal="center" shrinkToFit="1"/>
    </xf>
    <xf numFmtId="184" fontId="43" fillId="0" borderId="0" xfId="0" applyNumberFormat="1" applyFont="1"/>
    <xf numFmtId="181" fontId="43" fillId="0" borderId="18" xfId="0" applyNumberFormat="1" applyFont="1" applyBorder="1" applyAlignment="1">
      <alignment horizontal="center" vertical="center" shrinkToFit="1"/>
    </xf>
    <xf numFmtId="181" fontId="43" fillId="0" borderId="18" xfId="71" applyNumberFormat="1" applyFont="1" applyBorder="1" applyAlignment="1">
      <alignment horizontal="center" shrinkToFit="1"/>
    </xf>
    <xf numFmtId="191" fontId="33" fillId="0" borderId="18" xfId="0" applyNumberFormat="1" applyFont="1" applyBorder="1" applyAlignment="1">
      <alignment vertical="center" shrinkToFit="1"/>
    </xf>
    <xf numFmtId="0" fontId="5" fillId="0" borderId="26" xfId="66" applyBorder="1">
      <alignment vertical="center"/>
    </xf>
    <xf numFmtId="0" fontId="67" fillId="0" borderId="30" xfId="66" applyFont="1" applyBorder="1" applyAlignment="1">
      <alignment horizontal="right" vertical="center"/>
    </xf>
    <xf numFmtId="3" fontId="9" fillId="0" borderId="26" xfId="66" applyNumberFormat="1" applyFont="1" applyBorder="1" applyAlignment="1">
      <alignment horizontal="right" vertical="center"/>
    </xf>
    <xf numFmtId="191" fontId="9" fillId="0" borderId="19" xfId="0" applyNumberFormat="1" applyFont="1" applyBorder="1" applyAlignment="1">
      <alignment vertical="center" shrinkToFit="1"/>
    </xf>
    <xf numFmtId="191" fontId="9" fillId="0" borderId="26" xfId="0" applyNumberFormat="1" applyFont="1" applyBorder="1" applyAlignment="1">
      <alignment vertical="center" shrinkToFit="1"/>
    </xf>
    <xf numFmtId="191" fontId="9" fillId="0" borderId="50" xfId="0" applyNumberFormat="1" applyFont="1" applyBorder="1" applyAlignment="1">
      <alignment vertical="center" shrinkToFit="1"/>
    </xf>
    <xf numFmtId="49" fontId="56" fillId="0" borderId="47" xfId="0" applyNumberFormat="1" applyFont="1" applyBorder="1" applyAlignment="1">
      <alignment horizontal="center" vertical="center" wrapText="1"/>
    </xf>
    <xf numFmtId="183" fontId="33" fillId="0" borderId="0" xfId="0" applyNumberFormat="1" applyFont="1" applyAlignment="1">
      <alignment horizontal="right" vertical="center" shrinkToFit="1"/>
    </xf>
    <xf numFmtId="183" fontId="57" fillId="0" borderId="18" xfId="0" applyNumberFormat="1" applyFont="1" applyBorder="1" applyAlignment="1">
      <alignment horizontal="right" vertical="center" shrinkToFit="1"/>
    </xf>
    <xf numFmtId="183" fontId="57" fillId="0" borderId="0" xfId="0" applyNumberFormat="1" applyFont="1" applyAlignment="1">
      <alignment horizontal="right" vertical="center" shrinkToFit="1"/>
    </xf>
    <xf numFmtId="183" fontId="57" fillId="0" borderId="33" xfId="0" applyNumberFormat="1" applyFont="1" applyBorder="1" applyAlignment="1">
      <alignment horizontal="right" vertical="center" shrinkToFit="1"/>
    </xf>
    <xf numFmtId="183" fontId="56" fillId="0" borderId="18" xfId="0" applyNumberFormat="1" applyFont="1" applyBorder="1" applyAlignment="1">
      <alignment horizontal="right" vertical="center" shrinkToFit="1"/>
    </xf>
    <xf numFmtId="183" fontId="57" fillId="0" borderId="19" xfId="0" applyNumberFormat="1" applyFont="1" applyBorder="1" applyAlignment="1">
      <alignment horizontal="right" vertical="center" shrinkToFit="1"/>
    </xf>
    <xf numFmtId="176" fontId="67" fillId="0" borderId="0" xfId="58" applyNumberFormat="1" applyFont="1" applyAlignment="1">
      <alignment vertical="center" shrinkToFit="1"/>
    </xf>
    <xf numFmtId="3" fontId="57" fillId="0" borderId="25" xfId="68" quotePrefix="1" applyNumberFormat="1" applyFont="1" applyBorder="1" applyAlignment="1">
      <alignment horizontal="center" vertical="center"/>
    </xf>
    <xf numFmtId="3" fontId="57" fillId="0" borderId="25" xfId="68" applyNumberFormat="1" applyFont="1" applyBorder="1" applyAlignment="1">
      <alignment horizontal="center" vertical="center" shrinkToFit="1"/>
    </xf>
    <xf numFmtId="3" fontId="57" fillId="0" borderId="25" xfId="68" applyNumberFormat="1" applyFont="1" applyBorder="1" applyAlignment="1">
      <alignment horizontal="distributed" vertical="center"/>
    </xf>
    <xf numFmtId="3" fontId="57" fillId="0" borderId="25" xfId="68" applyNumberFormat="1" applyFont="1" applyBorder="1" applyAlignment="1">
      <alignment horizontal="distributed" vertical="center" wrapText="1"/>
    </xf>
    <xf numFmtId="199" fontId="103" fillId="0" borderId="77" xfId="58" applyNumberFormat="1" applyFont="1" applyBorder="1" applyAlignment="1">
      <alignment horizontal="right" vertical="center"/>
    </xf>
    <xf numFmtId="199" fontId="103" fillId="0" borderId="0" xfId="58" applyNumberFormat="1" applyFont="1" applyAlignment="1">
      <alignment horizontal="right" vertical="center"/>
    </xf>
    <xf numFmtId="176" fontId="67" fillId="0" borderId="77" xfId="58" applyNumberFormat="1" applyFont="1" applyBorder="1" applyAlignment="1">
      <alignment vertical="center" shrinkToFit="1"/>
    </xf>
    <xf numFmtId="181" fontId="105" fillId="0" borderId="0" xfId="0" applyNumberFormat="1" applyFont="1" applyAlignment="1">
      <alignment horizontal="center" vertical="center" shrinkToFit="1"/>
    </xf>
    <xf numFmtId="181" fontId="105" fillId="0" borderId="34" xfId="0" applyNumberFormat="1" applyFont="1" applyBorder="1" applyAlignment="1">
      <alignment horizontal="center" vertical="center" shrinkToFit="1"/>
    </xf>
    <xf numFmtId="182" fontId="107" fillId="0" borderId="48" xfId="0" applyNumberFormat="1" applyFont="1" applyBorder="1" applyAlignment="1">
      <alignment horizontal="right" vertical="center" shrinkToFit="1"/>
    </xf>
    <xf numFmtId="182" fontId="107" fillId="0" borderId="0" xfId="0" applyNumberFormat="1" applyFont="1" applyAlignment="1">
      <alignment horizontal="right" vertical="center" shrinkToFit="1"/>
    </xf>
    <xf numFmtId="182" fontId="107" fillId="0" borderId="0" xfId="0" applyNumberFormat="1" applyFont="1" applyAlignment="1">
      <alignment vertical="center" shrinkToFit="1"/>
    </xf>
    <xf numFmtId="192" fontId="107" fillId="0" borderId="0" xfId="0" applyNumberFormat="1" applyFont="1" applyAlignment="1">
      <alignment horizontal="right" vertical="center" shrinkToFit="1"/>
    </xf>
    <xf numFmtId="192" fontId="107" fillId="0" borderId="0" xfId="83" applyNumberFormat="1" applyFont="1" applyFill="1" applyBorder="1" applyAlignment="1">
      <alignment horizontal="right" vertical="center" shrinkToFit="1"/>
    </xf>
    <xf numFmtId="189" fontId="107" fillId="0" borderId="0" xfId="0" applyNumberFormat="1" applyFont="1" applyAlignment="1">
      <alignment horizontal="right" vertical="center" shrinkToFit="1"/>
    </xf>
    <xf numFmtId="181" fontId="107" fillId="0" borderId="0" xfId="0" applyNumberFormat="1" applyFont="1" applyAlignment="1">
      <alignment horizontal="center"/>
    </xf>
    <xf numFmtId="181" fontId="107" fillId="27" borderId="0" xfId="0" applyNumberFormat="1" applyFont="1" applyFill="1" applyAlignment="1">
      <alignment vertical="center"/>
    </xf>
    <xf numFmtId="181" fontId="107" fillId="27" borderId="34" xfId="0" applyNumberFormat="1" applyFont="1" applyFill="1" applyBorder="1" applyAlignment="1">
      <alignment vertical="center"/>
    </xf>
    <xf numFmtId="182" fontId="107" fillId="27" borderId="0" xfId="0" applyNumberFormat="1" applyFont="1" applyFill="1" applyAlignment="1">
      <alignment horizontal="right" vertical="center" shrinkToFit="1"/>
    </xf>
    <xf numFmtId="192" fontId="107" fillId="27" borderId="0" xfId="0" applyNumberFormat="1" applyFont="1" applyFill="1" applyAlignment="1">
      <alignment horizontal="right" vertical="center" shrinkToFit="1"/>
    </xf>
    <xf numFmtId="192" fontId="107" fillId="27" borderId="0" xfId="83" applyNumberFormat="1" applyFont="1" applyFill="1" applyBorder="1" applyAlignment="1">
      <alignment horizontal="right" vertical="center" shrinkToFit="1"/>
    </xf>
    <xf numFmtId="182" fontId="107" fillId="0" borderId="0" xfId="0" applyNumberFormat="1" applyFont="1" applyAlignment="1">
      <alignment shrinkToFit="1"/>
    </xf>
    <xf numFmtId="189" fontId="107" fillId="0" borderId="0" xfId="0" applyNumberFormat="1" applyFont="1" applyAlignment="1">
      <alignment shrinkToFit="1"/>
    </xf>
    <xf numFmtId="192" fontId="107" fillId="0" borderId="0" xfId="0" applyNumberFormat="1" applyFont="1" applyAlignment="1">
      <alignment shrinkToFit="1"/>
    </xf>
    <xf numFmtId="49" fontId="107" fillId="27" borderId="0" xfId="0" applyNumberFormat="1" applyFont="1" applyFill="1" applyAlignment="1">
      <alignment horizontal="left" vertical="center"/>
    </xf>
    <xf numFmtId="181" fontId="107" fillId="27" borderId="0" xfId="0" applyNumberFormat="1" applyFont="1" applyFill="1" applyAlignment="1">
      <alignment horizontal="center" vertical="center"/>
    </xf>
    <xf numFmtId="182" fontId="107" fillId="0" borderId="13" xfId="0" applyNumberFormat="1" applyFont="1" applyBorder="1" applyAlignment="1">
      <alignment horizontal="right" vertical="center" shrinkToFit="1"/>
    </xf>
    <xf numFmtId="189" fontId="107" fillId="0" borderId="0" xfId="0" applyNumberFormat="1" applyFont="1" applyAlignment="1">
      <alignment vertical="center" shrinkToFit="1"/>
    </xf>
    <xf numFmtId="192" fontId="107" fillId="0" borderId="0" xfId="0" applyNumberFormat="1" applyFont="1" applyAlignment="1">
      <alignment vertical="center" shrinkToFit="1"/>
    </xf>
    <xf numFmtId="182" fontId="33" fillId="0" borderId="0" xfId="0" applyNumberFormat="1" applyFont="1" applyAlignment="1">
      <alignment vertical="center" shrinkToFit="1"/>
    </xf>
    <xf numFmtId="181" fontId="107" fillId="27" borderId="0" xfId="0" applyNumberFormat="1" applyFont="1" applyFill="1" applyAlignment="1">
      <alignment horizontal="center" vertical="center" shrinkToFit="1"/>
    </xf>
    <xf numFmtId="181" fontId="107" fillId="27" borderId="0" xfId="0" applyNumberFormat="1" applyFont="1" applyFill="1" applyAlignment="1">
      <alignment horizontal="center"/>
    </xf>
    <xf numFmtId="3" fontId="107" fillId="27" borderId="0" xfId="0" applyNumberFormat="1" applyFont="1" applyFill="1" applyAlignment="1">
      <alignment horizontal="left" vertical="center"/>
    </xf>
    <xf numFmtId="189" fontId="107" fillId="27" borderId="0" xfId="0" applyNumberFormat="1" applyFont="1" applyFill="1" applyAlignment="1">
      <alignment horizontal="center" vertical="center"/>
    </xf>
    <xf numFmtId="9" fontId="107" fillId="27" borderId="0" xfId="83" applyFont="1" applyFill="1" applyBorder="1" applyAlignment="1">
      <alignment horizontal="center" vertical="center"/>
    </xf>
    <xf numFmtId="181" fontId="107" fillId="0" borderId="0" xfId="0" applyNumberFormat="1" applyFont="1" applyAlignment="1">
      <alignment vertical="center"/>
    </xf>
    <xf numFmtId="189" fontId="107" fillId="0" borderId="0" xfId="0" applyNumberFormat="1" applyFont="1" applyAlignment="1">
      <alignment vertical="center"/>
    </xf>
    <xf numFmtId="181" fontId="107" fillId="0" borderId="0" xfId="0" applyNumberFormat="1" applyFont="1" applyAlignment="1">
      <alignment horizontal="center" vertical="center"/>
    </xf>
    <xf numFmtId="181" fontId="96" fillId="0" borderId="0" xfId="0" applyNumberFormat="1" applyFont="1" applyAlignment="1">
      <alignment horizontal="left" vertical="center"/>
    </xf>
    <xf numFmtId="181" fontId="96" fillId="0" borderId="0" xfId="0" applyNumberFormat="1" applyFont="1" applyAlignment="1">
      <alignment horizontal="center" vertical="center"/>
    </xf>
    <xf numFmtId="9" fontId="9" fillId="0" borderId="0" xfId="83" applyFont="1" applyFill="1" applyBorder="1" applyAlignment="1">
      <alignment horizontal="center" vertical="center"/>
    </xf>
    <xf numFmtId="182" fontId="60" fillId="0" borderId="48" xfId="0" applyNumberFormat="1" applyFont="1" applyBorder="1" applyAlignment="1">
      <alignment vertical="center"/>
    </xf>
    <xf numFmtId="49" fontId="56" fillId="27" borderId="0" xfId="0" applyNumberFormat="1" applyFont="1" applyFill="1" applyAlignment="1">
      <alignment horizontal="center" vertical="center"/>
    </xf>
    <xf numFmtId="181" fontId="56" fillId="0" borderId="35" xfId="0" applyNumberFormat="1" applyFont="1" applyBorder="1" applyAlignment="1">
      <alignment horizontal="center" vertical="center"/>
    </xf>
    <xf numFmtId="3" fontId="44" fillId="0" borderId="0" xfId="82" applyNumberFormat="1" applyFont="1" applyAlignment="1" applyProtection="1">
      <alignment vertical="center"/>
    </xf>
    <xf numFmtId="3" fontId="61" fillId="0" borderId="0" xfId="68" applyNumberFormat="1" applyFont="1">
      <alignment vertical="center"/>
    </xf>
    <xf numFmtId="3" fontId="67" fillId="0" borderId="0" xfId="66" applyNumberFormat="1" applyFont="1">
      <alignment vertical="center"/>
    </xf>
    <xf numFmtId="190" fontId="67" fillId="0" borderId="48" xfId="68" applyNumberFormat="1" applyFont="1" applyBorder="1" applyAlignment="1">
      <alignment horizontal="right" vertical="center"/>
    </xf>
    <xf numFmtId="190" fontId="67" fillId="0" borderId="0" xfId="68" applyNumberFormat="1" applyFont="1" applyAlignment="1">
      <alignment horizontal="right" vertical="center"/>
    </xf>
    <xf numFmtId="190" fontId="67" fillId="0" borderId="0" xfId="68" quotePrefix="1" applyNumberFormat="1" applyFont="1" applyAlignment="1">
      <alignment horizontal="right" vertical="center"/>
    </xf>
    <xf numFmtId="3" fontId="56" fillId="0" borderId="0" xfId="68" applyNumberFormat="1" applyFont="1" applyAlignment="1">
      <alignment horizontal="centerContinuous" vertical="center"/>
    </xf>
    <xf numFmtId="190" fontId="67" fillId="0" borderId="19" xfId="68" applyNumberFormat="1" applyFont="1" applyBorder="1" applyAlignment="1">
      <alignment horizontal="right" vertical="center"/>
    </xf>
    <xf numFmtId="3" fontId="9" fillId="0" borderId="48" xfId="66" applyNumberFormat="1" applyFont="1" applyBorder="1" applyAlignment="1">
      <alignment horizontal="right" vertical="center"/>
    </xf>
    <xf numFmtId="190" fontId="92" fillId="0" borderId="81" xfId="0" applyNumberFormat="1" applyFont="1" applyBorder="1" applyAlignment="1">
      <alignment horizontal="right" vertical="center"/>
    </xf>
    <xf numFmtId="182" fontId="56" fillId="0" borderId="0" xfId="0" applyNumberFormat="1" applyFont="1" applyAlignment="1">
      <alignment vertical="center" shrinkToFit="1"/>
    </xf>
    <xf numFmtId="181" fontId="43" fillId="0" borderId="0" xfId="0" applyNumberFormat="1" applyFont="1" applyAlignment="1">
      <alignment horizontal="left" vertical="center"/>
    </xf>
    <xf numFmtId="3" fontId="56" fillId="0" borderId="61" xfId="68" applyNumberFormat="1" applyFont="1" applyBorder="1" applyAlignment="1">
      <alignment horizontal="center" vertical="center"/>
    </xf>
    <xf numFmtId="0" fontId="56" fillId="0" borderId="0" xfId="58" applyFont="1" applyAlignment="1"/>
    <xf numFmtId="0" fontId="56" fillId="0" borderId="0" xfId="58" applyFont="1" applyAlignment="1">
      <alignment horizontal="center"/>
    </xf>
    <xf numFmtId="0" fontId="56" fillId="0" borderId="0" xfId="67" applyFont="1">
      <alignment vertical="center"/>
    </xf>
    <xf numFmtId="0" fontId="56" fillId="0" borderId="0" xfId="58" applyFont="1" applyAlignment="1">
      <alignment vertical="top" wrapText="1"/>
    </xf>
    <xf numFmtId="0" fontId="9" fillId="0" borderId="0" xfId="66" applyFont="1">
      <alignment vertical="center"/>
    </xf>
    <xf numFmtId="181" fontId="53" fillId="0" borderId="30" xfId="0" applyNumberFormat="1" applyFont="1" applyBorder="1" applyAlignment="1">
      <alignment vertical="center"/>
    </xf>
    <xf numFmtId="181" fontId="9" fillId="0" borderId="30" xfId="0" applyNumberFormat="1" applyFont="1" applyBorder="1" applyAlignment="1">
      <alignment horizontal="right" vertical="center"/>
    </xf>
    <xf numFmtId="181" fontId="9" fillId="0" borderId="49" xfId="0" applyNumberFormat="1" applyFont="1" applyBorder="1" applyAlignment="1">
      <alignment vertical="center"/>
    </xf>
    <xf numFmtId="181" fontId="70" fillId="0" borderId="0" xfId="0" applyNumberFormat="1" applyFont="1" applyAlignment="1">
      <alignment horizontal="center" vertical="center" shrinkToFit="1"/>
    </xf>
    <xf numFmtId="0" fontId="9" fillId="0" borderId="0" xfId="66" applyFont="1" applyAlignment="1">
      <alignment horizontal="center" vertical="center"/>
    </xf>
    <xf numFmtId="181" fontId="56" fillId="0" borderId="0" xfId="0" applyNumberFormat="1" applyFont="1" applyAlignment="1">
      <alignment horizontal="left" vertical="center"/>
    </xf>
    <xf numFmtId="181" fontId="57" fillId="0" borderId="0" xfId="0" applyNumberFormat="1" applyFont="1" applyAlignment="1">
      <alignment horizontal="center" vertical="center" shrinkToFit="1"/>
    </xf>
    <xf numFmtId="181" fontId="107" fillId="27" borderId="0" xfId="0" applyNumberFormat="1" applyFont="1" applyFill="1" applyAlignment="1">
      <alignment horizontal="left" vertical="center"/>
    </xf>
    <xf numFmtId="3" fontId="9" fillId="0" borderId="57" xfId="68" applyNumberFormat="1" applyFont="1" applyBorder="1" applyAlignment="1">
      <alignment horizontal="center" vertical="center" shrinkToFit="1"/>
    </xf>
    <xf numFmtId="49" fontId="56" fillId="0" borderId="0" xfId="0" applyNumberFormat="1" applyFont="1" applyAlignment="1">
      <alignment horizontal="left" vertical="center"/>
    </xf>
    <xf numFmtId="181" fontId="43" fillId="0" borderId="0" xfId="0" applyNumberFormat="1" applyFont="1" applyAlignment="1">
      <alignment horizontal="left" vertical="center" wrapText="1" shrinkToFit="1"/>
    </xf>
    <xf numFmtId="3" fontId="9" fillId="0" borderId="0" xfId="0" applyNumberFormat="1" applyFont="1" applyAlignment="1">
      <alignment horizontal="right" vertical="center"/>
    </xf>
    <xf numFmtId="3" fontId="56" fillId="0" borderId="0" xfId="66" applyNumberFormat="1" applyFont="1" applyAlignment="1">
      <alignment horizontal="right" vertical="center"/>
    </xf>
    <xf numFmtId="3" fontId="56" fillId="0" borderId="34" xfId="68" applyNumberFormat="1" applyFont="1" applyBorder="1" applyAlignment="1">
      <alignment horizontal="center" vertical="center"/>
    </xf>
    <xf numFmtId="3" fontId="56" fillId="0" borderId="0" xfId="68" applyNumberFormat="1" applyFont="1" applyAlignment="1">
      <alignment horizontal="center" vertical="center"/>
    </xf>
    <xf numFmtId="3" fontId="56" fillId="0" borderId="0" xfId="68" applyNumberFormat="1" applyFont="1" applyAlignment="1">
      <alignment horizontal="center" vertical="top"/>
    </xf>
    <xf numFmtId="0" fontId="9" fillId="0" borderId="0" xfId="66" applyFont="1" applyAlignment="1">
      <alignment horizontal="distributed" vertical="center" justifyLastLine="1" shrinkToFit="1"/>
    </xf>
    <xf numFmtId="0" fontId="9" fillId="0" borderId="13" xfId="66" applyFont="1" applyBorder="1" applyAlignment="1">
      <alignment horizontal="distributed" vertical="center" justifyLastLine="1" shrinkToFit="1"/>
    </xf>
    <xf numFmtId="0" fontId="9" fillId="0" borderId="85" xfId="66" applyFont="1" applyBorder="1" applyAlignment="1">
      <alignment horizontal="distributed" vertical="center" justifyLastLine="1" shrinkToFit="1"/>
    </xf>
    <xf numFmtId="0" fontId="9" fillId="0" borderId="85" xfId="66" applyFont="1" applyBorder="1" applyAlignment="1">
      <alignment horizontal="center" vertical="center" justifyLastLine="1" shrinkToFit="1"/>
    </xf>
    <xf numFmtId="0" fontId="9" fillId="0" borderId="30" xfId="66" applyFont="1" applyBorder="1" applyAlignment="1">
      <alignment horizontal="distributed" vertical="center" shrinkToFit="1"/>
    </xf>
    <xf numFmtId="181" fontId="43" fillId="0" borderId="38" xfId="0" applyNumberFormat="1" applyFont="1" applyBorder="1" applyAlignment="1">
      <alignment horizontal="distributed" vertical="center" justifyLastLine="1"/>
    </xf>
    <xf numFmtId="181" fontId="43" fillId="0" borderId="91" xfId="0" applyNumberFormat="1" applyFont="1" applyBorder="1" applyAlignment="1">
      <alignment horizontal="distributed" vertical="center" justifyLastLine="1"/>
    </xf>
    <xf numFmtId="191" fontId="43" fillId="0" borderId="18" xfId="0" applyNumberFormat="1" applyFont="1" applyBorder="1" applyAlignment="1">
      <alignment vertical="center" shrinkToFit="1"/>
    </xf>
    <xf numFmtId="191" fontId="43" fillId="0" borderId="0" xfId="0" applyNumberFormat="1" applyFont="1" applyAlignment="1">
      <alignment vertical="center" shrinkToFit="1"/>
    </xf>
    <xf numFmtId="191" fontId="43" fillId="0" borderId="18" xfId="0" applyNumberFormat="1" applyFont="1" applyBorder="1" applyAlignment="1">
      <alignment shrinkToFit="1"/>
    </xf>
    <xf numFmtId="191" fontId="43" fillId="0" borderId="0" xfId="0" applyNumberFormat="1" applyFont="1" applyAlignment="1">
      <alignment shrinkToFit="1"/>
    </xf>
    <xf numFmtId="191" fontId="43" fillId="0" borderId="19" xfId="58" applyNumberFormat="1" applyFont="1" applyBorder="1" applyAlignment="1">
      <alignment vertical="center" shrinkToFit="1"/>
    </xf>
    <xf numFmtId="181" fontId="33" fillId="0" borderId="92" xfId="0" applyNumberFormat="1" applyFont="1" applyBorder="1" applyAlignment="1">
      <alignment vertical="center"/>
    </xf>
    <xf numFmtId="181" fontId="33" fillId="0" borderId="92" xfId="0" applyNumberFormat="1" applyFont="1" applyBorder="1" applyAlignment="1">
      <alignment horizontal="right" vertical="center"/>
    </xf>
    <xf numFmtId="181" fontId="9" fillId="0" borderId="20" xfId="0" applyNumberFormat="1" applyFont="1" applyBorder="1" applyAlignment="1">
      <alignment horizontal="distributed" vertical="center" justifyLastLine="1"/>
    </xf>
    <xf numFmtId="181" fontId="9" fillId="0" borderId="38" xfId="0" applyNumberFormat="1" applyFont="1" applyBorder="1" applyAlignment="1">
      <alignment horizontal="distributed" vertical="center" justifyLastLine="1"/>
    </xf>
    <xf numFmtId="181" fontId="9" fillId="0" borderId="91" xfId="0" applyNumberFormat="1" applyFont="1" applyBorder="1" applyAlignment="1">
      <alignment horizontal="distributed" vertical="center" justifyLastLine="1"/>
    </xf>
    <xf numFmtId="181" fontId="9" fillId="0" borderId="28" xfId="0" applyNumberFormat="1" applyFont="1" applyBorder="1" applyAlignment="1">
      <alignment horizontal="distributed" vertical="center" justifyLastLine="1"/>
    </xf>
    <xf numFmtId="181" fontId="9" fillId="0" borderId="94" xfId="0" applyNumberFormat="1" applyFont="1" applyBorder="1" applyAlignment="1">
      <alignment horizontal="distributed" vertical="center"/>
    </xf>
    <xf numFmtId="181" fontId="9" fillId="0" borderId="21" xfId="0" applyNumberFormat="1" applyFont="1" applyBorder="1" applyAlignment="1">
      <alignment horizontal="distributed" vertical="center" justifyLastLine="1"/>
    </xf>
    <xf numFmtId="181" fontId="9" fillId="0" borderId="3" xfId="0" applyNumberFormat="1" applyFont="1" applyBorder="1" applyAlignment="1">
      <alignment horizontal="distributed" vertical="center" justifyLastLine="1"/>
    </xf>
    <xf numFmtId="181" fontId="9" fillId="0" borderId="3" xfId="0" applyNumberFormat="1" applyFont="1" applyBorder="1" applyAlignment="1">
      <alignment horizontal="distributed" vertical="center" justifyLastLine="1" shrinkToFit="1"/>
    </xf>
    <xf numFmtId="181" fontId="9" fillId="0" borderId="20" xfId="0" applyNumberFormat="1" applyFont="1" applyBorder="1" applyAlignment="1">
      <alignment horizontal="distributed" vertical="center" justifyLastLine="1" shrinkToFit="1"/>
    </xf>
    <xf numFmtId="181" fontId="43" fillId="0" borderId="51" xfId="0" applyNumberFormat="1" applyFont="1" applyBorder="1" applyAlignment="1">
      <alignment horizontal="distributed" vertical="center" justifyLastLine="1" shrinkToFit="1"/>
    </xf>
    <xf numFmtId="181" fontId="43" fillId="0" borderId="50" xfId="0" applyNumberFormat="1" applyFont="1" applyBorder="1" applyAlignment="1">
      <alignment horizontal="distributed" vertical="center" justifyLastLine="1" shrinkToFit="1"/>
    </xf>
    <xf numFmtId="181" fontId="43" fillId="0" borderId="45" xfId="0" applyNumberFormat="1" applyFont="1" applyBorder="1" applyAlignment="1">
      <alignment horizontal="distributed" vertical="center" justifyLastLine="1" shrinkToFit="1"/>
    </xf>
    <xf numFmtId="198" fontId="43" fillId="0" borderId="0" xfId="0" applyNumberFormat="1" applyFont="1" applyAlignment="1">
      <alignment horizontal="right" vertical="center"/>
    </xf>
    <xf numFmtId="198" fontId="43" fillId="0" borderId="0" xfId="0" applyNumberFormat="1" applyFont="1" applyAlignment="1">
      <alignment horizontal="right" vertical="center" shrinkToFit="1"/>
    </xf>
    <xf numFmtId="198" fontId="43" fillId="0" borderId="0" xfId="0" quotePrefix="1" applyNumberFormat="1" applyFont="1" applyAlignment="1">
      <alignment horizontal="right" vertical="center"/>
    </xf>
    <xf numFmtId="181" fontId="43" fillId="0" borderId="0" xfId="71" applyNumberFormat="1" applyFont="1" applyAlignment="1">
      <alignment horizontal="right" vertical="center" shrinkToFit="1"/>
    </xf>
    <xf numFmtId="198" fontId="43" fillId="0" borderId="30" xfId="0" applyNumberFormat="1" applyFont="1" applyBorder="1" applyAlignment="1">
      <alignment horizontal="right" vertical="center"/>
    </xf>
    <xf numFmtId="0" fontId="102" fillId="0" borderId="86" xfId="67" applyFont="1" applyBorder="1" applyAlignment="1">
      <alignment horizontal="distributed" vertical="center" justifyLastLine="1"/>
    </xf>
    <xf numFmtId="183" fontId="43" fillId="0" borderId="0" xfId="0" applyNumberFormat="1" applyFont="1" applyAlignment="1">
      <alignment horizontal="right" vertical="center" shrinkToFit="1"/>
    </xf>
    <xf numFmtId="181" fontId="43" fillId="0" borderId="106" xfId="0" applyNumberFormat="1" applyFont="1" applyBorder="1" applyAlignment="1">
      <alignment horizontal="distributed"/>
    </xf>
    <xf numFmtId="198" fontId="43" fillId="0" borderId="92" xfId="0" applyNumberFormat="1" applyFont="1" applyBorder="1" applyAlignment="1">
      <alignment horizontal="distributed"/>
    </xf>
    <xf numFmtId="198" fontId="81" fillId="0" borderId="107" xfId="67" applyNumberFormat="1" applyFont="1" applyBorder="1">
      <alignment vertical="center"/>
    </xf>
    <xf numFmtId="184" fontId="43" fillId="0" borderId="92" xfId="0" applyNumberFormat="1" applyFont="1" applyBorder="1"/>
    <xf numFmtId="0" fontId="9" fillId="0" borderId="95" xfId="66" applyFont="1" applyBorder="1" applyAlignment="1">
      <alignment horizontal="distributed" vertical="center" justifyLastLine="1"/>
    </xf>
    <xf numFmtId="0" fontId="9" fillId="0" borderId="23" xfId="66" applyFont="1" applyBorder="1" applyAlignment="1">
      <alignment horizontal="distributed" vertical="center" justifyLastLine="1"/>
    </xf>
    <xf numFmtId="0" fontId="9" fillId="0" borderId="98" xfId="66" applyFont="1" applyBorder="1" applyAlignment="1">
      <alignment horizontal="distributed" vertical="center" justifyLastLine="1"/>
    </xf>
    <xf numFmtId="0" fontId="9" fillId="0" borderId="20" xfId="66" applyFont="1" applyBorder="1" applyAlignment="1">
      <alignment horizontal="distributed" vertical="center" justifyLastLine="1"/>
    </xf>
    <xf numFmtId="0" fontId="9" fillId="0" borderId="108" xfId="66" applyFont="1" applyBorder="1">
      <alignment vertical="center"/>
    </xf>
    <xf numFmtId="0" fontId="56" fillId="0" borderId="0" xfId="66" applyFont="1" applyAlignment="1">
      <alignment horizontal="distributed" vertical="center" justifyLastLine="1"/>
    </xf>
    <xf numFmtId="0" fontId="56" fillId="0" borderId="85" xfId="66" applyFont="1" applyBorder="1" applyAlignment="1">
      <alignment horizontal="distributed" vertical="center" justifyLastLine="1"/>
    </xf>
    <xf numFmtId="0" fontId="56" fillId="0" borderId="83" xfId="66" applyFont="1" applyBorder="1" applyAlignment="1">
      <alignment horizontal="distributed" vertical="center" justifyLastLine="1"/>
    </xf>
    <xf numFmtId="0" fontId="56" fillId="0" borderId="13" xfId="66" applyFont="1" applyBorder="1" applyAlignment="1">
      <alignment horizontal="distributed" vertical="center" justifyLastLine="1"/>
    </xf>
    <xf numFmtId="49" fontId="43" fillId="0" borderId="0" xfId="0" applyNumberFormat="1" applyFont="1" applyAlignment="1">
      <alignment horizontal="center" vertical="center"/>
    </xf>
    <xf numFmtId="200" fontId="56" fillId="0" borderId="50" xfId="0" applyNumberFormat="1" applyFont="1" applyBorder="1" applyAlignment="1">
      <alignment horizontal="right" vertical="center" shrinkToFit="1"/>
    </xf>
    <xf numFmtId="200" fontId="56" fillId="0" borderId="47" xfId="0" applyNumberFormat="1" applyFont="1" applyBorder="1" applyAlignment="1">
      <alignment horizontal="right" vertical="center" shrinkToFit="1"/>
    </xf>
    <xf numFmtId="49" fontId="43" fillId="0" borderId="0" xfId="0" quotePrefix="1" applyNumberFormat="1" applyFont="1" applyAlignment="1">
      <alignment horizontal="center" vertical="center"/>
    </xf>
    <xf numFmtId="200" fontId="56" fillId="0" borderId="13" xfId="0" applyNumberFormat="1" applyFont="1" applyBorder="1" applyAlignment="1">
      <alignment horizontal="right" vertical="center" shrinkToFit="1"/>
    </xf>
    <xf numFmtId="200" fontId="56" fillId="0" borderId="0" xfId="0" applyNumberFormat="1" applyFont="1" applyAlignment="1">
      <alignment horizontal="right" vertical="center" shrinkToFit="1"/>
    </xf>
    <xf numFmtId="200" fontId="56" fillId="0" borderId="110" xfId="0" applyNumberFormat="1" applyFont="1" applyBorder="1" applyAlignment="1">
      <alignment horizontal="right" vertical="center" shrinkToFit="1"/>
    </xf>
    <xf numFmtId="200" fontId="56" fillId="0" borderId="92" xfId="0" applyNumberFormat="1" applyFont="1" applyBorder="1" applyAlignment="1">
      <alignment horizontal="right" vertical="center" shrinkToFit="1"/>
    </xf>
    <xf numFmtId="0" fontId="9" fillId="0" borderId="3" xfId="66" applyFont="1" applyBorder="1" applyAlignment="1">
      <alignment horizontal="distributed" vertical="center" justifyLastLine="1"/>
    </xf>
    <xf numFmtId="191" fontId="9" fillId="0" borderId="30" xfId="0" applyNumberFormat="1" applyFont="1" applyBorder="1" applyAlignment="1">
      <alignment vertical="center" shrinkToFit="1"/>
    </xf>
    <xf numFmtId="3" fontId="33" fillId="0" borderId="30" xfId="66" applyNumberFormat="1" applyFont="1" applyBorder="1">
      <alignment vertical="center"/>
    </xf>
    <xf numFmtId="0" fontId="9" fillId="0" borderId="85" xfId="66" applyFont="1" applyBorder="1" applyAlignment="1">
      <alignment horizontal="distributed" vertical="center" justifyLastLine="1"/>
    </xf>
    <xf numFmtId="0" fontId="9" fillId="0" borderId="35" xfId="66" applyFont="1" applyBorder="1">
      <alignment vertical="center"/>
    </xf>
    <xf numFmtId="181" fontId="83" fillId="0" borderId="30" xfId="0" applyNumberFormat="1" applyFont="1" applyBorder="1" applyAlignment="1">
      <alignment vertical="center"/>
    </xf>
    <xf numFmtId="181" fontId="61" fillId="0" borderId="30" xfId="0" applyNumberFormat="1" applyFont="1" applyBorder="1" applyAlignment="1">
      <alignment vertical="center"/>
    </xf>
    <xf numFmtId="38" fontId="67" fillId="0" borderId="30" xfId="54" applyFont="1" applyFill="1" applyBorder="1" applyAlignment="1">
      <alignment horizontal="center" vertical="center"/>
    </xf>
    <xf numFmtId="181" fontId="67" fillId="0" borderId="30" xfId="0" applyNumberFormat="1" applyFont="1" applyBorder="1" applyAlignment="1">
      <alignment horizontal="center" vertical="center"/>
    </xf>
    <xf numFmtId="181" fontId="56" fillId="0" borderId="30" xfId="0" applyNumberFormat="1" applyFont="1" applyBorder="1" applyAlignment="1">
      <alignment horizontal="right" vertical="center"/>
    </xf>
    <xf numFmtId="181" fontId="83" fillId="0" borderId="0" xfId="0" applyNumberFormat="1" applyFont="1" applyAlignment="1">
      <alignment horizontal="distributed" vertical="center" justifyLastLine="1"/>
    </xf>
    <xf numFmtId="181" fontId="61" fillId="0" borderId="109" xfId="0" applyNumberFormat="1" applyFont="1" applyBorder="1" applyAlignment="1">
      <alignment horizontal="distributed" vertical="center" justifyLastLine="1"/>
    </xf>
    <xf numFmtId="181" fontId="61" fillId="0" borderId="0" xfId="0" applyNumberFormat="1" applyFont="1" applyAlignment="1">
      <alignment horizontal="distributed" vertical="center" justifyLastLine="1"/>
    </xf>
    <xf numFmtId="38" fontId="57" fillId="0" borderId="109" xfId="54" applyFont="1" applyFill="1" applyBorder="1" applyAlignment="1">
      <alignment horizontal="distributed" vertical="center" justifyLastLine="1"/>
    </xf>
    <xf numFmtId="38" fontId="65" fillId="0" borderId="23" xfId="54" applyFont="1" applyFill="1" applyBorder="1" applyAlignment="1">
      <alignment horizontal="distributed" vertical="center" wrapText="1" justifyLastLine="1"/>
    </xf>
    <xf numFmtId="38" fontId="57" fillId="0" borderId="23" xfId="54" applyFont="1" applyFill="1" applyBorder="1" applyAlignment="1">
      <alignment horizontal="distributed" vertical="center" wrapText="1" justifyLastLine="1"/>
    </xf>
    <xf numFmtId="38" fontId="57" fillId="0" borderId="95" xfId="54" applyFont="1" applyFill="1" applyBorder="1" applyAlignment="1">
      <alignment horizontal="distributed" vertical="center" wrapText="1" justifyLastLine="1"/>
    </xf>
    <xf numFmtId="181" fontId="57" fillId="0" borderId="98" xfId="0" applyNumberFormat="1" applyFont="1" applyBorder="1" applyAlignment="1">
      <alignment horizontal="distributed" vertical="center" wrapText="1" justifyLastLine="1"/>
    </xf>
    <xf numFmtId="181" fontId="57" fillId="0" borderId="92" xfId="0" applyNumberFormat="1" applyFont="1" applyBorder="1" applyAlignment="1">
      <alignment horizontal="center"/>
    </xf>
    <xf numFmtId="181" fontId="72" fillId="0" borderId="111" xfId="0" applyNumberFormat="1" applyFont="1" applyBorder="1" applyAlignment="1">
      <alignment horizontal="center"/>
    </xf>
    <xf numFmtId="181" fontId="72" fillId="0" borderId="92" xfId="0" applyNumberFormat="1" applyFont="1" applyBorder="1" applyAlignment="1">
      <alignment horizontal="center"/>
    </xf>
    <xf numFmtId="181" fontId="61" fillId="0" borderId="92" xfId="0" applyNumberFormat="1" applyFont="1" applyBorder="1" applyAlignment="1">
      <alignment vertical="center"/>
    </xf>
    <xf numFmtId="181" fontId="57" fillId="0" borderId="50" xfId="0" applyNumberFormat="1" applyFont="1" applyBorder="1" applyAlignment="1">
      <alignment horizontal="distributed" vertical="center" justifyLastLine="1"/>
    </xf>
    <xf numFmtId="181" fontId="57" fillId="0" borderId="13" xfId="0" applyNumberFormat="1" applyFont="1" applyBorder="1" applyAlignment="1">
      <alignment horizontal="distributed" vertical="center" justifyLastLine="1"/>
    </xf>
    <xf numFmtId="181" fontId="57" fillId="0" borderId="90" xfId="0" applyNumberFormat="1" applyFont="1" applyBorder="1" applyAlignment="1">
      <alignment horizontal="distributed" vertical="center" justifyLastLine="1"/>
    </xf>
    <xf numFmtId="181" fontId="57" fillId="0" borderId="38" xfId="0" applyNumberFormat="1" applyFont="1" applyBorder="1" applyAlignment="1">
      <alignment horizontal="distributed" vertical="center" justifyLastLine="1"/>
    </xf>
    <xf numFmtId="181" fontId="57" fillId="0" borderId="51" xfId="0" applyNumberFormat="1" applyFont="1" applyBorder="1" applyAlignment="1">
      <alignment horizontal="distributed" vertical="center" justifyLastLine="1" shrinkToFit="1"/>
    </xf>
    <xf numFmtId="181" fontId="57" fillId="0" borderId="45" xfId="0" applyNumberFormat="1" applyFont="1" applyBorder="1" applyAlignment="1">
      <alignment horizontal="distributed" vertical="center" justifyLastLine="1" shrinkToFit="1"/>
    </xf>
    <xf numFmtId="181" fontId="57" fillId="0" borderId="91" xfId="0" applyNumberFormat="1" applyFont="1" applyBorder="1" applyAlignment="1">
      <alignment horizontal="distributed" vertical="center" justifyLastLine="1"/>
    </xf>
    <xf numFmtId="181" fontId="57" fillId="0" borderId="39" xfId="0" applyNumberFormat="1" applyFont="1" applyBorder="1" applyAlignment="1">
      <alignment horizontal="distributed" vertical="center" justifyLastLine="1"/>
    </xf>
    <xf numFmtId="181" fontId="57" fillId="0" borderId="40" xfId="0" applyNumberFormat="1" applyFont="1" applyBorder="1" applyAlignment="1">
      <alignment horizontal="distributed" vertical="center" justifyLastLine="1"/>
    </xf>
    <xf numFmtId="181" fontId="56" fillId="0" borderId="107" xfId="0" applyNumberFormat="1" applyFont="1" applyBorder="1" applyAlignment="1">
      <alignment horizontal="distributed" vertical="center"/>
    </xf>
    <xf numFmtId="183" fontId="57" fillId="0" borderId="107" xfId="0" applyNumberFormat="1" applyFont="1" applyBorder="1" applyAlignment="1">
      <alignment horizontal="right" vertical="center" shrinkToFit="1"/>
    </xf>
    <xf numFmtId="181" fontId="110" fillId="0" borderId="0" xfId="71" applyNumberFormat="1" applyFont="1" applyAlignment="1">
      <alignment horizontal="center"/>
    </xf>
    <xf numFmtId="181" fontId="112" fillId="0" borderId="92" xfId="0" applyNumberFormat="1" applyFont="1" applyBorder="1" applyAlignment="1">
      <alignment vertical="center"/>
    </xf>
    <xf numFmtId="181" fontId="113" fillId="0" borderId="0" xfId="0" applyNumberFormat="1" applyFont="1" applyAlignment="1">
      <alignment horizontal="center" vertical="center"/>
    </xf>
    <xf numFmtId="181" fontId="114" fillId="0" borderId="107" xfId="0" applyNumberFormat="1" applyFont="1" applyBorder="1" applyAlignment="1">
      <alignment horizontal="right" vertical="center"/>
    </xf>
    <xf numFmtId="181" fontId="115" fillId="0" borderId="28" xfId="0" applyNumberFormat="1" applyFont="1" applyBorder="1" applyAlignment="1">
      <alignment horizontal="distributed" vertical="center" justifyLastLine="1"/>
    </xf>
    <xf numFmtId="181" fontId="115" fillId="0" borderId="29" xfId="0" applyNumberFormat="1" applyFont="1" applyBorder="1" applyAlignment="1">
      <alignment horizontal="distributed" vertical="center" justifyLastLine="1"/>
    </xf>
    <xf numFmtId="181" fontId="115" fillId="0" borderId="45" xfId="0" applyNumberFormat="1" applyFont="1" applyBorder="1" applyAlignment="1">
      <alignment horizontal="distributed" vertical="center" justifyLastLine="1"/>
    </xf>
    <xf numFmtId="181" fontId="115" fillId="0" borderId="51" xfId="0" applyNumberFormat="1" applyFont="1" applyBorder="1" applyAlignment="1">
      <alignment horizontal="distributed" vertical="center" justifyLastLine="1"/>
    </xf>
    <xf numFmtId="49" fontId="113" fillId="0" borderId="34" xfId="0" applyNumberFormat="1" applyFont="1" applyBorder="1" applyAlignment="1">
      <alignment horizontal="left" vertical="center"/>
    </xf>
    <xf numFmtId="182" fontId="116" fillId="0" borderId="13" xfId="0" applyNumberFormat="1" applyFont="1" applyBorder="1" applyAlignment="1">
      <alignment horizontal="right" vertical="center"/>
    </xf>
    <xf numFmtId="182" fontId="116" fillId="0" borderId="0" xfId="0" applyNumberFormat="1" applyFont="1" applyAlignment="1">
      <alignment horizontal="right" vertical="center"/>
    </xf>
    <xf numFmtId="182" fontId="116" fillId="0" borderId="0" xfId="0" applyNumberFormat="1" applyFont="1" applyAlignment="1">
      <alignment vertical="center"/>
    </xf>
    <xf numFmtId="49" fontId="113" fillId="0" borderId="0" xfId="0" quotePrefix="1" applyNumberFormat="1" applyFont="1" applyAlignment="1">
      <alignment horizontal="left" vertical="center"/>
    </xf>
    <xf numFmtId="181" fontId="113" fillId="0" borderId="0" xfId="0" quotePrefix="1" applyNumberFormat="1" applyFont="1" applyAlignment="1">
      <alignment horizontal="left" vertical="center"/>
    </xf>
    <xf numFmtId="182" fontId="116" fillId="0" borderId="13" xfId="0" applyNumberFormat="1" applyFont="1" applyBorder="1" applyAlignment="1">
      <alignment vertical="center"/>
    </xf>
    <xf numFmtId="181" fontId="114" fillId="0" borderId="25" xfId="0" applyNumberFormat="1" applyFont="1" applyBorder="1" applyAlignment="1">
      <alignment horizontal="right" vertical="center"/>
    </xf>
    <xf numFmtId="181" fontId="114" fillId="0" borderId="0" xfId="0" applyNumberFormat="1" applyFont="1" applyAlignment="1">
      <alignment horizontal="right" vertical="center"/>
    </xf>
    <xf numFmtId="181" fontId="113" fillId="0" borderId="25" xfId="0" applyNumberFormat="1" applyFont="1" applyBorder="1" applyAlignment="1">
      <alignment horizontal="distributed" vertical="center"/>
    </xf>
    <xf numFmtId="182" fontId="117" fillId="0" borderId="0" xfId="0" applyNumberFormat="1" applyFont="1" applyAlignment="1">
      <alignment horizontal="right" vertical="center"/>
    </xf>
    <xf numFmtId="181" fontId="113" fillId="0" borderId="0" xfId="0" applyNumberFormat="1" applyFont="1" applyAlignment="1">
      <alignment horizontal="distributed" vertical="center"/>
    </xf>
    <xf numFmtId="181" fontId="113" fillId="0" borderId="94" xfId="0" applyNumberFormat="1" applyFont="1" applyBorder="1" applyAlignment="1">
      <alignment horizontal="distributed" vertical="center"/>
    </xf>
    <xf numFmtId="182" fontId="116" fillId="0" borderId="14" xfId="0" applyNumberFormat="1" applyFont="1" applyBorder="1" applyAlignment="1">
      <alignment horizontal="right" vertical="center"/>
    </xf>
    <xf numFmtId="182" fontId="116" fillId="0" borderId="107" xfId="0" applyNumberFormat="1" applyFont="1" applyBorder="1" applyAlignment="1">
      <alignment horizontal="right" vertical="center"/>
    </xf>
    <xf numFmtId="182" fontId="116" fillId="0" borderId="107" xfId="0" applyNumberFormat="1" applyFont="1" applyBorder="1" applyAlignment="1">
      <alignment vertical="center"/>
    </xf>
    <xf numFmtId="181" fontId="114" fillId="0" borderId="49" xfId="0" applyNumberFormat="1" applyFont="1" applyBorder="1" applyAlignment="1">
      <alignment vertical="center"/>
    </xf>
    <xf numFmtId="181" fontId="114" fillId="0" borderId="0" xfId="0" applyNumberFormat="1" applyFont="1" applyAlignment="1">
      <alignment vertical="center"/>
    </xf>
    <xf numFmtId="3" fontId="61" fillId="0" borderId="107" xfId="68" applyNumberFormat="1" applyFont="1" applyBorder="1">
      <alignment vertical="center"/>
    </xf>
    <xf numFmtId="3" fontId="67" fillId="0" borderId="107" xfId="68" applyNumberFormat="1" applyFont="1" applyBorder="1">
      <alignment vertical="center"/>
    </xf>
    <xf numFmtId="0" fontId="67" fillId="0" borderId="107" xfId="66" applyFont="1" applyBorder="1">
      <alignment vertical="center"/>
    </xf>
    <xf numFmtId="3" fontId="56" fillId="0" borderId="107" xfId="66" applyNumberFormat="1" applyFont="1" applyBorder="1" applyAlignment="1">
      <alignment horizontal="right" vertical="center"/>
    </xf>
    <xf numFmtId="3" fontId="56" fillId="0" borderId="85" xfId="68" applyNumberFormat="1" applyFont="1" applyBorder="1" applyAlignment="1">
      <alignment horizontal="distributed" vertical="center" justifyLastLine="1"/>
    </xf>
    <xf numFmtId="3" fontId="38" fillId="0" borderId="107" xfId="68" applyNumberFormat="1" applyFont="1" applyBorder="1" applyAlignment="1"/>
    <xf numFmtId="3" fontId="33" fillId="0" borderId="107" xfId="68" applyNumberFormat="1" applyFont="1" applyBorder="1" applyAlignment="1"/>
    <xf numFmtId="0" fontId="33" fillId="0" borderId="107" xfId="68" applyFont="1" applyBorder="1" applyAlignment="1"/>
    <xf numFmtId="3" fontId="33" fillId="0" borderId="107" xfId="68" applyNumberFormat="1" applyFont="1" applyBorder="1" applyAlignment="1">
      <alignment horizontal="right"/>
    </xf>
    <xf numFmtId="3" fontId="56" fillId="0" borderId="51" xfId="68" applyNumberFormat="1" applyFont="1" applyBorder="1" applyAlignment="1">
      <alignment horizontal="distributed" vertical="center" justifyLastLine="1"/>
    </xf>
    <xf numFmtId="3" fontId="57" fillId="0" borderId="94" xfId="68" applyNumberFormat="1" applyFont="1" applyBorder="1" applyAlignment="1">
      <alignment horizontal="distributed" vertical="center" wrapText="1"/>
    </xf>
    <xf numFmtId="176" fontId="67" fillId="0" borderId="107" xfId="58" applyNumberFormat="1" applyFont="1" applyBorder="1" applyAlignment="1">
      <alignment vertical="center" shrinkToFit="1"/>
    </xf>
    <xf numFmtId="181" fontId="59" fillId="0" borderId="60" xfId="0" applyNumberFormat="1" applyFont="1" applyBorder="1" applyAlignment="1">
      <alignment horizontal="distributed" vertical="center" justifyLastLine="1"/>
    </xf>
    <xf numFmtId="181" fontId="59" fillId="0" borderId="60" xfId="0" applyNumberFormat="1" applyFont="1" applyBorder="1" applyAlignment="1">
      <alignment horizontal="distributed" vertical="center" wrapText="1" justifyLastLine="1" shrinkToFit="1"/>
    </xf>
    <xf numFmtId="181" fontId="59" fillId="0" borderId="80" xfId="0" applyNumberFormat="1" applyFont="1" applyBorder="1" applyAlignment="1">
      <alignment horizontal="distributed" vertical="center" wrapText="1" justifyLastLine="1"/>
    </xf>
    <xf numFmtId="181" fontId="59" fillId="0" borderId="78" xfId="0" applyNumberFormat="1" applyFont="1" applyBorder="1" applyAlignment="1">
      <alignment horizontal="distributed" vertical="center" wrapText="1" justifyLastLine="1"/>
    </xf>
    <xf numFmtId="189" fontId="59" fillId="0" borderId="32" xfId="0" applyNumberFormat="1" applyFont="1" applyBorder="1" applyAlignment="1">
      <alignment horizontal="distributed" vertical="center" justifyLastLine="1" shrinkToFit="1"/>
    </xf>
    <xf numFmtId="181" fontId="59" fillId="0" borderId="13" xfId="0" applyNumberFormat="1" applyFont="1" applyBorder="1" applyAlignment="1">
      <alignment horizontal="distributed" vertical="center" justifyLastLine="1" shrinkToFit="1"/>
    </xf>
    <xf numFmtId="189" fontId="59" fillId="0" borderId="46" xfId="0" applyNumberFormat="1" applyFont="1" applyBorder="1" applyAlignment="1">
      <alignment horizontal="distributed" vertical="center" justifyLastLine="1" shrinkToFit="1"/>
    </xf>
    <xf numFmtId="181" fontId="59" fillId="0" borderId="13" xfId="0" applyNumberFormat="1" applyFont="1" applyBorder="1" applyAlignment="1">
      <alignment horizontal="distributed" vertical="top" justifyLastLine="1" shrinkToFit="1"/>
    </xf>
    <xf numFmtId="189" fontId="59" fillId="0" borderId="46" xfId="0" applyNumberFormat="1" applyFont="1" applyBorder="1" applyAlignment="1">
      <alignment horizontal="distributed" vertical="top" justifyLastLine="1" shrinkToFit="1"/>
    </xf>
    <xf numFmtId="189" fontId="59" fillId="0" borderId="121" xfId="0" applyNumberFormat="1" applyFont="1" applyBorder="1" applyAlignment="1">
      <alignment horizontal="distributed" vertical="center" justifyLastLine="1" shrinkToFit="1"/>
    </xf>
    <xf numFmtId="181" fontId="43" fillId="0" borderId="13" xfId="0" applyNumberFormat="1" applyFont="1" applyBorder="1" applyAlignment="1">
      <alignment horizontal="distributed" vertical="center" justifyLastLine="1" shrinkToFit="1"/>
    </xf>
    <xf numFmtId="181" fontId="43" fillId="0" borderId="78" xfId="0" applyNumberFormat="1" applyFont="1" applyBorder="1" applyAlignment="1">
      <alignment horizontal="distributed" vertical="center" justifyLastLine="1" shrinkToFit="1"/>
    </xf>
    <xf numFmtId="181" fontId="43" fillId="0" borderId="91" xfId="0" applyNumberFormat="1" applyFont="1" applyBorder="1" applyAlignment="1">
      <alignment horizontal="distributed" vertical="center" justifyLastLine="1" shrinkToFit="1"/>
    </xf>
    <xf numFmtId="181" fontId="43" fillId="0" borderId="91" xfId="0" applyNumberFormat="1" applyFont="1" applyBorder="1" applyAlignment="1">
      <alignment horizontal="center" vertical="center" shrinkToFit="1"/>
    </xf>
    <xf numFmtId="181" fontId="43" fillId="0" borderId="89" xfId="0" applyNumberFormat="1" applyFont="1" applyBorder="1" applyAlignment="1">
      <alignment horizontal="distributed" vertical="center" justifyLastLine="1" shrinkToFit="1"/>
    </xf>
    <xf numFmtId="181" fontId="70" fillId="0" borderId="107" xfId="0" applyNumberFormat="1" applyFont="1" applyBorder="1" applyAlignment="1">
      <alignment horizontal="center" vertical="center"/>
    </xf>
    <xf numFmtId="182" fontId="70" fillId="0" borderId="107" xfId="0" applyNumberFormat="1" applyFont="1" applyBorder="1" applyAlignment="1">
      <alignment horizontal="center" vertical="center"/>
    </xf>
    <xf numFmtId="3" fontId="65" fillId="0" borderId="114" xfId="68" applyNumberFormat="1" applyFont="1" applyBorder="1" applyAlignment="1">
      <alignment horizontal="distributed" vertical="distributed" textRotation="255" wrapText="1" justifyLastLine="1"/>
    </xf>
    <xf numFmtId="3" fontId="65" fillId="0" borderId="45" xfId="68" applyNumberFormat="1" applyFont="1" applyBorder="1" applyAlignment="1">
      <alignment horizontal="distributed" vertical="distributed" textRotation="255" wrapText="1" justifyLastLine="1"/>
    </xf>
    <xf numFmtId="3" fontId="56" fillId="0" borderId="107" xfId="68" applyNumberFormat="1" applyFont="1" applyBorder="1" applyAlignment="1">
      <alignment horizontal="centerContinuous" vertical="center"/>
    </xf>
    <xf numFmtId="190" fontId="67" fillId="0" borderId="107" xfId="68" applyNumberFormat="1" applyFont="1" applyBorder="1" applyAlignment="1">
      <alignment horizontal="right" vertical="center"/>
    </xf>
    <xf numFmtId="190" fontId="67" fillId="0" borderId="107" xfId="68" quotePrefix="1" applyNumberFormat="1" applyFont="1" applyBorder="1" applyAlignment="1">
      <alignment horizontal="right" vertical="center"/>
    </xf>
    <xf numFmtId="3" fontId="56" fillId="0" borderId="49" xfId="68" applyNumberFormat="1" applyFont="1" applyBorder="1">
      <alignment vertical="center"/>
    </xf>
    <xf numFmtId="3" fontId="33" fillId="0" borderId="107" xfId="68" applyNumberFormat="1" applyFont="1" applyBorder="1" applyAlignment="1">
      <alignment horizontal="right" vertical="center"/>
    </xf>
    <xf numFmtId="3" fontId="9" fillId="0" borderId="107" xfId="66" applyNumberFormat="1" applyFont="1" applyBorder="1" applyAlignment="1">
      <alignment horizontal="right" vertical="center"/>
    </xf>
    <xf numFmtId="3" fontId="9" fillId="0" borderId="123" xfId="68" applyNumberFormat="1" applyFont="1" applyBorder="1" applyAlignment="1">
      <alignment horizontal="distributed" vertical="center" justifyLastLine="1"/>
    </xf>
    <xf numFmtId="3" fontId="9" fillId="0" borderId="67" xfId="68" applyNumberFormat="1" applyFont="1" applyBorder="1" applyAlignment="1">
      <alignment horizontal="distributed" vertical="center" justifyLastLine="1"/>
    </xf>
    <xf numFmtId="3" fontId="9" fillId="0" borderId="54" xfId="68" applyNumberFormat="1" applyFont="1" applyBorder="1" applyAlignment="1">
      <alignment horizontal="distributed" vertical="center" justifyLastLine="1"/>
    </xf>
    <xf numFmtId="3" fontId="9" fillId="0" borderId="94" xfId="68" applyNumberFormat="1" applyFont="1" applyBorder="1" applyAlignment="1">
      <alignment horizontal="distributed" vertical="center"/>
    </xf>
    <xf numFmtId="190" fontId="92" fillId="0" borderId="107" xfId="0" applyNumberFormat="1" applyFont="1" applyBorder="1" applyAlignment="1">
      <alignment horizontal="right" vertical="center"/>
    </xf>
    <xf numFmtId="195" fontId="92" fillId="0" borderId="107" xfId="0" applyNumberFormat="1" applyFont="1" applyBorder="1" applyAlignment="1">
      <alignment vertical="center"/>
    </xf>
    <xf numFmtId="0" fontId="33" fillId="0" borderId="107" xfId="0" applyFont="1" applyBorder="1" applyAlignment="1">
      <alignment horizontal="center" vertical="center"/>
    </xf>
    <xf numFmtId="0" fontId="9" fillId="0" borderId="107" xfId="66" applyFont="1" applyBorder="1" applyAlignment="1">
      <alignment horizontal="right" vertical="center"/>
    </xf>
    <xf numFmtId="181" fontId="9" fillId="0" borderId="39" xfId="0" applyNumberFormat="1" applyFont="1" applyBorder="1" applyAlignment="1">
      <alignment horizontal="distributed" vertical="center" justifyLastLine="1"/>
    </xf>
    <xf numFmtId="181" fontId="57" fillId="0" borderId="0" xfId="0" applyNumberFormat="1" applyFont="1" applyAlignment="1">
      <alignment vertical="center" wrapText="1" shrinkToFit="1"/>
    </xf>
    <xf numFmtId="181" fontId="43" fillId="0" borderId="107" xfId="0" applyNumberFormat="1" applyFont="1" applyBorder="1" applyAlignment="1">
      <alignment horizontal="left" vertical="center"/>
    </xf>
    <xf numFmtId="181" fontId="43" fillId="0" borderId="94" xfId="0" applyNumberFormat="1" applyFont="1" applyBorder="1" applyAlignment="1">
      <alignment horizontal="center" vertical="center"/>
    </xf>
    <xf numFmtId="185" fontId="9" fillId="0" borderId="107" xfId="0" applyNumberFormat="1" applyFont="1" applyBorder="1" applyAlignment="1">
      <alignment horizontal="center" vertical="center"/>
    </xf>
    <xf numFmtId="182" fontId="9" fillId="0" borderId="107" xfId="0" applyNumberFormat="1" applyFont="1" applyBorder="1" applyAlignment="1">
      <alignment vertical="center"/>
    </xf>
    <xf numFmtId="182" fontId="9" fillId="0" borderId="107" xfId="0" applyNumberFormat="1" applyFont="1" applyBorder="1" applyAlignment="1">
      <alignment vertical="center" shrinkToFit="1"/>
    </xf>
    <xf numFmtId="3" fontId="9" fillId="0" borderId="49" xfId="68" applyNumberFormat="1" applyFont="1" applyBorder="1">
      <alignment vertical="center"/>
    </xf>
    <xf numFmtId="0" fontId="77" fillId="0" borderId="49" xfId="0" applyFont="1" applyBorder="1" applyAlignment="1">
      <alignment horizontal="center"/>
    </xf>
    <xf numFmtId="3" fontId="9" fillId="0" borderId="20" xfId="68" applyNumberFormat="1" applyFont="1" applyBorder="1" applyAlignment="1">
      <alignment horizontal="distributed" vertical="center" justifyLastLine="1"/>
    </xf>
    <xf numFmtId="3" fontId="67" fillId="0" borderId="107" xfId="66" applyNumberFormat="1" applyFont="1" applyBorder="1">
      <alignment vertical="center"/>
    </xf>
    <xf numFmtId="3" fontId="57" fillId="0" borderId="107" xfId="68" applyNumberFormat="1" applyFont="1" applyBorder="1" applyAlignment="1">
      <alignment horizontal="right" vertical="center"/>
    </xf>
    <xf numFmtId="3" fontId="67" fillId="0" borderId="89" xfId="68" applyNumberFormat="1" applyFont="1" applyBorder="1" applyAlignment="1">
      <alignment horizontal="distributed" vertical="center" justifyLastLine="1"/>
    </xf>
    <xf numFmtId="3" fontId="56" fillId="0" borderId="20" xfId="68" applyNumberFormat="1" applyFont="1" applyBorder="1" applyAlignment="1">
      <alignment horizontal="distributed" vertical="center" justifyLastLine="1" shrinkToFit="1"/>
    </xf>
    <xf numFmtId="3" fontId="67" fillId="0" borderId="20" xfId="68" applyNumberFormat="1" applyFont="1" applyBorder="1" applyAlignment="1">
      <alignment horizontal="center" vertical="center" justifyLastLine="1" shrinkToFit="1"/>
    </xf>
    <xf numFmtId="49" fontId="56" fillId="0" borderId="0" xfId="68" applyNumberFormat="1" applyFont="1" applyAlignment="1">
      <alignment horizontal="center" vertical="center"/>
    </xf>
    <xf numFmtId="49" fontId="56" fillId="0" borderId="0" xfId="68" quotePrefix="1" applyNumberFormat="1" applyFont="1" applyAlignment="1">
      <alignment horizontal="center" vertical="center"/>
    </xf>
    <xf numFmtId="176" fontId="56" fillId="0" borderId="48" xfId="58" applyNumberFormat="1" applyFont="1" applyBorder="1" applyAlignment="1" applyProtection="1">
      <protection locked="0"/>
    </xf>
    <xf numFmtId="49" fontId="56" fillId="0" borderId="94" xfId="68" quotePrefix="1" applyNumberFormat="1" applyFont="1" applyBorder="1" applyAlignment="1">
      <alignment horizontal="center" vertical="center"/>
    </xf>
    <xf numFmtId="176" fontId="56" fillId="0" borderId="19" xfId="58" applyNumberFormat="1" applyFont="1" applyBorder="1" applyAlignment="1" applyProtection="1">
      <protection locked="0"/>
    </xf>
    <xf numFmtId="176" fontId="56" fillId="0" borderId="107" xfId="58" applyNumberFormat="1" applyFont="1" applyBorder="1" applyAlignment="1" applyProtection="1">
      <protection locked="0"/>
    </xf>
    <xf numFmtId="3" fontId="33" fillId="0" borderId="107" xfId="68" applyNumberFormat="1" applyFont="1" applyBorder="1">
      <alignment vertical="center"/>
    </xf>
    <xf numFmtId="3" fontId="43" fillId="0" borderId="107" xfId="68" applyNumberFormat="1" applyFont="1" applyBorder="1" applyAlignment="1">
      <alignment horizontal="right" vertical="center"/>
    </xf>
    <xf numFmtId="3" fontId="9" fillId="0" borderId="85" xfId="68" applyNumberFormat="1" applyFont="1" applyBorder="1" applyAlignment="1">
      <alignment horizontal="distributed" vertical="center" justifyLastLine="1"/>
    </xf>
    <xf numFmtId="3" fontId="9" fillId="0" borderId="28" xfId="68" applyNumberFormat="1" applyFont="1" applyBorder="1" applyAlignment="1">
      <alignment horizontal="distributed" vertical="center" justifyLastLine="1"/>
    </xf>
    <xf numFmtId="3" fontId="9" fillId="0" borderId="3" xfId="68" applyNumberFormat="1" applyFont="1" applyBorder="1" applyAlignment="1">
      <alignment horizontal="distributed" vertical="center" justifyLastLine="1"/>
    </xf>
    <xf numFmtId="3" fontId="56" fillId="0" borderId="107" xfId="68" applyNumberFormat="1" applyFont="1" applyBorder="1" applyAlignment="1">
      <alignment horizontal="center" vertical="center"/>
    </xf>
    <xf numFmtId="176" fontId="9" fillId="0" borderId="19" xfId="68" applyNumberFormat="1" applyFont="1" applyBorder="1" applyAlignment="1">
      <alignment horizontal="right" vertical="center"/>
    </xf>
    <xf numFmtId="176" fontId="9" fillId="0" borderId="107" xfId="68" applyNumberFormat="1" applyFont="1" applyBorder="1" applyAlignment="1">
      <alignment horizontal="right" vertical="center"/>
    </xf>
    <xf numFmtId="3" fontId="33" fillId="0" borderId="107" xfId="66" applyNumberFormat="1" applyFont="1" applyBorder="1">
      <alignment vertical="center"/>
    </xf>
    <xf numFmtId="49" fontId="9" fillId="0" borderId="0" xfId="68" applyNumberFormat="1" applyFont="1" applyAlignment="1">
      <alignment horizontal="center" vertical="center"/>
    </xf>
    <xf numFmtId="49" fontId="9" fillId="0" borderId="0" xfId="68" quotePrefix="1" applyNumberFormat="1" applyFont="1" applyAlignment="1">
      <alignment horizontal="center" vertical="center"/>
    </xf>
    <xf numFmtId="49" fontId="9" fillId="0" borderId="94" xfId="68" quotePrefix="1" applyNumberFormat="1" applyFont="1" applyBorder="1" applyAlignment="1">
      <alignment horizontal="center" vertical="center"/>
    </xf>
    <xf numFmtId="176" fontId="56" fillId="0" borderId="107" xfId="58" applyNumberFormat="1" applyFont="1" applyBorder="1" applyAlignment="1"/>
    <xf numFmtId="3" fontId="43" fillId="0" borderId="49" xfId="68" applyNumberFormat="1" applyFont="1" applyBorder="1">
      <alignment vertical="center"/>
    </xf>
    <xf numFmtId="3" fontId="9" fillId="0" borderId="107" xfId="68" applyNumberFormat="1" applyFont="1" applyBorder="1">
      <alignment vertical="center"/>
    </xf>
    <xf numFmtId="0" fontId="52" fillId="0" borderId="107" xfId="68" applyFont="1" applyBorder="1">
      <alignment vertical="center"/>
    </xf>
    <xf numFmtId="3" fontId="43" fillId="0" borderId="107" xfId="68" applyNumberFormat="1" applyFont="1" applyBorder="1">
      <alignment vertical="center"/>
    </xf>
    <xf numFmtId="176" fontId="56" fillId="0" borderId="107" xfId="66" applyNumberFormat="1" applyFont="1" applyBorder="1" applyAlignment="1">
      <alignment horizontal="right" vertical="center"/>
    </xf>
    <xf numFmtId="176" fontId="56" fillId="0" borderId="107" xfId="68" applyNumberFormat="1" applyFont="1" applyBorder="1">
      <alignment vertical="center"/>
    </xf>
    <xf numFmtId="3" fontId="33" fillId="0" borderId="83" xfId="68" applyNumberFormat="1" applyFont="1" applyBorder="1" applyAlignment="1">
      <alignment horizontal="distributed" vertical="center" justifyLastLine="1"/>
    </xf>
    <xf numFmtId="3" fontId="9" fillId="0" borderId="43" xfId="68" applyNumberFormat="1" applyFont="1" applyBorder="1" applyAlignment="1">
      <alignment horizontal="distributed" vertical="center" justifyLastLine="1"/>
    </xf>
    <xf numFmtId="49" fontId="9" fillId="0" borderId="61" xfId="68" applyNumberFormat="1" applyFont="1" applyBorder="1" applyAlignment="1">
      <alignment horizontal="center" vertical="center"/>
    </xf>
    <xf numFmtId="49" fontId="9" fillId="0" borderId="34" xfId="68" quotePrefix="1" applyNumberFormat="1" applyFont="1" applyBorder="1" applyAlignment="1">
      <alignment horizontal="center" vertical="center"/>
    </xf>
    <xf numFmtId="3" fontId="9" fillId="0" borderId="87" xfId="68" applyNumberFormat="1" applyFont="1" applyBorder="1">
      <alignment vertical="center"/>
    </xf>
    <xf numFmtId="176" fontId="43" fillId="0" borderId="107" xfId="68" applyNumberFormat="1" applyFont="1" applyBorder="1">
      <alignment vertical="center"/>
    </xf>
    <xf numFmtId="176" fontId="43" fillId="0" borderId="107" xfId="68" applyNumberFormat="1" applyFont="1" applyBorder="1" applyAlignment="1">
      <alignment horizontal="right" vertical="center"/>
    </xf>
    <xf numFmtId="3" fontId="56" fillId="0" borderId="43" xfId="68" applyNumberFormat="1" applyFont="1" applyBorder="1" applyAlignment="1">
      <alignment horizontal="distributed" vertical="center" justifyLastLine="1"/>
    </xf>
    <xf numFmtId="3" fontId="56" fillId="0" borderId="20" xfId="68" applyNumberFormat="1" applyFont="1" applyBorder="1" applyAlignment="1">
      <alignment horizontal="distributed" vertical="center" justifyLastLine="1"/>
    </xf>
    <xf numFmtId="3" fontId="56" fillId="0" borderId="106" xfId="68" applyNumberFormat="1" applyFont="1" applyBorder="1" applyAlignment="1">
      <alignment horizontal="center" vertical="center"/>
    </xf>
    <xf numFmtId="176" fontId="56" fillId="0" borderId="30" xfId="68" applyNumberFormat="1" applyFont="1" applyBorder="1">
      <alignment vertical="center"/>
    </xf>
    <xf numFmtId="3" fontId="56" fillId="0" borderId="30" xfId="66" applyNumberFormat="1" applyFont="1" applyBorder="1" applyAlignment="1">
      <alignment horizontal="right" vertical="center"/>
    </xf>
    <xf numFmtId="3" fontId="67" fillId="0" borderId="30" xfId="68" applyNumberFormat="1" applyFont="1" applyBorder="1">
      <alignment vertical="center"/>
    </xf>
    <xf numFmtId="3" fontId="57" fillId="0" borderId="30" xfId="68" applyNumberFormat="1" applyFont="1" applyBorder="1" applyAlignment="1">
      <alignment horizontal="right" vertical="center"/>
    </xf>
    <xf numFmtId="3" fontId="67" fillId="0" borderId="30" xfId="66" applyNumberFormat="1" applyFont="1" applyBorder="1">
      <alignment vertical="center"/>
    </xf>
    <xf numFmtId="49" fontId="56" fillId="0" borderId="34" xfId="68" applyNumberFormat="1" applyFont="1" applyBorder="1" applyAlignment="1">
      <alignment horizontal="center" vertical="center"/>
    </xf>
    <xf numFmtId="49" fontId="56" fillId="0" borderId="34" xfId="68" quotePrefix="1" applyNumberFormat="1" applyFont="1" applyBorder="1" applyAlignment="1">
      <alignment horizontal="center" vertical="center"/>
    </xf>
    <xf numFmtId="49" fontId="56" fillId="0" borderId="106" xfId="68" quotePrefix="1" applyNumberFormat="1" applyFont="1" applyBorder="1" applyAlignment="1">
      <alignment horizontal="center" vertical="center"/>
    </xf>
    <xf numFmtId="176" fontId="56" fillId="0" borderId="30" xfId="68" applyNumberFormat="1" applyFont="1" applyBorder="1" applyAlignment="1">
      <alignment horizontal="right" vertical="center"/>
    </xf>
    <xf numFmtId="3" fontId="56" fillId="0" borderId="30" xfId="68" applyNumberFormat="1" applyFont="1" applyBorder="1">
      <alignment vertical="center"/>
    </xf>
    <xf numFmtId="3" fontId="56" fillId="0" borderId="34" xfId="68" quotePrefix="1" applyNumberFormat="1" applyFont="1" applyBorder="1" applyAlignment="1">
      <alignment horizontal="center" vertical="center"/>
    </xf>
    <xf numFmtId="3" fontId="56" fillId="0" borderId="30" xfId="68" quotePrefix="1" applyNumberFormat="1" applyFont="1" applyBorder="1" applyAlignment="1">
      <alignment horizontal="center" vertical="center"/>
    </xf>
    <xf numFmtId="3" fontId="9" fillId="0" borderId="30" xfId="68" applyNumberFormat="1" applyFont="1" applyBorder="1">
      <alignment vertical="center"/>
    </xf>
    <xf numFmtId="3" fontId="43" fillId="0" borderId="30" xfId="68" applyNumberFormat="1" applyFont="1" applyBorder="1" applyAlignment="1">
      <alignment horizontal="right" vertical="center"/>
    </xf>
    <xf numFmtId="3" fontId="43" fillId="27" borderId="0" xfId="68" applyNumberFormat="1" applyFont="1" applyFill="1" applyAlignment="1">
      <alignment horizontal="distributed" vertical="center"/>
    </xf>
    <xf numFmtId="3" fontId="43" fillId="27" borderId="120" xfId="68" applyNumberFormat="1" applyFont="1" applyFill="1" applyBorder="1">
      <alignment vertical="center"/>
    </xf>
    <xf numFmtId="3" fontId="43" fillId="27" borderId="119" xfId="68" applyNumberFormat="1" applyFont="1" applyFill="1" applyBorder="1">
      <alignment vertical="center"/>
    </xf>
    <xf numFmtId="3" fontId="43" fillId="27" borderId="0" xfId="68" applyNumberFormat="1" applyFont="1" applyFill="1">
      <alignment vertical="center"/>
    </xf>
    <xf numFmtId="49" fontId="43" fillId="27" borderId="0" xfId="68" applyNumberFormat="1" applyFont="1" applyFill="1">
      <alignment vertical="center"/>
    </xf>
    <xf numFmtId="3" fontId="43" fillId="27" borderId="48" xfId="68" applyNumberFormat="1" applyFont="1" applyFill="1" applyBorder="1" applyAlignment="1">
      <alignment horizontal="right" vertical="center"/>
    </xf>
    <xf numFmtId="3" fontId="43" fillId="27" borderId="0" xfId="68" applyNumberFormat="1" applyFont="1" applyFill="1" applyAlignment="1">
      <alignment horizontal="right" vertical="center"/>
    </xf>
    <xf numFmtId="3" fontId="43" fillId="27" borderId="0" xfId="68" applyNumberFormat="1" applyFont="1" applyFill="1" applyAlignment="1">
      <alignment horizontal="right"/>
    </xf>
    <xf numFmtId="3" fontId="43" fillId="27" borderId="30" xfId="68" applyNumberFormat="1" applyFont="1" applyFill="1" applyBorder="1" applyAlignment="1">
      <alignment horizontal="right" vertical="center"/>
    </xf>
    <xf numFmtId="3" fontId="43" fillId="27" borderId="30" xfId="68" applyNumberFormat="1" applyFont="1" applyFill="1" applyBorder="1" applyAlignment="1">
      <alignment horizontal="right"/>
    </xf>
    <xf numFmtId="3" fontId="9" fillId="27" borderId="30" xfId="68" applyNumberFormat="1" applyFont="1" applyFill="1" applyBorder="1">
      <alignment vertical="center"/>
    </xf>
    <xf numFmtId="3" fontId="33" fillId="27" borderId="30" xfId="68" applyNumberFormat="1" applyFont="1" applyFill="1" applyBorder="1" applyAlignment="1">
      <alignment horizontal="right" vertical="center"/>
    </xf>
    <xf numFmtId="3" fontId="9" fillId="27" borderId="0" xfId="68" applyNumberFormat="1" applyFont="1" applyFill="1">
      <alignment vertical="center"/>
    </xf>
    <xf numFmtId="3" fontId="43" fillId="27" borderId="43" xfId="68" applyNumberFormat="1" applyFont="1" applyFill="1" applyBorder="1" applyAlignment="1">
      <alignment horizontal="distributed" vertical="center" justifyLastLine="1"/>
    </xf>
    <xf numFmtId="3" fontId="43" fillId="27" borderId="13" xfId="68" applyNumberFormat="1" applyFont="1" applyFill="1" applyBorder="1">
      <alignment vertical="center"/>
    </xf>
    <xf numFmtId="49" fontId="43" fillId="27" borderId="34" xfId="68" applyNumberFormat="1" applyFont="1" applyFill="1" applyBorder="1">
      <alignment vertical="center"/>
    </xf>
    <xf numFmtId="3" fontId="70" fillId="27" borderId="0" xfId="68" applyNumberFormat="1" applyFont="1" applyFill="1">
      <alignment vertical="center"/>
    </xf>
    <xf numFmtId="41" fontId="43" fillId="0" borderId="0" xfId="68" applyNumberFormat="1" applyFont="1" applyAlignment="1">
      <alignment horizontal="right"/>
    </xf>
    <xf numFmtId="41" fontId="43" fillId="0" borderId="48" xfId="68" applyNumberFormat="1" applyFont="1" applyBorder="1" applyAlignment="1">
      <alignment horizontal="right"/>
    </xf>
    <xf numFmtId="41" fontId="43" fillId="0" borderId="129" xfId="68" applyNumberFormat="1" applyFont="1" applyBorder="1" applyAlignment="1">
      <alignment horizontal="right"/>
    </xf>
    <xf numFmtId="41" fontId="43" fillId="0" borderId="30" xfId="68" applyNumberFormat="1" applyFont="1" applyBorder="1" applyAlignment="1">
      <alignment horizontal="right"/>
    </xf>
    <xf numFmtId="3" fontId="43" fillId="0" borderId="13" xfId="68" applyNumberFormat="1" applyFont="1" applyBorder="1" applyAlignment="1">
      <alignment horizontal="right" vertical="center"/>
    </xf>
    <xf numFmtId="3" fontId="43" fillId="0" borderId="0" xfId="68" applyNumberFormat="1" applyFont="1" applyAlignment="1">
      <alignment horizontal="right" vertical="center"/>
    </xf>
    <xf numFmtId="3" fontId="43" fillId="0" borderId="48" xfId="68" applyNumberFormat="1" applyFont="1" applyBorder="1" applyAlignment="1">
      <alignment horizontal="right" vertical="center"/>
    </xf>
    <xf numFmtId="41" fontId="43" fillId="0" borderId="0" xfId="68" applyNumberFormat="1" applyFont="1" applyAlignment="1">
      <alignment horizontal="right" vertical="center"/>
    </xf>
    <xf numFmtId="41" fontId="57" fillId="0" borderId="0" xfId="68" applyNumberFormat="1" applyFont="1" applyAlignment="1">
      <alignment horizontal="right" vertical="center"/>
    </xf>
    <xf numFmtId="3" fontId="57" fillId="0" borderId="48" xfId="68" applyNumberFormat="1" applyFont="1" applyBorder="1" applyAlignment="1">
      <alignment horizontal="right" vertical="center"/>
    </xf>
    <xf numFmtId="41" fontId="57" fillId="0" borderId="0" xfId="68" applyNumberFormat="1" applyFont="1" applyAlignment="1">
      <alignment horizontal="right"/>
    </xf>
    <xf numFmtId="3" fontId="57" fillId="0" borderId="130" xfId="68" applyNumberFormat="1" applyFont="1" applyBorder="1" applyAlignment="1">
      <alignment horizontal="right" vertical="center"/>
    </xf>
    <xf numFmtId="41" fontId="57" fillId="0" borderId="30" xfId="68" applyNumberFormat="1" applyFont="1" applyBorder="1" applyAlignment="1">
      <alignment horizontal="right" vertical="center"/>
    </xf>
    <xf numFmtId="0" fontId="9" fillId="0" borderId="25" xfId="66" applyFont="1" applyBorder="1" applyAlignment="1">
      <alignment horizontal="distributed" vertical="center" justifyLastLine="1" shrinkToFit="1"/>
    </xf>
    <xf numFmtId="0" fontId="9" fillId="0" borderId="131" xfId="66" applyFont="1" applyBorder="1" applyAlignment="1">
      <alignment horizontal="distributed" vertical="center" justifyLastLine="1" shrinkToFit="1"/>
    </xf>
    <xf numFmtId="3" fontId="56" fillId="0" borderId="0" xfId="0" applyNumberFormat="1" applyFont="1" applyAlignment="1">
      <alignment horizontal="right" vertical="center"/>
    </xf>
    <xf numFmtId="191" fontId="56" fillId="0" borderId="130" xfId="66" applyNumberFormat="1" applyFont="1" applyBorder="1" applyAlignment="1">
      <alignment horizontal="right" vertical="top"/>
    </xf>
    <xf numFmtId="191" fontId="56" fillId="0" borderId="30" xfId="66" applyNumberFormat="1" applyFont="1" applyBorder="1" applyAlignment="1">
      <alignment horizontal="right" vertical="top"/>
    </xf>
    <xf numFmtId="37" fontId="37" fillId="26" borderId="0" xfId="70" applyNumberFormat="1" applyFont="1" applyFill="1" applyAlignment="1">
      <alignment horizontal="center" vertical="center"/>
    </xf>
    <xf numFmtId="37" fontId="36" fillId="0" borderId="0" xfId="70" applyNumberFormat="1" applyFont="1" applyAlignment="1">
      <alignment horizontal="center"/>
    </xf>
    <xf numFmtId="37" fontId="36" fillId="0" borderId="0" xfId="70" applyNumberFormat="1" applyFont="1"/>
    <xf numFmtId="37" fontId="37" fillId="26" borderId="0" xfId="70" applyNumberFormat="1" applyFont="1" applyFill="1" applyAlignment="1">
      <alignment horizontal="center" vertical="distributed" textRotation="255"/>
    </xf>
    <xf numFmtId="0" fontId="9" fillId="0" borderId="0" xfId="66" applyFont="1">
      <alignment vertical="center"/>
    </xf>
    <xf numFmtId="0" fontId="51" fillId="0" borderId="0" xfId="66" applyFont="1" applyAlignment="1">
      <alignment horizontal="center" vertical="center"/>
    </xf>
    <xf numFmtId="0" fontId="9" fillId="0" borderId="0" xfId="66" applyFont="1" applyAlignment="1">
      <alignment horizontal="distributed" vertical="center" justifyLastLine="1" shrinkToFit="1"/>
    </xf>
    <xf numFmtId="0" fontId="52" fillId="0" borderId="34" xfId="66" applyFont="1" applyBorder="1" applyAlignment="1">
      <alignment horizontal="distributed" vertical="center" justifyLastLine="1" shrinkToFit="1"/>
    </xf>
    <xf numFmtId="0" fontId="52" fillId="0" borderId="83" xfId="66" applyFont="1" applyBorder="1" applyAlignment="1">
      <alignment horizontal="distributed" vertical="center" justifyLastLine="1" shrinkToFit="1"/>
    </xf>
    <xf numFmtId="0" fontId="52" fillId="0" borderId="84" xfId="66" applyFont="1" applyBorder="1" applyAlignment="1">
      <alignment horizontal="distributed" vertical="center" justifyLastLine="1" shrinkToFit="1"/>
    </xf>
    <xf numFmtId="0" fontId="9" fillId="0" borderId="32" xfId="66" applyFont="1" applyBorder="1" applyAlignment="1">
      <alignment horizontal="distributed" vertical="center" justifyLastLine="1" shrinkToFit="1"/>
    </xf>
    <xf numFmtId="0" fontId="9" fillId="0" borderId="86" xfId="66" applyFont="1" applyBorder="1" applyAlignment="1">
      <alignment horizontal="distributed" vertical="center" justifyLastLine="1" shrinkToFit="1"/>
    </xf>
    <xf numFmtId="0" fontId="9" fillId="0" borderId="71" xfId="66" applyFont="1" applyBorder="1" applyAlignment="1">
      <alignment horizontal="distributed" vertical="center" justifyLastLine="1" shrinkToFit="1"/>
    </xf>
    <xf numFmtId="0" fontId="9" fillId="0" borderId="72" xfId="66" applyFont="1" applyBorder="1" applyAlignment="1">
      <alignment horizontal="distributed" vertical="center" justifyLastLine="1" shrinkToFit="1"/>
    </xf>
    <xf numFmtId="0" fontId="9" fillId="0" borderId="73" xfId="66" applyFont="1" applyBorder="1" applyAlignment="1">
      <alignment horizontal="distributed" vertical="center" justifyLastLine="1" shrinkToFit="1"/>
    </xf>
    <xf numFmtId="181" fontId="51" fillId="0" borderId="0" xfId="0" applyNumberFormat="1" applyFont="1" applyAlignment="1">
      <alignment horizontal="center" vertical="center"/>
    </xf>
    <xf numFmtId="181" fontId="43" fillId="0" borderId="71" xfId="0" applyNumberFormat="1" applyFont="1" applyBorder="1" applyAlignment="1">
      <alignment horizontal="distributed" vertical="center" justifyLastLine="1"/>
    </xf>
    <xf numFmtId="181" fontId="43" fillId="0" borderId="72" xfId="0" applyNumberFormat="1" applyFont="1" applyBorder="1" applyAlignment="1">
      <alignment horizontal="distributed" vertical="center" justifyLastLine="1"/>
    </xf>
    <xf numFmtId="181" fontId="43" fillId="0" borderId="49" xfId="0" applyNumberFormat="1" applyFont="1" applyBorder="1" applyAlignment="1">
      <alignment horizontal="distributed" vertical="center" justifyLastLine="1"/>
    </xf>
    <xf numFmtId="181" fontId="43" fillId="0" borderId="76" xfId="0" applyNumberFormat="1" applyFont="1" applyBorder="1" applyAlignment="1">
      <alignment horizontal="distributed" vertical="center" justifyLastLine="1"/>
    </xf>
    <xf numFmtId="181" fontId="43" fillId="0" borderId="68" xfId="0" applyNumberFormat="1" applyFont="1" applyBorder="1" applyAlignment="1">
      <alignment horizontal="distributed" vertical="center" wrapText="1" justifyLastLine="1"/>
    </xf>
    <xf numFmtId="181" fontId="54" fillId="0" borderId="74" xfId="0" applyNumberFormat="1" applyFont="1" applyBorder="1" applyAlignment="1">
      <alignment horizontal="distributed" vertical="center" wrapText="1" justifyLastLine="1"/>
    </xf>
    <xf numFmtId="181" fontId="43" fillId="0" borderId="51" xfId="0" applyNumberFormat="1" applyFont="1" applyBorder="1" applyAlignment="1">
      <alignment horizontal="distributed" vertical="center" justifyLastLine="1"/>
    </xf>
    <xf numFmtId="181" fontId="43" fillId="0" borderId="52" xfId="0" applyNumberFormat="1" applyFont="1" applyBorder="1" applyAlignment="1">
      <alignment horizontal="distributed" vertical="center" justifyLastLine="1"/>
    </xf>
    <xf numFmtId="181" fontId="43" fillId="0" borderId="20" xfId="0" applyNumberFormat="1" applyFont="1" applyBorder="1" applyAlignment="1">
      <alignment horizontal="distributed" vertical="center" justifyLastLine="1"/>
    </xf>
    <xf numFmtId="181" fontId="54" fillId="0" borderId="21" xfId="0" applyNumberFormat="1" applyFont="1" applyBorder="1" applyAlignment="1">
      <alignment horizontal="distributed" vertical="center" justifyLastLine="1"/>
    </xf>
    <xf numFmtId="181" fontId="54" fillId="0" borderId="2" xfId="0" applyNumberFormat="1" applyFont="1" applyBorder="1" applyAlignment="1">
      <alignment horizontal="distributed" vertical="center" justifyLastLine="1"/>
    </xf>
    <xf numFmtId="181" fontId="43" fillId="0" borderId="22" xfId="0" applyNumberFormat="1" applyFont="1" applyBorder="1" applyAlignment="1">
      <alignment horizontal="distributed" vertical="center" wrapText="1" justifyLastLine="1"/>
    </xf>
    <xf numFmtId="181" fontId="54" fillId="0" borderId="23" xfId="0" applyNumberFormat="1" applyFont="1" applyBorder="1" applyAlignment="1">
      <alignment horizontal="distributed" vertical="center" wrapText="1" justifyLastLine="1"/>
    </xf>
    <xf numFmtId="181" fontId="43" fillId="0" borderId="33" xfId="0" applyNumberFormat="1" applyFont="1" applyBorder="1" applyAlignment="1">
      <alignment horizontal="distributed" vertical="center" wrapText="1" justifyLastLine="1"/>
    </xf>
    <xf numFmtId="181" fontId="54" fillId="0" borderId="89" xfId="0" applyNumberFormat="1" applyFont="1" applyBorder="1" applyAlignment="1">
      <alignment horizontal="distributed" vertical="center" justifyLastLine="1"/>
    </xf>
    <xf numFmtId="181" fontId="43" fillId="0" borderId="49" xfId="0" applyNumberFormat="1" applyFont="1" applyBorder="1" applyAlignment="1">
      <alignment vertical="center"/>
    </xf>
    <xf numFmtId="181" fontId="43" fillId="0" borderId="0" xfId="0" applyNumberFormat="1" applyFont="1" applyAlignment="1">
      <alignment horizontal="distributed" vertical="center" justifyLastLine="1"/>
    </xf>
    <xf numFmtId="181" fontId="43" fillId="0" borderId="89" xfId="0" applyNumberFormat="1" applyFont="1" applyBorder="1" applyAlignment="1">
      <alignment horizontal="distributed" vertical="center" justifyLastLine="1"/>
    </xf>
    <xf numFmtId="181" fontId="43" fillId="0" borderId="88" xfId="0" applyNumberFormat="1" applyFont="1" applyBorder="1" applyAlignment="1">
      <alignment horizontal="distributed" vertical="center" justifyLastLine="1"/>
    </xf>
    <xf numFmtId="181" fontId="54" fillId="0" borderId="16" xfId="0" applyNumberFormat="1" applyFont="1" applyBorder="1" applyAlignment="1">
      <alignment horizontal="distributed" vertical="center" justifyLastLine="1"/>
    </xf>
    <xf numFmtId="181" fontId="54" fillId="0" borderId="17" xfId="0" applyNumberFormat="1" applyFont="1" applyBorder="1" applyAlignment="1">
      <alignment horizontal="distributed" vertical="center" justifyLastLine="1"/>
    </xf>
    <xf numFmtId="181" fontId="43" fillId="0" borderId="82" xfId="0" applyNumberFormat="1" applyFont="1" applyBorder="1" applyAlignment="1">
      <alignment horizontal="center" vertical="center" shrinkToFit="1"/>
    </xf>
    <xf numFmtId="181" fontId="43" fillId="0" borderId="32" xfId="0" applyNumberFormat="1" applyFont="1" applyBorder="1" applyAlignment="1">
      <alignment horizontal="center" vertical="center" shrinkToFit="1"/>
    </xf>
    <xf numFmtId="181" fontId="43" fillId="0" borderId="90" xfId="0" applyNumberFormat="1" applyFont="1" applyBorder="1" applyAlignment="1">
      <alignment horizontal="center" vertical="center" shrinkToFit="1"/>
    </xf>
    <xf numFmtId="181" fontId="9" fillId="0" borderId="49" xfId="0" applyNumberFormat="1" applyFont="1" applyBorder="1" applyAlignment="1">
      <alignment horizontal="distributed" vertical="center" justifyLastLine="1"/>
    </xf>
    <xf numFmtId="181" fontId="9" fillId="0" borderId="0" xfId="0" applyNumberFormat="1" applyFont="1" applyAlignment="1">
      <alignment horizontal="distributed" vertical="center" justifyLastLine="1"/>
    </xf>
    <xf numFmtId="181" fontId="9" fillId="0" borderId="89" xfId="0" applyNumberFormat="1" applyFont="1" applyBorder="1" applyAlignment="1">
      <alignment horizontal="distributed" vertical="center" justifyLastLine="1"/>
    </xf>
    <xf numFmtId="181" fontId="9" fillId="0" borderId="88" xfId="0" applyNumberFormat="1" applyFont="1" applyBorder="1" applyAlignment="1">
      <alignment horizontal="distributed" vertical="center" justifyLastLine="1"/>
    </xf>
    <xf numFmtId="181" fontId="55" fillId="0" borderId="16" xfId="0" applyNumberFormat="1" applyFont="1" applyBorder="1" applyAlignment="1">
      <alignment horizontal="distributed" vertical="center" justifyLastLine="1"/>
    </xf>
    <xf numFmtId="181" fontId="55" fillId="0" borderId="17" xfId="0" applyNumberFormat="1" applyFont="1" applyBorder="1" applyAlignment="1">
      <alignment horizontal="distributed" vertical="center" justifyLastLine="1"/>
    </xf>
    <xf numFmtId="181" fontId="43" fillId="0" borderId="82" xfId="0" applyNumberFormat="1" applyFont="1" applyBorder="1" applyAlignment="1">
      <alignment horizontal="distributed" vertical="center" wrapText="1" justifyLastLine="1" shrinkToFit="1"/>
    </xf>
    <xf numFmtId="181" fontId="43" fillId="0" borderId="32" xfId="0" applyNumberFormat="1" applyFont="1" applyBorder="1" applyAlignment="1">
      <alignment horizontal="distributed" vertical="center" wrapText="1" justifyLastLine="1" shrinkToFit="1"/>
    </xf>
    <xf numFmtId="181" fontId="43" fillId="0" borderId="90" xfId="0" applyNumberFormat="1" applyFont="1" applyBorder="1" applyAlignment="1">
      <alignment horizontal="distributed" vertical="center" wrapText="1" justifyLastLine="1" shrinkToFit="1"/>
    </xf>
    <xf numFmtId="181" fontId="9" fillId="0" borderId="66" xfId="0" applyNumberFormat="1" applyFont="1" applyBorder="1" applyAlignment="1">
      <alignment horizontal="distributed" vertical="center" justifyLastLine="1"/>
    </xf>
    <xf numFmtId="181" fontId="9" fillId="0" borderId="65" xfId="0" applyNumberFormat="1" applyFont="1" applyBorder="1" applyAlignment="1">
      <alignment horizontal="distributed" vertical="center" justifyLastLine="1"/>
    </xf>
    <xf numFmtId="181" fontId="54" fillId="0" borderId="93" xfId="0" applyNumberFormat="1" applyFont="1" applyBorder="1" applyAlignment="1">
      <alignment horizontal="distributed" vertical="center" wrapText="1" justifyLastLine="1"/>
    </xf>
    <xf numFmtId="181" fontId="9" fillId="0" borderId="51" xfId="0" applyNumberFormat="1" applyFont="1" applyBorder="1" applyAlignment="1">
      <alignment horizontal="distributed" vertical="center" justifyLastLine="1"/>
    </xf>
    <xf numFmtId="181" fontId="9" fillId="0" borderId="52" xfId="0" applyNumberFormat="1" applyFont="1" applyBorder="1" applyAlignment="1">
      <alignment horizontal="distributed" vertical="center" justifyLastLine="1"/>
    </xf>
    <xf numFmtId="181" fontId="9" fillId="0" borderId="20" xfId="0" applyNumberFormat="1" applyFont="1" applyBorder="1" applyAlignment="1">
      <alignment horizontal="distributed" vertical="center" justifyLastLine="1"/>
    </xf>
    <xf numFmtId="181" fontId="55" fillId="0" borderId="21" xfId="0" applyNumberFormat="1" applyFont="1" applyBorder="1" applyAlignment="1">
      <alignment horizontal="distributed" vertical="center" justifyLastLine="1"/>
    </xf>
    <xf numFmtId="181" fontId="55" fillId="0" borderId="2" xfId="0" applyNumberFormat="1" applyFont="1" applyBorder="1" applyAlignment="1">
      <alignment horizontal="distributed" vertical="center" justifyLastLine="1"/>
    </xf>
    <xf numFmtId="181" fontId="9" fillId="0" borderId="3" xfId="0" applyNumberFormat="1" applyFont="1" applyBorder="1" applyAlignment="1">
      <alignment horizontal="distributed" vertical="center" justifyLastLine="1"/>
    </xf>
    <xf numFmtId="181" fontId="9" fillId="0" borderId="67" xfId="0" applyNumberFormat="1" applyFont="1" applyBorder="1" applyAlignment="1">
      <alignment horizontal="distributed" vertical="center" justifyLastLine="1"/>
    </xf>
    <xf numFmtId="181" fontId="9" fillId="0" borderId="93" xfId="0" applyNumberFormat="1" applyFont="1" applyBorder="1" applyAlignment="1">
      <alignment horizontal="distributed" vertical="center" justifyLastLine="1"/>
    </xf>
    <xf numFmtId="181" fontId="53" fillId="0" borderId="30" xfId="0" applyNumberFormat="1" applyFont="1" applyBorder="1" applyAlignment="1">
      <alignment vertical="center"/>
    </xf>
    <xf numFmtId="181" fontId="9" fillId="0" borderId="30" xfId="0" applyNumberFormat="1" applyFont="1" applyBorder="1" applyAlignment="1">
      <alignment horizontal="right" vertical="center"/>
    </xf>
    <xf numFmtId="181" fontId="9" fillId="0" borderId="95" xfId="0" applyNumberFormat="1" applyFont="1" applyBorder="1" applyAlignment="1">
      <alignment horizontal="distributed" vertical="center" justifyLastLine="1"/>
    </xf>
    <xf numFmtId="181" fontId="9" fillId="0" borderId="21" xfId="0" applyNumberFormat="1" applyFont="1" applyBorder="1" applyAlignment="1">
      <alignment horizontal="distributed" vertical="center" justifyLastLine="1"/>
    </xf>
    <xf numFmtId="181" fontId="9" fillId="0" borderId="23" xfId="0" applyNumberFormat="1" applyFont="1" applyBorder="1" applyAlignment="1">
      <alignment horizontal="distributed" vertical="center" justifyLastLine="1"/>
    </xf>
    <xf numFmtId="181" fontId="9" fillId="0" borderId="96" xfId="0" applyNumberFormat="1" applyFont="1" applyBorder="1" applyAlignment="1">
      <alignment horizontal="distributed" vertical="center" justifyLastLine="1"/>
    </xf>
    <xf numFmtId="181" fontId="55" fillId="0" borderId="97" xfId="0" applyNumberFormat="1" applyFont="1" applyBorder="1" applyAlignment="1">
      <alignment horizontal="distributed" vertical="center" justifyLastLine="1"/>
    </xf>
    <xf numFmtId="181" fontId="9" fillId="0" borderId="48" xfId="0" applyNumberFormat="1" applyFont="1" applyBorder="1" applyAlignment="1">
      <alignment horizontal="distributed" vertical="center" justifyLastLine="1"/>
    </xf>
    <xf numFmtId="181" fontId="55" fillId="0" borderId="25" xfId="0" applyNumberFormat="1" applyFont="1" applyBorder="1" applyAlignment="1">
      <alignment horizontal="distributed" vertical="center" justifyLastLine="1"/>
    </xf>
    <xf numFmtId="181" fontId="9" fillId="0" borderId="98" xfId="0" applyNumberFormat="1" applyFont="1" applyBorder="1" applyAlignment="1">
      <alignment horizontal="distributed" vertical="center" justifyLastLine="1"/>
    </xf>
    <xf numFmtId="181" fontId="55" fillId="0" borderId="95" xfId="0" applyNumberFormat="1" applyFont="1" applyBorder="1" applyAlignment="1">
      <alignment horizontal="distributed" vertical="center" justifyLastLine="1"/>
    </xf>
    <xf numFmtId="181" fontId="9" fillId="0" borderId="24" xfId="0" applyNumberFormat="1" applyFont="1" applyBorder="1" applyAlignment="1">
      <alignment horizontal="distributed" vertical="center" justifyLastLine="1" shrinkToFit="1"/>
    </xf>
    <xf numFmtId="181" fontId="9" fillId="0" borderId="67" xfId="0" applyNumberFormat="1" applyFont="1" applyBorder="1" applyAlignment="1">
      <alignment horizontal="distributed" vertical="center" justifyLastLine="1" shrinkToFit="1"/>
    </xf>
    <xf numFmtId="181" fontId="9" fillId="0" borderId="3" xfId="0" applyNumberFormat="1" applyFont="1" applyBorder="1" applyAlignment="1">
      <alignment horizontal="distributed" vertical="center" justifyLastLine="1" shrinkToFit="1"/>
    </xf>
    <xf numFmtId="181" fontId="9" fillId="0" borderId="20" xfId="0" applyNumberFormat="1" applyFont="1" applyBorder="1" applyAlignment="1">
      <alignment horizontal="distributed" vertical="center" justifyLastLine="1" shrinkToFit="1"/>
    </xf>
    <xf numFmtId="181" fontId="9" fillId="0" borderId="49" xfId="0" applyNumberFormat="1" applyFont="1" applyBorder="1" applyAlignment="1">
      <alignment vertical="center"/>
    </xf>
    <xf numFmtId="181" fontId="9" fillId="0" borderId="70" xfId="0" applyNumberFormat="1" applyFont="1" applyBorder="1" applyAlignment="1">
      <alignment horizontal="distributed" vertical="center" justifyLastLine="1"/>
    </xf>
    <xf numFmtId="181" fontId="9" fillId="0" borderId="96" xfId="0" applyNumberFormat="1" applyFont="1" applyBorder="1" applyAlignment="1">
      <alignment horizontal="distributed" vertical="center" justifyLastLine="1" shrinkToFit="1"/>
    </xf>
    <xf numFmtId="181" fontId="39" fillId="0" borderId="97" xfId="0" applyNumberFormat="1" applyFont="1" applyBorder="1" applyAlignment="1">
      <alignment horizontal="distributed" vertical="center" justifyLastLine="1" shrinkToFit="1"/>
    </xf>
    <xf numFmtId="181" fontId="9" fillId="0" borderId="48" xfId="0" applyNumberFormat="1" applyFont="1" applyBorder="1" applyAlignment="1">
      <alignment horizontal="distributed" vertical="center" justifyLastLine="1" shrinkToFit="1"/>
    </xf>
    <xf numFmtId="181" fontId="39" fillId="0" borderId="25" xfId="0" applyNumberFormat="1" applyFont="1" applyBorder="1" applyAlignment="1">
      <alignment horizontal="distributed" vertical="center" justifyLastLine="1" shrinkToFit="1"/>
    </xf>
    <xf numFmtId="181" fontId="9" fillId="0" borderId="98" xfId="0" applyNumberFormat="1" applyFont="1" applyBorder="1" applyAlignment="1">
      <alignment horizontal="distributed" vertical="center" justifyLastLine="1" shrinkToFit="1"/>
    </xf>
    <xf numFmtId="181" fontId="39" fillId="0" borderId="95" xfId="0" applyNumberFormat="1" applyFont="1" applyBorder="1" applyAlignment="1">
      <alignment horizontal="distributed" vertical="center" justifyLastLine="1" shrinkToFit="1"/>
    </xf>
    <xf numFmtId="183" fontId="43" fillId="0" borderId="18" xfId="0" applyNumberFormat="1" applyFont="1" applyBorder="1" applyAlignment="1">
      <alignment horizontal="right" vertical="center" shrinkToFit="1"/>
    </xf>
    <xf numFmtId="183" fontId="43" fillId="0" borderId="0" xfId="0" applyNumberFormat="1" applyFont="1" applyAlignment="1">
      <alignment horizontal="right" vertical="center" shrinkToFit="1"/>
    </xf>
    <xf numFmtId="181" fontId="43" fillId="0" borderId="100" xfId="0" applyNumberFormat="1" applyFont="1" applyBorder="1" applyAlignment="1">
      <alignment horizontal="distributed" vertical="center" justifyLastLine="1" shrinkToFit="1"/>
    </xf>
    <xf numFmtId="181" fontId="43" fillId="0" borderId="34" xfId="0" applyNumberFormat="1" applyFont="1" applyBorder="1" applyAlignment="1">
      <alignment horizontal="distributed" vertical="center" justifyLastLine="1" shrinkToFit="1"/>
    </xf>
    <xf numFmtId="181" fontId="43" fillId="0" borderId="84" xfId="0" applyNumberFormat="1" applyFont="1" applyBorder="1" applyAlignment="1">
      <alignment horizontal="distributed" vertical="center" justifyLastLine="1" shrinkToFit="1"/>
    </xf>
    <xf numFmtId="181" fontId="43" fillId="0" borderId="104" xfId="0" applyNumberFormat="1" applyFont="1" applyBorder="1" applyAlignment="1">
      <alignment horizontal="distributed" vertical="center" justifyLastLine="1" shrinkToFit="1"/>
    </xf>
    <xf numFmtId="181" fontId="43" fillId="0" borderId="99" xfId="0" applyNumberFormat="1" applyFont="1" applyBorder="1" applyAlignment="1">
      <alignment horizontal="distributed" vertical="center" justifyLastLine="1" shrinkToFit="1"/>
    </xf>
    <xf numFmtId="181" fontId="43" fillId="0" borderId="51" xfId="0" applyNumberFormat="1" applyFont="1" applyBorder="1" applyAlignment="1">
      <alignment horizontal="distributed" vertical="center" justifyLastLine="1" shrinkToFit="1"/>
    </xf>
    <xf numFmtId="181" fontId="43" fillId="0" borderId="52" xfId="0" applyNumberFormat="1" applyFont="1" applyBorder="1" applyAlignment="1">
      <alignment horizontal="distributed" vertical="center" justifyLastLine="1" shrinkToFit="1"/>
    </xf>
    <xf numFmtId="181" fontId="43" fillId="0" borderId="36" xfId="0" applyNumberFormat="1" applyFont="1" applyBorder="1" applyAlignment="1">
      <alignment horizontal="distributed" vertical="center" justifyLastLine="1" shrinkToFit="1"/>
    </xf>
    <xf numFmtId="181" fontId="43" fillId="0" borderId="86" xfId="0" applyNumberFormat="1" applyFont="1" applyBorder="1" applyAlignment="1">
      <alignment horizontal="distributed" vertical="center" justifyLastLine="1" shrinkToFit="1"/>
    </xf>
    <xf numFmtId="0" fontId="102" fillId="0" borderId="86" xfId="67" applyFont="1" applyBorder="1" applyAlignment="1">
      <alignment horizontal="distributed" vertical="center" justifyLastLine="1"/>
    </xf>
    <xf numFmtId="0" fontId="38" fillId="0" borderId="0" xfId="66" applyFont="1" applyAlignment="1">
      <alignment horizontal="left" vertical="center"/>
    </xf>
    <xf numFmtId="0" fontId="43" fillId="0" borderId="0" xfId="66" applyFont="1" applyAlignment="1">
      <alignment horizontal="right" vertical="center"/>
    </xf>
    <xf numFmtId="181" fontId="43" fillId="0" borderId="0" xfId="71" applyNumberFormat="1" applyFont="1" applyAlignment="1">
      <alignment horizontal="distributed" vertical="center" justifyLastLine="1" shrinkToFit="1"/>
    </xf>
    <xf numFmtId="181" fontId="43" fillId="0" borderId="83" xfId="0" applyNumberFormat="1" applyFont="1" applyBorder="1" applyAlignment="1">
      <alignment horizontal="distributed" vertical="center" justifyLastLine="1" shrinkToFit="1"/>
    </xf>
    <xf numFmtId="181" fontId="43" fillId="0" borderId="96" xfId="0" applyNumberFormat="1" applyFont="1" applyBorder="1" applyAlignment="1">
      <alignment horizontal="distributed" vertical="center" justifyLastLine="1" shrinkToFit="1"/>
    </xf>
    <xf numFmtId="181" fontId="43" fillId="0" borderId="97" xfId="0" applyNumberFormat="1" applyFont="1" applyBorder="1" applyAlignment="1">
      <alignment horizontal="distributed" vertical="center" justifyLastLine="1" shrinkToFit="1"/>
    </xf>
    <xf numFmtId="181" fontId="43" fillId="0" borderId="48" xfId="0" applyNumberFormat="1" applyFont="1" applyBorder="1" applyAlignment="1">
      <alignment horizontal="distributed" vertical="center" justifyLastLine="1" shrinkToFit="1"/>
    </xf>
    <xf numFmtId="181" fontId="43" fillId="0" borderId="25" xfId="0" applyNumberFormat="1" applyFont="1" applyBorder="1" applyAlignment="1">
      <alignment horizontal="distributed" vertical="center" justifyLastLine="1" shrinkToFit="1"/>
    </xf>
    <xf numFmtId="181" fontId="43" fillId="0" borderId="98" xfId="0" applyNumberFormat="1" applyFont="1" applyBorder="1" applyAlignment="1">
      <alignment horizontal="distributed" vertical="center" justifyLastLine="1" shrinkToFit="1"/>
    </xf>
    <xf numFmtId="181" fontId="43" fillId="0" borderId="95" xfId="0" applyNumberFormat="1" applyFont="1" applyBorder="1" applyAlignment="1">
      <alignment horizontal="distributed" vertical="center" justifyLastLine="1" shrinkToFit="1"/>
    </xf>
    <xf numFmtId="181" fontId="70" fillId="0" borderId="99" xfId="0" applyNumberFormat="1" applyFont="1" applyBorder="1" applyAlignment="1">
      <alignment horizontal="distributed" vertical="center" wrapText="1" justifyLastLine="1" shrinkToFit="1"/>
    </xf>
    <xf numFmtId="181" fontId="70" fillId="0" borderId="100" xfId="0" applyNumberFormat="1" applyFont="1" applyBorder="1" applyAlignment="1">
      <alignment horizontal="distributed" vertical="center" justifyLastLine="1" shrinkToFit="1"/>
    </xf>
    <xf numFmtId="181" fontId="70" fillId="0" borderId="0" xfId="0" applyNumberFormat="1" applyFont="1" applyAlignment="1">
      <alignment horizontal="distributed" vertical="center" justifyLastLine="1" shrinkToFit="1"/>
    </xf>
    <xf numFmtId="181" fontId="70" fillId="0" borderId="34" xfId="0" applyNumberFormat="1" applyFont="1" applyBorder="1" applyAlignment="1">
      <alignment horizontal="distributed" vertical="center" justifyLastLine="1" shrinkToFit="1"/>
    </xf>
    <xf numFmtId="181" fontId="70" fillId="0" borderId="83" xfId="0" applyNumberFormat="1" applyFont="1" applyBorder="1" applyAlignment="1">
      <alignment horizontal="distributed" vertical="center" justifyLastLine="1" shrinkToFit="1"/>
    </xf>
    <xf numFmtId="181" fontId="70" fillId="0" borderId="84" xfId="0" applyNumberFormat="1" applyFont="1" applyBorder="1" applyAlignment="1">
      <alignment horizontal="distributed" vertical="center" justifyLastLine="1" shrinkToFit="1"/>
    </xf>
    <xf numFmtId="181" fontId="43" fillId="0" borderId="20" xfId="0" applyNumberFormat="1" applyFont="1" applyBorder="1" applyAlignment="1">
      <alignment horizontal="distributed" vertical="center" justifyLastLine="1" shrinkToFit="1"/>
    </xf>
    <xf numFmtId="181" fontId="43" fillId="0" borderId="2" xfId="0" applyNumberFormat="1" applyFont="1" applyBorder="1" applyAlignment="1">
      <alignment horizontal="distributed" vertical="center" justifyLastLine="1" shrinkToFit="1"/>
    </xf>
    <xf numFmtId="181" fontId="43" fillId="0" borderId="21" xfId="0" applyNumberFormat="1" applyFont="1" applyBorder="1" applyAlignment="1">
      <alignment horizontal="distributed" vertical="center" justifyLastLine="1" shrinkToFit="1"/>
    </xf>
    <xf numFmtId="181" fontId="43" fillId="0" borderId="101" xfId="0" applyNumberFormat="1" applyFont="1" applyBorder="1" applyAlignment="1">
      <alignment horizontal="distributed" vertical="center" wrapText="1" justifyLastLine="1" shrinkToFit="1"/>
    </xf>
    <xf numFmtId="181" fontId="43" fillId="0" borderId="102" xfId="0" applyNumberFormat="1" applyFont="1" applyBorder="1" applyAlignment="1">
      <alignment horizontal="distributed" vertical="center" wrapText="1" justifyLastLine="1" shrinkToFit="1"/>
    </xf>
    <xf numFmtId="181" fontId="43" fillId="0" borderId="103" xfId="0" applyNumberFormat="1" applyFont="1" applyBorder="1" applyAlignment="1">
      <alignment horizontal="distributed" vertical="center" wrapText="1" justifyLastLine="1" shrinkToFit="1"/>
    </xf>
    <xf numFmtId="181" fontId="43" fillId="0" borderId="85" xfId="0" applyNumberFormat="1" applyFont="1" applyBorder="1" applyAlignment="1">
      <alignment horizontal="distributed" vertical="center" justifyLastLine="1" shrinkToFit="1"/>
    </xf>
    <xf numFmtId="181" fontId="43" fillId="0" borderId="105" xfId="0" applyNumberFormat="1" applyFont="1" applyBorder="1" applyAlignment="1">
      <alignment horizontal="distributed" vertical="center" justifyLastLine="1" shrinkToFit="1"/>
    </xf>
    <xf numFmtId="0" fontId="53" fillId="0" borderId="0" xfId="66" applyFont="1" applyAlignment="1">
      <alignment horizontal="center" vertical="center"/>
    </xf>
    <xf numFmtId="0" fontId="9" fillId="0" borderId="108" xfId="66" applyFont="1" applyBorder="1" applyAlignment="1">
      <alignment horizontal="distributed" vertical="center" justifyLastLine="1"/>
    </xf>
    <xf numFmtId="181" fontId="39" fillId="0" borderId="97" xfId="0" applyNumberFormat="1" applyFont="1" applyBorder="1" applyAlignment="1">
      <alignment horizontal="distributed" vertical="center" justifyLastLine="1"/>
    </xf>
    <xf numFmtId="181" fontId="39" fillId="0" borderId="89" xfId="0" applyNumberFormat="1" applyFont="1" applyBorder="1" applyAlignment="1">
      <alignment horizontal="distributed" vertical="center" justifyLastLine="1"/>
    </xf>
    <xf numFmtId="181" fontId="39" fillId="0" borderId="95" xfId="0" applyNumberFormat="1" applyFont="1" applyBorder="1" applyAlignment="1">
      <alignment horizontal="distributed" vertical="center" justifyLastLine="1"/>
    </xf>
    <xf numFmtId="0" fontId="9" fillId="0" borderId="109" xfId="66" applyFont="1" applyBorder="1" applyAlignment="1">
      <alignment horizontal="distributed" vertical="center" justifyLastLine="1"/>
    </xf>
    <xf numFmtId="181" fontId="39" fillId="0" borderId="23" xfId="0" applyNumberFormat="1" applyFont="1" applyBorder="1" applyAlignment="1">
      <alignment horizontal="distributed" vertical="center" justifyLastLine="1"/>
    </xf>
    <xf numFmtId="0" fontId="9" fillId="0" borderId="93" xfId="66" applyFont="1" applyBorder="1" applyAlignment="1">
      <alignment horizontal="distributed" vertical="center" justifyLastLine="1"/>
    </xf>
    <xf numFmtId="181" fontId="39" fillId="0" borderId="93" xfId="0" applyNumberFormat="1" applyFont="1" applyBorder="1" applyAlignment="1">
      <alignment horizontal="distributed" vertical="center" justifyLastLine="1"/>
    </xf>
    <xf numFmtId="0" fontId="9" fillId="0" borderId="67" xfId="66" applyFont="1" applyBorder="1" applyAlignment="1">
      <alignment horizontal="distributed" vertical="center" justifyLastLine="1"/>
    </xf>
    <xf numFmtId="0" fontId="56" fillId="0" borderId="85" xfId="66" applyFont="1" applyBorder="1" applyAlignment="1">
      <alignment horizontal="distributed" vertical="center" justifyLastLine="1"/>
    </xf>
    <xf numFmtId="0" fontId="56" fillId="0" borderId="83" xfId="66" applyFont="1" applyBorder="1" applyAlignment="1">
      <alignment horizontal="distributed" vertical="center" justifyLastLine="1"/>
    </xf>
    <xf numFmtId="0" fontId="56" fillId="0" borderId="84" xfId="66" applyFont="1" applyBorder="1" applyAlignment="1">
      <alignment horizontal="distributed" vertical="center" justifyLastLine="1"/>
    </xf>
    <xf numFmtId="0" fontId="56" fillId="0" borderId="32" xfId="66" applyFont="1" applyBorder="1" applyAlignment="1">
      <alignment horizontal="distributed" vertical="center" wrapText="1" justifyLastLine="1"/>
    </xf>
    <xf numFmtId="0" fontId="56" fillId="0" borderId="86" xfId="66" applyFont="1" applyBorder="1" applyAlignment="1">
      <alignment horizontal="distributed" vertical="center" wrapText="1" justifyLastLine="1"/>
    </xf>
    <xf numFmtId="0" fontId="56" fillId="0" borderId="51" xfId="66" applyFont="1" applyBorder="1" applyAlignment="1">
      <alignment horizontal="distributed" vertical="center" justifyLastLine="1"/>
    </xf>
    <xf numFmtId="0" fontId="56" fillId="0" borderId="36" xfId="66" applyFont="1" applyBorder="1" applyAlignment="1">
      <alignment horizontal="distributed" vertical="center" justifyLastLine="1"/>
    </xf>
    <xf numFmtId="0" fontId="51" fillId="0" borderId="0" xfId="66" applyFont="1" applyAlignment="1">
      <alignment horizontal="left" vertical="center"/>
    </xf>
    <xf numFmtId="0" fontId="9" fillId="0" borderId="0" xfId="66" applyFont="1" applyAlignment="1">
      <alignment horizontal="distributed" vertical="center" justifyLastLine="1"/>
    </xf>
    <xf numFmtId="0" fontId="9" fillId="0" borderId="89" xfId="66" applyFont="1" applyBorder="1" applyAlignment="1">
      <alignment horizontal="distributed" vertical="center" justifyLastLine="1"/>
    </xf>
    <xf numFmtId="0" fontId="9" fillId="0" borderId="68" xfId="66" applyFont="1" applyBorder="1" applyAlignment="1">
      <alignment horizontal="distributed" vertical="center" justifyLastLine="1"/>
    </xf>
    <xf numFmtId="0" fontId="9" fillId="0" borderId="69" xfId="66" applyFont="1" applyBorder="1" applyAlignment="1">
      <alignment horizontal="distributed" vertical="center" justifyLastLine="1"/>
    </xf>
    <xf numFmtId="0" fontId="9" fillId="0" borderId="0" xfId="66" applyFont="1" applyAlignment="1">
      <alignment horizontal="center" vertical="center"/>
    </xf>
    <xf numFmtId="0" fontId="9" fillId="0" borderId="30" xfId="66" applyFont="1" applyBorder="1" applyAlignment="1">
      <alignment horizontal="center" vertical="center"/>
    </xf>
    <xf numFmtId="0" fontId="9" fillId="0" borderId="70" xfId="66" applyFont="1" applyBorder="1" applyAlignment="1">
      <alignment horizontal="distributed" vertical="center" justifyLastLine="1"/>
    </xf>
    <xf numFmtId="0" fontId="9" fillId="0" borderId="94" xfId="66" applyFont="1" applyBorder="1" applyAlignment="1">
      <alignment horizontal="center" vertical="center"/>
    </xf>
    <xf numFmtId="0" fontId="9" fillId="0" borderId="108" xfId="66" applyFont="1" applyBorder="1">
      <alignment vertical="center"/>
    </xf>
    <xf numFmtId="0" fontId="9" fillId="0" borderId="71" xfId="66" applyFont="1" applyBorder="1" applyAlignment="1">
      <alignment horizontal="distributed" vertical="center" justifyLastLine="1"/>
    </xf>
    <xf numFmtId="0" fontId="9" fillId="0" borderId="72" xfId="66" applyFont="1" applyBorder="1" applyAlignment="1">
      <alignment horizontal="distributed" vertical="center" justifyLastLine="1"/>
    </xf>
    <xf numFmtId="0" fontId="9" fillId="0" borderId="73" xfId="66" applyFont="1" applyBorder="1" applyAlignment="1">
      <alignment horizontal="distributed" vertical="center" justifyLastLine="1"/>
    </xf>
    <xf numFmtId="0" fontId="9" fillId="0" borderId="85" xfId="66" applyFont="1" applyBorder="1" applyAlignment="1">
      <alignment horizontal="distributed" vertical="center" justifyLastLine="1"/>
    </xf>
    <xf numFmtId="0" fontId="9" fillId="0" borderId="83" xfId="66" applyFont="1" applyBorder="1" applyAlignment="1">
      <alignment horizontal="distributed" vertical="center" justifyLastLine="1"/>
    </xf>
    <xf numFmtId="181" fontId="56" fillId="0" borderId="0" xfId="0" applyNumberFormat="1" applyFont="1" applyAlignment="1">
      <alignment horizontal="left" vertical="center"/>
    </xf>
    <xf numFmtId="38" fontId="65" fillId="0" borderId="27" xfId="54" applyFont="1" applyFill="1" applyBorder="1" applyAlignment="1">
      <alignment horizontal="distributed" vertical="center" wrapText="1" justifyLastLine="1"/>
    </xf>
    <xf numFmtId="183" fontId="65" fillId="0" borderId="95" xfId="0" applyNumberFormat="1" applyFont="1" applyBorder="1" applyAlignment="1">
      <alignment horizontal="distributed" vertical="center" wrapText="1" justifyLastLine="1"/>
    </xf>
    <xf numFmtId="183" fontId="65" fillId="0" borderId="23" xfId="0" applyNumberFormat="1" applyFont="1" applyBorder="1" applyAlignment="1">
      <alignment horizontal="distributed" vertical="center" wrapText="1" justifyLastLine="1"/>
    </xf>
    <xf numFmtId="183" fontId="65" fillId="0" borderId="27" xfId="0" applyNumberFormat="1" applyFont="1" applyBorder="1" applyAlignment="1">
      <alignment horizontal="distributed" vertical="center" wrapText="1" justifyLastLine="1"/>
    </xf>
    <xf numFmtId="0" fontId="65" fillId="0" borderId="22" xfId="58" applyFont="1" applyBorder="1" applyAlignment="1">
      <alignment horizontal="distributed" vertical="center" wrapText="1" justifyLastLine="1"/>
    </xf>
    <xf numFmtId="0" fontId="65" fillId="0" borderId="23" xfId="58" applyFont="1" applyBorder="1" applyAlignment="1">
      <alignment horizontal="distributed" vertical="center" wrapText="1" justifyLastLine="1"/>
    </xf>
    <xf numFmtId="183" fontId="57" fillId="0" borderId="21" xfId="0" applyNumberFormat="1" applyFont="1" applyBorder="1" applyAlignment="1">
      <alignment horizontal="distributed" vertical="center" wrapText="1" justifyLastLine="1"/>
    </xf>
    <xf numFmtId="183" fontId="57" fillId="0" borderId="3" xfId="0" applyNumberFormat="1" applyFont="1" applyBorder="1" applyAlignment="1">
      <alignment horizontal="distributed" vertical="center" wrapText="1" justifyLastLine="1"/>
    </xf>
    <xf numFmtId="38" fontId="65" fillId="0" borderId="95" xfId="54" applyFont="1" applyFill="1" applyBorder="1" applyAlignment="1">
      <alignment horizontal="distributed" vertical="center" wrapText="1" justifyLastLine="1"/>
    </xf>
    <xf numFmtId="38" fontId="65" fillId="0" borderId="15" xfId="54" applyFont="1" applyFill="1" applyBorder="1" applyAlignment="1">
      <alignment horizontal="distributed" vertical="center" wrapText="1" justifyLastLine="1"/>
    </xf>
    <xf numFmtId="0" fontId="57" fillId="0" borderId="22" xfId="58" applyFont="1" applyBorder="1" applyAlignment="1">
      <alignment horizontal="distributed" vertical="center" wrapText="1" justifyLastLine="1"/>
    </xf>
    <xf numFmtId="0" fontId="57" fillId="0" borderId="27" xfId="58" applyFont="1" applyBorder="1" applyAlignment="1">
      <alignment horizontal="distributed" vertical="center" wrapText="1" justifyLastLine="1"/>
    </xf>
    <xf numFmtId="0" fontId="57" fillId="0" borderId="23" xfId="58" applyFont="1" applyBorder="1" applyAlignment="1">
      <alignment horizontal="distributed" vertical="center" wrapText="1" justifyLastLine="1"/>
    </xf>
    <xf numFmtId="0" fontId="57" fillId="0" borderId="20" xfId="58" applyFont="1" applyBorder="1" applyAlignment="1">
      <alignment horizontal="distributed" vertical="center" wrapText="1" justifyLastLine="1"/>
    </xf>
    <xf numFmtId="0" fontId="57" fillId="0" borderId="21" xfId="58" applyFont="1" applyBorder="1" applyAlignment="1">
      <alignment horizontal="distributed" vertical="center" wrapText="1" justifyLastLine="1"/>
    </xf>
    <xf numFmtId="181" fontId="69" fillId="0" borderId="0" xfId="0" applyNumberFormat="1" applyFont="1" applyAlignment="1">
      <alignment horizontal="center" vertical="center"/>
    </xf>
    <xf numFmtId="38" fontId="57" fillId="0" borderId="109" xfId="54" applyFont="1" applyFill="1" applyBorder="1" applyAlignment="1">
      <alignment horizontal="distributed" vertical="center" wrapText="1" justifyLastLine="1"/>
    </xf>
    <xf numFmtId="38" fontId="57" fillId="0" borderId="27" xfId="54" applyFont="1" applyFill="1" applyBorder="1" applyAlignment="1">
      <alignment horizontal="distributed" vertical="center" wrapText="1" justifyLastLine="1"/>
    </xf>
    <xf numFmtId="38" fontId="57" fillId="0" borderId="23" xfId="54" applyFont="1" applyFill="1" applyBorder="1" applyAlignment="1">
      <alignment horizontal="distributed" vertical="center" wrapText="1" justifyLastLine="1"/>
    </xf>
    <xf numFmtId="38" fontId="65" fillId="0" borderId="109" xfId="54" applyFont="1" applyFill="1" applyBorder="1" applyAlignment="1">
      <alignment horizontal="distributed" vertical="center" wrapText="1" justifyLastLine="1"/>
    </xf>
    <xf numFmtId="0" fontId="57" fillId="0" borderId="3" xfId="58" applyFont="1" applyBorder="1" applyAlignment="1">
      <alignment horizontal="distributed" vertical="center" wrapText="1" justifyLastLine="1"/>
    </xf>
    <xf numFmtId="181" fontId="57" fillId="0" borderId="67" xfId="0" applyNumberFormat="1" applyFont="1" applyBorder="1" applyAlignment="1">
      <alignment horizontal="distributed" vertical="center" justifyLastLine="1"/>
    </xf>
    <xf numFmtId="181" fontId="57" fillId="0" borderId="93" xfId="0" applyNumberFormat="1" applyFont="1" applyBorder="1" applyAlignment="1">
      <alignment horizontal="distributed" vertical="center" justifyLastLine="1"/>
    </xf>
    <xf numFmtId="181" fontId="57" fillId="0" borderId="70" xfId="0" applyNumberFormat="1" applyFont="1" applyBorder="1" applyAlignment="1">
      <alignment horizontal="distributed" vertical="center" justifyLastLine="1"/>
    </xf>
    <xf numFmtId="183" fontId="57" fillId="0" borderId="96" xfId="0" applyNumberFormat="1" applyFont="1" applyBorder="1" applyAlignment="1">
      <alignment horizontal="distributed" vertical="center" wrapText="1" justifyLastLine="1"/>
    </xf>
    <xf numFmtId="183" fontId="57" fillId="0" borderId="18" xfId="0" applyNumberFormat="1" applyFont="1" applyBorder="1" applyAlignment="1">
      <alignment horizontal="distributed" vertical="center" wrapText="1" justifyLastLine="1"/>
    </xf>
    <xf numFmtId="181" fontId="56" fillId="0" borderId="0" xfId="0" applyNumberFormat="1" applyFont="1" applyAlignment="1">
      <alignment horizontal="distributed" vertical="center" wrapText="1" justifyLastLine="1"/>
    </xf>
    <xf numFmtId="181" fontId="56" fillId="0" borderId="47" xfId="0" applyNumberFormat="1" applyFont="1" applyBorder="1" applyAlignment="1">
      <alignment horizontal="distributed" vertical="center" wrapText="1" justifyLastLine="1"/>
    </xf>
    <xf numFmtId="181" fontId="56" fillId="0" borderId="83" xfId="0" applyNumberFormat="1" applyFont="1" applyBorder="1" applyAlignment="1">
      <alignment horizontal="distributed" vertical="center" wrapText="1" justifyLastLine="1"/>
    </xf>
    <xf numFmtId="38" fontId="65" fillId="0" borderId="23" xfId="54" applyFont="1" applyFill="1" applyBorder="1" applyAlignment="1">
      <alignment horizontal="distributed" vertical="center" wrapText="1" justifyLastLine="1"/>
    </xf>
    <xf numFmtId="38" fontId="65" fillId="0" borderId="22" xfId="54" applyFont="1" applyFill="1" applyBorder="1" applyAlignment="1">
      <alignment horizontal="distributed" vertical="center" wrapText="1" justifyLastLine="1"/>
    </xf>
    <xf numFmtId="181" fontId="57" fillId="0" borderId="38" xfId="0" applyNumberFormat="1" applyFont="1" applyBorder="1" applyAlignment="1">
      <alignment horizontal="distributed" vertical="center" justifyLastLine="1" shrinkToFit="1"/>
    </xf>
    <xf numFmtId="181" fontId="57" fillId="0" borderId="39" xfId="0" applyNumberFormat="1" applyFont="1" applyBorder="1" applyAlignment="1">
      <alignment horizontal="distributed" vertical="center" justifyLastLine="1" shrinkToFit="1"/>
    </xf>
    <xf numFmtId="181" fontId="57" fillId="0" borderId="75" xfId="0" applyNumberFormat="1" applyFont="1" applyBorder="1" applyAlignment="1">
      <alignment horizontal="distributed" vertical="center" justifyLastLine="1" shrinkToFit="1"/>
    </xf>
    <xf numFmtId="181" fontId="57" fillId="0" borderId="60" xfId="0" applyNumberFormat="1" applyFont="1" applyBorder="1" applyAlignment="1">
      <alignment horizontal="distributed" vertical="center" wrapText="1" justifyLastLine="1"/>
    </xf>
    <xf numFmtId="181" fontId="57" fillId="0" borderId="32" xfId="0" applyNumberFormat="1" applyFont="1" applyBorder="1" applyAlignment="1">
      <alignment horizontal="distributed" vertical="center" wrapText="1" justifyLastLine="1"/>
    </xf>
    <xf numFmtId="181" fontId="57" fillId="0" borderId="90" xfId="0" applyNumberFormat="1" applyFont="1" applyBorder="1" applyAlignment="1">
      <alignment horizontal="distributed" vertical="center" wrapText="1" justifyLastLine="1"/>
    </xf>
    <xf numFmtId="181" fontId="57" fillId="0" borderId="60" xfId="0" applyNumberFormat="1" applyFont="1" applyBorder="1" applyAlignment="1">
      <alignment horizontal="distributed" vertical="center" justifyLastLine="1"/>
    </xf>
    <xf numFmtId="181" fontId="57" fillId="0" borderId="90" xfId="0" applyNumberFormat="1" applyFont="1" applyBorder="1" applyAlignment="1">
      <alignment horizontal="distributed" vertical="center" justifyLastLine="1"/>
    </xf>
    <xf numFmtId="181" fontId="57" fillId="0" borderId="37" xfId="0" applyNumberFormat="1" applyFont="1" applyBorder="1" applyAlignment="1">
      <alignment horizontal="distributed" vertical="center" justifyLastLine="1" shrinkToFit="1"/>
    </xf>
    <xf numFmtId="181" fontId="57" fillId="0" borderId="86" xfId="0" applyNumberFormat="1" applyFont="1" applyBorder="1" applyAlignment="1">
      <alignment horizontal="distributed" vertical="center" justifyLastLine="1" shrinkToFit="1"/>
    </xf>
    <xf numFmtId="181" fontId="57" fillId="0" borderId="51" xfId="0" applyNumberFormat="1" applyFont="1" applyBorder="1" applyAlignment="1">
      <alignment horizontal="distributed" vertical="center" justifyLastLine="1"/>
    </xf>
    <xf numFmtId="181" fontId="57" fillId="0" borderId="52" xfId="0" applyNumberFormat="1" applyFont="1" applyBorder="1" applyAlignment="1">
      <alignment horizontal="distributed" vertical="center" justifyLastLine="1"/>
    </xf>
    <xf numFmtId="181" fontId="57" fillId="0" borderId="36" xfId="0" applyNumberFormat="1" applyFont="1" applyBorder="1" applyAlignment="1">
      <alignment horizontal="distributed" vertical="center" justifyLastLine="1"/>
    </xf>
    <xf numFmtId="181" fontId="57" fillId="0" borderId="13" xfId="0" applyNumberFormat="1" applyFont="1" applyBorder="1" applyAlignment="1">
      <alignment horizontal="distributed" vertical="center" justifyLastLine="1" shrinkToFit="1"/>
    </xf>
    <xf numFmtId="181" fontId="57" fillId="0" borderId="0" xfId="0" applyNumberFormat="1" applyFont="1" applyAlignment="1">
      <alignment horizontal="distributed" vertical="center" justifyLastLine="1" shrinkToFit="1"/>
    </xf>
    <xf numFmtId="181" fontId="57" fillId="0" borderId="34" xfId="0" applyNumberFormat="1" applyFont="1" applyBorder="1" applyAlignment="1">
      <alignment horizontal="distributed" vertical="center" justifyLastLine="1" shrinkToFit="1"/>
    </xf>
    <xf numFmtId="181" fontId="57" fillId="0" borderId="50" xfId="0" applyNumberFormat="1" applyFont="1" applyBorder="1" applyAlignment="1">
      <alignment horizontal="distributed" vertical="center" justifyLastLine="1"/>
    </xf>
    <xf numFmtId="181" fontId="57" fillId="0" borderId="91" xfId="0" applyNumberFormat="1" applyFont="1" applyBorder="1" applyAlignment="1">
      <alignment horizontal="distributed" vertical="center" justifyLastLine="1"/>
    </xf>
    <xf numFmtId="181" fontId="64" fillId="0" borderId="0" xfId="0" applyNumberFormat="1" applyFont="1" applyAlignment="1">
      <alignment horizontal="center" vertical="center"/>
    </xf>
    <xf numFmtId="181" fontId="43" fillId="0" borderId="100" xfId="0" applyNumberFormat="1" applyFont="1" applyBorder="1" applyAlignment="1">
      <alignment horizontal="distributed" vertical="center" justifyLastLine="1"/>
    </xf>
    <xf numFmtId="181" fontId="57" fillId="0" borderId="34" xfId="0" applyNumberFormat="1" applyFont="1" applyBorder="1" applyAlignment="1">
      <alignment horizontal="distributed" vertical="center" justifyLastLine="1"/>
    </xf>
    <xf numFmtId="181" fontId="57" fillId="0" borderId="84" xfId="0" applyNumberFormat="1" applyFont="1" applyBorder="1" applyAlignment="1">
      <alignment horizontal="distributed" vertical="center" justifyLastLine="1"/>
    </xf>
    <xf numFmtId="181" fontId="57" fillId="0" borderId="32" xfId="0" applyNumberFormat="1" applyFont="1" applyBorder="1" applyAlignment="1">
      <alignment horizontal="distributed" vertical="center" justifyLastLine="1"/>
    </xf>
    <xf numFmtId="181" fontId="57" fillId="0" borderId="112" xfId="0" applyNumberFormat="1" applyFont="1" applyBorder="1" applyAlignment="1">
      <alignment horizontal="distributed" vertical="center" justifyLastLine="1"/>
    </xf>
    <xf numFmtId="181" fontId="57" fillId="0" borderId="113" xfId="0" applyNumberFormat="1" applyFont="1" applyBorder="1" applyAlignment="1">
      <alignment horizontal="distributed" vertical="center" justifyLastLine="1"/>
    </xf>
    <xf numFmtId="181" fontId="57" fillId="0" borderId="114" xfId="0" applyNumberFormat="1" applyFont="1" applyBorder="1" applyAlignment="1">
      <alignment horizontal="distributed" vertical="center" justifyLastLine="1"/>
    </xf>
    <xf numFmtId="181" fontId="57" fillId="0" borderId="50" xfId="0" applyNumberFormat="1" applyFont="1" applyBorder="1" applyAlignment="1">
      <alignment horizontal="distributed" vertical="center" wrapText="1" justifyLastLine="1"/>
    </xf>
    <xf numFmtId="181" fontId="57" fillId="0" borderId="13" xfId="0" applyNumberFormat="1" applyFont="1" applyBorder="1" applyAlignment="1">
      <alignment horizontal="distributed" vertical="center" wrapText="1" justifyLastLine="1"/>
    </xf>
    <xf numFmtId="181" fontId="57" fillId="0" borderId="91" xfId="0" applyNumberFormat="1" applyFont="1" applyBorder="1" applyAlignment="1">
      <alignment horizontal="distributed" vertical="center" wrapText="1" justifyLastLine="1"/>
    </xf>
    <xf numFmtId="181" fontId="111" fillId="0" borderId="0" xfId="0" applyNumberFormat="1" applyFont="1" applyAlignment="1">
      <alignment horizontal="center" vertical="center"/>
    </xf>
    <xf numFmtId="181" fontId="113" fillId="0" borderId="112" xfId="0" applyNumberFormat="1" applyFont="1" applyBorder="1" applyAlignment="1">
      <alignment horizontal="distributed" vertical="center" justifyLastLine="1"/>
    </xf>
    <xf numFmtId="181" fontId="113" fillId="0" borderId="113" xfId="0" applyNumberFormat="1" applyFont="1" applyBorder="1" applyAlignment="1">
      <alignment horizontal="distributed" vertical="center" justifyLastLine="1"/>
    </xf>
    <xf numFmtId="181" fontId="113" fillId="0" borderId="114" xfId="0" applyNumberFormat="1" applyFont="1" applyBorder="1" applyAlignment="1">
      <alignment horizontal="distributed" vertical="center" justifyLastLine="1"/>
    </xf>
    <xf numFmtId="181" fontId="113" fillId="0" borderId="100" xfId="0" applyNumberFormat="1" applyFont="1" applyBorder="1" applyAlignment="1">
      <alignment horizontal="distributed" vertical="center" justifyLastLine="1"/>
    </xf>
    <xf numFmtId="181" fontId="113" fillId="0" borderId="115" xfId="0" applyNumberFormat="1" applyFont="1" applyBorder="1" applyAlignment="1">
      <alignment horizontal="distributed" vertical="center" justifyLastLine="1"/>
    </xf>
    <xf numFmtId="181" fontId="113" fillId="0" borderId="101" xfId="0" applyNumberFormat="1" applyFont="1" applyBorder="1" applyAlignment="1">
      <alignment horizontal="distributed" vertical="center" justifyLastLine="1"/>
    </xf>
    <xf numFmtId="181" fontId="113" fillId="0" borderId="102" xfId="0" applyNumberFormat="1" applyFont="1" applyBorder="1" applyAlignment="1">
      <alignment horizontal="distributed" vertical="center" justifyLastLine="1"/>
    </xf>
    <xf numFmtId="181" fontId="113" fillId="0" borderId="103" xfId="0" applyNumberFormat="1" applyFont="1" applyBorder="1" applyAlignment="1">
      <alignment horizontal="distributed" vertical="center" justifyLastLine="1"/>
    </xf>
    <xf numFmtId="3" fontId="51" fillId="0" borderId="0" xfId="68" applyNumberFormat="1" applyFont="1" applyAlignment="1">
      <alignment horizontal="center" vertical="center"/>
    </xf>
    <xf numFmtId="3" fontId="56" fillId="0" borderId="71" xfId="68" applyNumberFormat="1" applyFont="1" applyBorder="1" applyAlignment="1">
      <alignment horizontal="distributed" vertical="center" justifyLastLine="1"/>
    </xf>
    <xf numFmtId="3" fontId="56" fillId="0" borderId="72" xfId="68" applyNumberFormat="1" applyFont="1" applyBorder="1" applyAlignment="1">
      <alignment horizontal="distributed" vertical="center" justifyLastLine="1"/>
    </xf>
    <xf numFmtId="3" fontId="56" fillId="0" borderId="73" xfId="68" applyNumberFormat="1" applyFont="1" applyBorder="1" applyAlignment="1">
      <alignment horizontal="distributed" vertical="center" justifyLastLine="1"/>
    </xf>
    <xf numFmtId="3" fontId="56" fillId="0" borderId="116" xfId="68" applyNumberFormat="1" applyFont="1" applyBorder="1" applyAlignment="1">
      <alignment horizontal="distributed" vertical="center" justifyLastLine="1"/>
    </xf>
    <xf numFmtId="3" fontId="56" fillId="0" borderId="84" xfId="68" applyNumberFormat="1" applyFont="1" applyBorder="1" applyAlignment="1">
      <alignment horizontal="distributed" vertical="center" justifyLastLine="1"/>
    </xf>
    <xf numFmtId="3" fontId="56" fillId="0" borderId="85" xfId="68" applyNumberFormat="1" applyFont="1" applyBorder="1" applyAlignment="1">
      <alignment horizontal="distributed" vertical="center" justifyLastLine="1"/>
    </xf>
    <xf numFmtId="3" fontId="9" fillId="0" borderId="34" xfId="68" applyNumberFormat="1" applyFont="1" applyBorder="1" applyAlignment="1">
      <alignment horizontal="distributed" vertical="center" justifyLastLine="1"/>
    </xf>
    <xf numFmtId="0" fontId="56" fillId="0" borderId="71" xfId="66" applyFont="1" applyBorder="1" applyAlignment="1">
      <alignment horizontal="distributed" vertical="center" justifyLastLine="1"/>
    </xf>
    <xf numFmtId="0" fontId="56" fillId="0" borderId="72" xfId="66" applyFont="1" applyBorder="1" applyAlignment="1">
      <alignment horizontal="distributed" vertical="center" justifyLastLine="1"/>
    </xf>
    <xf numFmtId="0" fontId="56" fillId="0" borderId="73" xfId="66" applyFont="1" applyBorder="1" applyAlignment="1">
      <alignment horizontal="distributed" vertical="center" justifyLastLine="1"/>
    </xf>
    <xf numFmtId="49" fontId="106" fillId="27" borderId="0" xfId="0" quotePrefix="1" applyNumberFormat="1" applyFont="1" applyFill="1" applyAlignment="1">
      <alignment horizontal="left" vertical="center"/>
    </xf>
    <xf numFmtId="49" fontId="107" fillId="27" borderId="0" xfId="0" quotePrefix="1" applyNumberFormat="1" applyFont="1" applyFill="1" applyAlignment="1">
      <alignment horizontal="left" vertical="center"/>
    </xf>
    <xf numFmtId="49" fontId="107" fillId="27" borderId="34" xfId="0" applyNumberFormat="1" applyFont="1" applyFill="1" applyBorder="1" applyAlignment="1">
      <alignment horizontal="left" vertical="center"/>
    </xf>
    <xf numFmtId="181" fontId="107" fillId="27" borderId="0" xfId="0" applyNumberFormat="1" applyFont="1" applyFill="1" applyAlignment="1">
      <alignment horizontal="left" vertical="center"/>
    </xf>
    <xf numFmtId="181" fontId="59" fillId="0" borderId="80" xfId="0" applyNumberFormat="1" applyFont="1" applyBorder="1" applyAlignment="1">
      <alignment horizontal="distributed" vertical="center" justifyLastLine="1"/>
    </xf>
    <xf numFmtId="181" fontId="59" fillId="0" borderId="32" xfId="0" applyNumberFormat="1" applyFont="1" applyBorder="1" applyAlignment="1">
      <alignment horizontal="distributed" vertical="center" justifyLastLine="1"/>
    </xf>
    <xf numFmtId="181" fontId="59" fillId="0" borderId="13" xfId="0" applyNumberFormat="1" applyFont="1" applyBorder="1" applyAlignment="1">
      <alignment horizontal="distributed" vertical="top" wrapText="1" justifyLastLine="1"/>
    </xf>
    <xf numFmtId="181" fontId="59" fillId="0" borderId="20" xfId="0" applyNumberFormat="1" applyFont="1" applyBorder="1" applyAlignment="1">
      <alignment horizontal="distributed" vertical="center" wrapText="1" justifyLastLine="1" shrinkToFit="1"/>
    </xf>
    <xf numFmtId="181" fontId="59" fillId="0" borderId="2" xfId="0" applyNumberFormat="1" applyFont="1" applyBorder="1" applyAlignment="1">
      <alignment horizontal="distributed" vertical="center" wrapText="1" justifyLastLine="1" shrinkToFit="1"/>
    </xf>
    <xf numFmtId="181" fontId="59" fillId="0" borderId="21" xfId="0" applyNumberFormat="1" applyFont="1" applyBorder="1" applyAlignment="1">
      <alignment horizontal="distributed" vertical="center" wrapText="1" justifyLastLine="1" shrinkToFit="1"/>
    </xf>
    <xf numFmtId="181" fontId="59" fillId="0" borderId="79" xfId="0" applyNumberFormat="1" applyFont="1" applyBorder="1" applyAlignment="1">
      <alignment horizontal="distributed" vertical="center" wrapText="1" justifyLastLine="1"/>
    </xf>
    <xf numFmtId="181" fontId="59" fillId="0" borderId="34" xfId="0" applyNumberFormat="1" applyFont="1" applyBorder="1" applyAlignment="1">
      <alignment horizontal="distributed" vertical="center" wrapText="1" justifyLastLine="1"/>
    </xf>
    <xf numFmtId="189" fontId="59" fillId="0" borderId="32" xfId="0" applyNumberFormat="1" applyFont="1" applyBorder="1" applyAlignment="1">
      <alignment horizontal="distributed" vertical="top" wrapText="1" justifyLastLine="1" shrinkToFit="1"/>
    </xf>
    <xf numFmtId="181" fontId="59" fillId="0" borderId="32" xfId="0" applyNumberFormat="1" applyFont="1" applyBorder="1" applyAlignment="1">
      <alignment horizontal="distributed" vertical="top" wrapText="1" justifyLastLine="1"/>
    </xf>
    <xf numFmtId="181" fontId="59" fillId="0" borderId="32" xfId="0" applyNumberFormat="1" applyFont="1" applyBorder="1" applyAlignment="1">
      <alignment horizontal="distributed" vertical="top" wrapText="1" justifyLastLine="1" shrinkToFit="1"/>
    </xf>
    <xf numFmtId="181" fontId="59" fillId="0" borderId="80" xfId="0" applyNumberFormat="1" applyFont="1" applyBorder="1" applyAlignment="1">
      <alignment horizontal="distributed" vertical="center" wrapText="1" justifyLastLine="1" shrinkToFit="1"/>
    </xf>
    <xf numFmtId="181" fontId="59" fillId="0" borderId="32" xfId="0" applyNumberFormat="1" applyFont="1" applyBorder="1" applyAlignment="1">
      <alignment horizontal="distributed" vertical="center" wrapText="1" justifyLastLine="1" shrinkToFit="1"/>
    </xf>
    <xf numFmtId="181" fontId="59" fillId="0" borderId="50" xfId="0" applyNumberFormat="1" applyFont="1" applyBorder="1" applyAlignment="1">
      <alignment horizontal="distributed" vertical="center" wrapText="1" justifyLastLine="1"/>
    </xf>
    <xf numFmtId="181" fontId="59" fillId="0" borderId="13" xfId="0" applyNumberFormat="1" applyFont="1" applyBorder="1" applyAlignment="1">
      <alignment horizontal="distributed" vertical="center" wrapText="1" justifyLastLine="1"/>
    </xf>
    <xf numFmtId="181" fontId="59" fillId="0" borderId="60" xfId="0" applyNumberFormat="1" applyFont="1" applyBorder="1" applyAlignment="1">
      <alignment horizontal="distributed" vertical="center" wrapText="1" justifyLastLine="1"/>
    </xf>
    <xf numFmtId="181" fontId="59" fillId="0" borderId="50" xfId="0" applyNumberFormat="1" applyFont="1" applyBorder="1" applyAlignment="1">
      <alignment horizontal="distributed" vertical="center" justifyLastLine="1"/>
    </xf>
    <xf numFmtId="181" fontId="59" fillId="0" borderId="61" xfId="0" applyNumberFormat="1" applyFont="1" applyBorder="1" applyAlignment="1">
      <alignment horizontal="distributed" vertical="center" justifyLastLine="1"/>
    </xf>
    <xf numFmtId="181" fontId="59" fillId="0" borderId="60" xfId="0" applyNumberFormat="1" applyFont="1" applyBorder="1" applyAlignment="1">
      <alignment horizontal="distributed" vertical="center" wrapText="1" justifyLastLine="1" shrinkToFit="1"/>
    </xf>
    <xf numFmtId="181" fontId="59" fillId="0" borderId="32" xfId="0" applyNumberFormat="1" applyFont="1" applyBorder="1" applyAlignment="1">
      <alignment horizontal="distributed" vertical="center" justifyLastLine="1" shrinkToFit="1"/>
    </xf>
    <xf numFmtId="181" fontId="59" fillId="0" borderId="32" xfId="0" applyNumberFormat="1" applyFont="1" applyBorder="1" applyAlignment="1">
      <alignment horizontal="distributed" vertical="center" wrapText="1" justifyLastLine="1"/>
    </xf>
    <xf numFmtId="181" fontId="84" fillId="27" borderId="0" xfId="0" applyNumberFormat="1" applyFont="1" applyFill="1" applyAlignment="1">
      <alignment horizontal="center" vertical="center"/>
    </xf>
    <xf numFmtId="181" fontId="86" fillId="27" borderId="0" xfId="0" applyNumberFormat="1" applyFont="1" applyFill="1" applyAlignment="1">
      <alignment horizontal="center" vertical="center"/>
    </xf>
    <xf numFmtId="181" fontId="60" fillId="0" borderId="99" xfId="0" applyNumberFormat="1" applyFont="1" applyBorder="1" applyAlignment="1">
      <alignment horizontal="distributed" vertical="center" justifyLastLine="1" shrinkToFit="1"/>
    </xf>
    <xf numFmtId="181" fontId="59" fillId="0" borderId="100" xfId="0" applyNumberFormat="1" applyFont="1" applyBorder="1" applyAlignment="1">
      <alignment horizontal="distributed" vertical="center" justifyLastLine="1" shrinkToFit="1"/>
    </xf>
    <xf numFmtId="181" fontId="59" fillId="0" borderId="0" xfId="0" applyNumberFormat="1" applyFont="1" applyAlignment="1">
      <alignment horizontal="distributed" vertical="center" justifyLastLine="1" shrinkToFit="1"/>
    </xf>
    <xf numFmtId="181" fontId="59" fillId="0" borderId="34" xfId="0" applyNumberFormat="1" applyFont="1" applyBorder="1" applyAlignment="1">
      <alignment horizontal="distributed" vertical="center" justifyLastLine="1" shrinkToFit="1"/>
    </xf>
    <xf numFmtId="181" fontId="59" fillId="27" borderId="104" xfId="0" applyNumberFormat="1" applyFont="1" applyFill="1" applyBorder="1" applyAlignment="1">
      <alignment horizontal="distributed" vertical="center" justifyLastLine="1"/>
    </xf>
    <xf numFmtId="181" fontId="59" fillId="27" borderId="99" xfId="0" applyNumberFormat="1" applyFont="1" applyFill="1" applyBorder="1" applyAlignment="1">
      <alignment horizontal="distributed" vertical="center" justifyLastLine="1"/>
    </xf>
    <xf numFmtId="181" fontId="59" fillId="27" borderId="117" xfId="0" applyNumberFormat="1" applyFont="1" applyFill="1" applyBorder="1" applyAlignment="1">
      <alignment horizontal="distributed" vertical="center" justifyLastLine="1"/>
    </xf>
    <xf numFmtId="181" fontId="59" fillId="27" borderId="118" xfId="0" applyNumberFormat="1" applyFont="1" applyFill="1" applyBorder="1" applyAlignment="1">
      <alignment horizontal="distributed" vertical="center" justifyLastLine="1"/>
    </xf>
    <xf numFmtId="181" fontId="59" fillId="27" borderId="104" xfId="0" applyNumberFormat="1" applyFont="1" applyFill="1" applyBorder="1" applyAlignment="1">
      <alignment horizontal="center" vertical="center"/>
    </xf>
    <xf numFmtId="181" fontId="59" fillId="27" borderId="99" xfId="0" applyNumberFormat="1" applyFont="1" applyFill="1" applyBorder="1" applyAlignment="1">
      <alignment horizontal="center" vertical="center"/>
    </xf>
    <xf numFmtId="181" fontId="59" fillId="27" borderId="117" xfId="0" applyNumberFormat="1" applyFont="1" applyFill="1" applyBorder="1" applyAlignment="1">
      <alignment horizontal="center" vertical="center"/>
    </xf>
    <xf numFmtId="181" fontId="59" fillId="27" borderId="118" xfId="0" applyNumberFormat="1" applyFont="1" applyFill="1" applyBorder="1" applyAlignment="1">
      <alignment horizontal="center" vertical="center"/>
    </xf>
    <xf numFmtId="181" fontId="59" fillId="0" borderId="78" xfId="0" applyNumberFormat="1" applyFont="1" applyBorder="1" applyAlignment="1">
      <alignment horizontal="distributed" vertical="center" wrapText="1" justifyLastLine="1" shrinkToFit="1"/>
    </xf>
    <xf numFmtId="181" fontId="59" fillId="0" borderId="119" xfId="0" applyNumberFormat="1" applyFont="1" applyBorder="1" applyAlignment="1">
      <alignment horizontal="distributed" vertical="center" justifyLastLine="1" shrinkToFit="1"/>
    </xf>
    <xf numFmtId="181" fontId="59" fillId="0" borderId="79" xfId="0" applyNumberFormat="1" applyFont="1" applyBorder="1" applyAlignment="1">
      <alignment horizontal="distributed" vertical="center" justifyLastLine="1" shrinkToFit="1"/>
    </xf>
    <xf numFmtId="181" fontId="59" fillId="0" borderId="85" xfId="0" applyNumberFormat="1" applyFont="1" applyBorder="1" applyAlignment="1">
      <alignment horizontal="distributed" vertical="center" justifyLastLine="1" shrinkToFit="1"/>
    </xf>
    <xf numFmtId="181" fontId="59" fillId="0" borderId="83" xfId="0" applyNumberFormat="1" applyFont="1" applyBorder="1" applyAlignment="1">
      <alignment horizontal="distributed" vertical="center" justifyLastLine="1" shrinkToFit="1"/>
    </xf>
    <xf numFmtId="181" fontId="59" fillId="0" borderId="84" xfId="0" applyNumberFormat="1" applyFont="1" applyBorder="1" applyAlignment="1">
      <alignment horizontal="distributed" vertical="center" justifyLastLine="1" shrinkToFit="1"/>
    </xf>
    <xf numFmtId="181" fontId="59" fillId="0" borderId="26" xfId="0" applyNumberFormat="1" applyFont="1" applyBorder="1" applyAlignment="1">
      <alignment horizontal="distributed" vertical="center" wrapText="1" justifyLastLine="1" shrinkToFit="1"/>
    </xf>
    <xf numFmtId="181" fontId="59" fillId="0" borderId="119" xfId="0" applyNumberFormat="1" applyFont="1" applyBorder="1" applyAlignment="1">
      <alignment horizontal="distributed" vertical="center" wrapText="1" justifyLastLine="1" shrinkToFit="1"/>
    </xf>
    <xf numFmtId="181" fontId="59" fillId="0" borderId="79" xfId="0" applyNumberFormat="1" applyFont="1" applyBorder="1" applyAlignment="1">
      <alignment horizontal="distributed" vertical="center" wrapText="1" justifyLastLine="1" shrinkToFit="1"/>
    </xf>
    <xf numFmtId="49" fontId="9" fillId="27" borderId="0" xfId="0" quotePrefix="1" applyNumberFormat="1" applyFont="1" applyFill="1" applyAlignment="1">
      <alignment horizontal="left" vertical="center"/>
    </xf>
    <xf numFmtId="49" fontId="9" fillId="27" borderId="35" xfId="0" quotePrefix="1" applyNumberFormat="1" applyFont="1" applyFill="1" applyBorder="1" applyAlignment="1">
      <alignment horizontal="left" vertical="center"/>
    </xf>
    <xf numFmtId="49" fontId="56" fillId="27" borderId="0" xfId="0" quotePrefix="1" applyNumberFormat="1" applyFont="1" applyFill="1" applyAlignment="1">
      <alignment horizontal="left" vertical="center"/>
    </xf>
    <xf numFmtId="49" fontId="56" fillId="27" borderId="34" xfId="0" applyNumberFormat="1" applyFont="1" applyFill="1" applyBorder="1" applyAlignment="1">
      <alignment horizontal="left" vertical="center"/>
    </xf>
    <xf numFmtId="181" fontId="9" fillId="0" borderId="49" xfId="0" applyNumberFormat="1" applyFont="1" applyBorder="1" applyAlignment="1">
      <alignment horizontal="left" vertical="center"/>
    </xf>
    <xf numFmtId="181" fontId="43" fillId="0" borderId="80" xfId="0" applyNumberFormat="1" applyFont="1" applyBorder="1" applyAlignment="1">
      <alignment horizontal="distributed" vertical="center" justifyLastLine="1" shrinkToFit="1"/>
    </xf>
    <xf numFmtId="181" fontId="54" fillId="0" borderId="90" xfId="0" applyNumberFormat="1" applyFont="1" applyBorder="1" applyAlignment="1">
      <alignment horizontal="distributed" vertical="center" justifyLastLine="1" shrinkToFit="1"/>
    </xf>
    <xf numFmtId="181" fontId="43" fillId="0" borderId="122" xfId="0" applyNumberFormat="1" applyFont="1" applyBorder="1" applyAlignment="1">
      <alignment horizontal="distributed" vertical="center" justifyLastLine="1" shrinkToFit="1"/>
    </xf>
    <xf numFmtId="181" fontId="43" fillId="0" borderId="123" xfId="0" applyNumberFormat="1" applyFont="1" applyBorder="1" applyAlignment="1">
      <alignment horizontal="distributed" vertical="center" justifyLastLine="1" shrinkToFit="1"/>
    </xf>
    <xf numFmtId="181" fontId="70" fillId="0" borderId="49" xfId="0" applyNumberFormat="1" applyFont="1" applyBorder="1" applyAlignment="1">
      <alignment horizontal="distributed" vertical="center" justifyLastLine="1" shrinkToFit="1"/>
    </xf>
    <xf numFmtId="181" fontId="70" fillId="0" borderId="89" xfId="0" applyNumberFormat="1" applyFont="1" applyBorder="1" applyAlignment="1">
      <alignment horizontal="distributed" vertical="center" justifyLastLine="1" shrinkToFit="1"/>
    </xf>
    <xf numFmtId="181" fontId="70" fillId="0" borderId="115" xfId="0" applyNumberFormat="1" applyFont="1" applyBorder="1" applyAlignment="1">
      <alignment horizontal="distributed" vertical="center" justifyLastLine="1" shrinkToFit="1"/>
    </xf>
    <xf numFmtId="181" fontId="54" fillId="0" borderId="123" xfId="0" applyNumberFormat="1" applyFont="1" applyBorder="1" applyAlignment="1">
      <alignment horizontal="distributed" vertical="center" justifyLastLine="1" shrinkToFit="1"/>
    </xf>
    <xf numFmtId="0" fontId="43" fillId="0" borderId="122" xfId="0" applyFont="1" applyBorder="1" applyAlignment="1">
      <alignment horizontal="distributed" vertical="center" justifyLastLine="1"/>
    </xf>
    <xf numFmtId="0" fontId="43" fillId="0" borderId="123" xfId="0" applyFont="1" applyBorder="1" applyAlignment="1">
      <alignment horizontal="distributed" vertical="center" justifyLastLine="1"/>
    </xf>
    <xf numFmtId="0" fontId="43" fillId="0" borderId="124" xfId="0" applyFont="1" applyBorder="1" applyAlignment="1">
      <alignment horizontal="distributed" vertical="center" justifyLastLine="1"/>
    </xf>
    <xf numFmtId="3" fontId="65" fillId="0" borderId="126" xfId="68" applyNumberFormat="1" applyFont="1" applyBorder="1" applyAlignment="1">
      <alignment horizontal="distributed" vertical="distributed" textRotation="255" justifyLastLine="1"/>
    </xf>
    <xf numFmtId="3" fontId="65" fillId="0" borderId="85" xfId="68" applyNumberFormat="1" applyFont="1" applyBorder="1" applyAlignment="1">
      <alignment horizontal="distributed" vertical="distributed" textRotation="255" justifyLastLine="1"/>
    </xf>
    <xf numFmtId="3" fontId="65" fillId="0" borderId="125" xfId="68" applyNumberFormat="1" applyFont="1" applyBorder="1" applyAlignment="1">
      <alignment horizontal="distributed" vertical="distributed" textRotation="255" wrapText="1" justifyLastLine="1"/>
    </xf>
    <xf numFmtId="3" fontId="65" fillId="0" borderId="86" xfId="68" applyNumberFormat="1" applyFont="1" applyBorder="1" applyAlignment="1">
      <alignment horizontal="distributed" vertical="distributed" textRotation="255" justifyLastLine="1"/>
    </xf>
    <xf numFmtId="3" fontId="65" fillId="0" borderId="125" xfId="68" applyNumberFormat="1" applyFont="1" applyBorder="1" applyAlignment="1">
      <alignment horizontal="distributed" vertical="distributed" textRotation="255" justifyLastLine="1"/>
    </xf>
    <xf numFmtId="3" fontId="57" fillId="0" borderId="34" xfId="68" applyNumberFormat="1" applyFont="1" applyBorder="1" applyAlignment="1">
      <alignment horizontal="distributed" vertical="center" justifyLastLine="1"/>
    </xf>
    <xf numFmtId="3" fontId="57" fillId="0" borderId="84" xfId="68" applyNumberFormat="1" applyFont="1" applyBorder="1" applyAlignment="1">
      <alignment horizontal="distributed" vertical="center" justifyLastLine="1"/>
    </xf>
    <xf numFmtId="3" fontId="65" fillId="0" borderId="104" xfId="68" applyNumberFormat="1" applyFont="1" applyBorder="1" applyAlignment="1">
      <alignment horizontal="distributed" vertical="distributed" textRotation="255" justifyLastLine="1"/>
    </xf>
    <xf numFmtId="3" fontId="9" fillId="0" borderId="58" xfId="68" applyNumberFormat="1" applyFont="1" applyBorder="1" applyAlignment="1">
      <alignment horizontal="center" vertical="center" shrinkToFit="1"/>
    </xf>
    <xf numFmtId="3" fontId="9" fillId="0" borderId="59" xfId="68" applyNumberFormat="1" applyFont="1" applyBorder="1" applyAlignment="1">
      <alignment horizontal="center" vertical="center" shrinkToFit="1"/>
    </xf>
    <xf numFmtId="3" fontId="64" fillId="0" borderId="0" xfId="68" applyNumberFormat="1" applyFont="1" applyAlignment="1">
      <alignment horizontal="center" vertical="center"/>
    </xf>
    <xf numFmtId="3" fontId="53" fillId="0" borderId="107" xfId="68" applyNumberFormat="1" applyFont="1" applyBorder="1">
      <alignment vertical="center"/>
    </xf>
    <xf numFmtId="3" fontId="9" fillId="0" borderId="55" xfId="68" applyNumberFormat="1" applyFont="1" applyBorder="1" applyAlignment="1">
      <alignment horizontal="center" vertical="center" shrinkToFit="1"/>
    </xf>
    <xf numFmtId="3" fontId="9" fillId="0" borderId="57" xfId="68" applyNumberFormat="1" applyFont="1" applyBorder="1" applyAlignment="1">
      <alignment horizontal="center" vertical="center" shrinkToFit="1"/>
    </xf>
    <xf numFmtId="0" fontId="63" fillId="0" borderId="0" xfId="0" applyFont="1" applyAlignment="1">
      <alignment horizontal="center" vertical="center"/>
    </xf>
    <xf numFmtId="181" fontId="9" fillId="0" borderId="83" xfId="0" applyNumberFormat="1" applyFont="1" applyBorder="1" applyAlignment="1">
      <alignment horizontal="distributed" vertical="center" justifyLastLine="1"/>
    </xf>
    <xf numFmtId="181" fontId="9" fillId="0" borderId="84" xfId="0" applyNumberFormat="1" applyFont="1" applyBorder="1" applyAlignment="1">
      <alignment horizontal="distributed" vertical="center" justifyLastLine="1"/>
    </xf>
    <xf numFmtId="181" fontId="9" fillId="0" borderId="85" xfId="0" applyNumberFormat="1" applyFont="1" applyBorder="1" applyAlignment="1">
      <alignment horizontal="distributed" vertical="center" wrapText="1" justifyLastLine="1"/>
    </xf>
    <xf numFmtId="181" fontId="33" fillId="0" borderId="70" xfId="0" applyNumberFormat="1" applyFont="1" applyBorder="1" applyAlignment="1">
      <alignment horizontal="distributed" vertical="center" justifyLastLine="1"/>
    </xf>
    <xf numFmtId="181" fontId="33" fillId="0" borderId="24" xfId="0" applyNumberFormat="1" applyFont="1" applyBorder="1" applyAlignment="1">
      <alignment horizontal="distributed" vertical="center" justifyLastLine="1"/>
    </xf>
    <xf numFmtId="181" fontId="33" fillId="0" borderId="21" xfId="0" applyNumberFormat="1" applyFont="1" applyBorder="1" applyAlignment="1">
      <alignment horizontal="distributed" vertical="center" justifyLastLine="1"/>
    </xf>
    <xf numFmtId="181" fontId="33" fillId="0" borderId="3" xfId="0" applyNumberFormat="1" applyFont="1" applyBorder="1" applyAlignment="1">
      <alignment horizontal="distributed" vertical="center" justifyLastLine="1"/>
    </xf>
    <xf numFmtId="181" fontId="9" fillId="0" borderId="96" xfId="0" applyNumberFormat="1" applyFont="1" applyBorder="1" applyAlignment="1">
      <alignment horizontal="center" vertical="distributed" textRotation="255" wrapText="1" justifyLastLine="1"/>
    </xf>
    <xf numFmtId="181" fontId="39" fillId="0" borderId="97" xfId="0" applyNumberFormat="1" applyFont="1" applyBorder="1" applyAlignment="1">
      <alignment horizontal="center" vertical="distributed" textRotation="255" justifyLastLine="1"/>
    </xf>
    <xf numFmtId="181" fontId="39" fillId="0" borderId="48" xfId="0" applyNumberFormat="1" applyFont="1" applyBorder="1" applyAlignment="1">
      <alignment horizontal="center" vertical="distributed" textRotation="255" justifyLastLine="1"/>
    </xf>
    <xf numFmtId="181" fontId="39" fillId="0" borderId="35" xfId="0" applyNumberFormat="1" applyFont="1" applyBorder="1" applyAlignment="1">
      <alignment horizontal="center" vertical="distributed" textRotation="255" justifyLastLine="1"/>
    </xf>
    <xf numFmtId="181" fontId="39" fillId="0" borderId="98" xfId="0" applyNumberFormat="1" applyFont="1" applyBorder="1" applyAlignment="1">
      <alignment horizontal="center" vertical="distributed" textRotation="255" justifyLastLine="1"/>
    </xf>
    <xf numFmtId="181" fontId="39" fillId="0" borderId="95" xfId="0" applyNumberFormat="1" applyFont="1" applyBorder="1" applyAlignment="1">
      <alignment horizontal="center" vertical="distributed" textRotation="255" justifyLastLine="1"/>
    </xf>
    <xf numFmtId="185" fontId="9" fillId="0" borderId="48" xfId="0" applyNumberFormat="1" applyFont="1" applyBorder="1" applyAlignment="1">
      <alignment horizontal="center" vertical="center"/>
    </xf>
    <xf numFmtId="185" fontId="9" fillId="0" borderId="0" xfId="0" applyNumberFormat="1" applyFont="1" applyAlignment="1">
      <alignment horizontal="center" vertical="center"/>
    </xf>
    <xf numFmtId="185" fontId="56" fillId="0" borderId="48" xfId="0" applyNumberFormat="1" applyFont="1" applyBorder="1" applyAlignment="1">
      <alignment horizontal="center" vertical="center"/>
    </xf>
    <xf numFmtId="185" fontId="56" fillId="0" borderId="0" xfId="0" applyNumberFormat="1" applyFont="1" applyAlignment="1">
      <alignment horizontal="center" vertical="center"/>
    </xf>
    <xf numFmtId="49" fontId="9" fillId="0" borderId="0" xfId="0" quotePrefix="1" applyNumberFormat="1" applyFont="1" applyAlignment="1">
      <alignment horizontal="left" vertical="center"/>
    </xf>
    <xf numFmtId="49" fontId="56" fillId="0" borderId="0" xfId="0" applyNumberFormat="1" applyFont="1" applyAlignment="1">
      <alignment horizontal="left" vertical="center"/>
    </xf>
    <xf numFmtId="3" fontId="9" fillId="0" borderId="26" xfId="68" applyNumberFormat="1" applyFont="1" applyBorder="1" applyAlignment="1">
      <alignment horizontal="right" vertical="center"/>
    </xf>
    <xf numFmtId="3" fontId="9" fillId="0" borderId="33" xfId="68" applyNumberFormat="1" applyFont="1" applyBorder="1" applyAlignment="1">
      <alignment horizontal="right" vertical="center"/>
    </xf>
    <xf numFmtId="3" fontId="9" fillId="0" borderId="33" xfId="0" applyNumberFormat="1" applyFont="1" applyBorder="1" applyAlignment="1">
      <alignment horizontal="right" vertical="center"/>
    </xf>
    <xf numFmtId="3" fontId="9" fillId="0" borderId="0" xfId="68" quotePrefix="1" applyNumberFormat="1" applyFont="1" applyAlignment="1">
      <alignment horizontal="center" vertical="center"/>
    </xf>
    <xf numFmtId="3" fontId="9" fillId="0" borderId="35" xfId="68" quotePrefix="1" applyNumberFormat="1" applyFont="1" applyBorder="1" applyAlignment="1">
      <alignment horizontal="center" vertical="center"/>
    </xf>
    <xf numFmtId="3" fontId="9" fillId="0" borderId="48" xfId="68" applyNumberFormat="1" applyFont="1" applyBorder="1" applyAlignment="1">
      <alignment horizontal="right" vertical="center"/>
    </xf>
    <xf numFmtId="3" fontId="9" fillId="0" borderId="0" xfId="68" applyNumberFormat="1" applyFont="1" applyAlignment="1">
      <alignment horizontal="right" vertical="center"/>
    </xf>
    <xf numFmtId="3" fontId="9" fillId="0" borderId="0" xfId="0" applyNumberFormat="1" applyFont="1" applyAlignment="1">
      <alignment horizontal="right" vertical="center"/>
    </xf>
    <xf numFmtId="3" fontId="9" fillId="0" borderId="33" xfId="68" quotePrefix="1" applyNumberFormat="1" applyFont="1" applyBorder="1" applyAlignment="1">
      <alignment horizontal="center" vertical="center"/>
    </xf>
    <xf numFmtId="3" fontId="9" fillId="0" borderId="15" xfId="68" quotePrefix="1" applyNumberFormat="1" applyFont="1" applyBorder="1" applyAlignment="1">
      <alignment horizontal="center" vertical="center"/>
    </xf>
    <xf numFmtId="3" fontId="9" fillId="0" borderId="49" xfId="68" applyNumberFormat="1" applyFont="1" applyBorder="1" applyAlignment="1">
      <alignment horizontal="distributed" vertical="center" justifyLastLine="1"/>
    </xf>
    <xf numFmtId="3" fontId="9" fillId="0" borderId="97" xfId="68" applyNumberFormat="1" applyFont="1" applyBorder="1" applyAlignment="1">
      <alignment horizontal="distributed" vertical="center" justifyLastLine="1"/>
    </xf>
    <xf numFmtId="3" fontId="9" fillId="0" borderId="89" xfId="68" applyNumberFormat="1" applyFont="1" applyBorder="1" applyAlignment="1">
      <alignment horizontal="distributed" vertical="center" justifyLastLine="1"/>
    </xf>
    <xf numFmtId="3" fontId="9" fillId="0" borderId="95" xfId="68" applyNumberFormat="1" applyFont="1" applyBorder="1" applyAlignment="1">
      <alignment horizontal="distributed" vertical="center" justifyLastLine="1"/>
    </xf>
    <xf numFmtId="3" fontId="9" fillId="0" borderId="96" xfId="68" applyNumberFormat="1" applyFont="1" applyBorder="1" applyAlignment="1">
      <alignment horizontal="center" vertical="center"/>
    </xf>
    <xf numFmtId="3" fontId="9" fillId="0" borderId="49" xfId="68" applyNumberFormat="1" applyFont="1" applyBorder="1" applyAlignment="1">
      <alignment horizontal="center" vertical="center"/>
    </xf>
    <xf numFmtId="3" fontId="9" fillId="0" borderId="97" xfId="68" applyNumberFormat="1" applyFont="1" applyBorder="1" applyAlignment="1">
      <alignment horizontal="center" vertical="center"/>
    </xf>
    <xf numFmtId="3" fontId="9" fillId="0" borderId="98" xfId="68" applyNumberFormat="1" applyFont="1" applyBorder="1" applyAlignment="1">
      <alignment horizontal="center" vertical="center"/>
    </xf>
    <xf numFmtId="3" fontId="9" fillId="0" borderId="89" xfId="68" applyNumberFormat="1" applyFont="1" applyBorder="1" applyAlignment="1">
      <alignment horizontal="center" vertical="center"/>
    </xf>
    <xf numFmtId="3" fontId="9" fillId="0" borderId="95" xfId="68" applyNumberFormat="1" applyFont="1" applyBorder="1" applyAlignment="1">
      <alignment horizontal="center" vertical="center"/>
    </xf>
    <xf numFmtId="3" fontId="33" fillId="0" borderId="49" xfId="68" applyNumberFormat="1" applyFont="1" applyBorder="1" applyAlignment="1">
      <alignment horizontal="center" vertical="center"/>
    </xf>
    <xf numFmtId="3" fontId="9" fillId="0" borderId="107" xfId="68" quotePrefix="1" applyNumberFormat="1" applyFont="1" applyBorder="1" applyAlignment="1">
      <alignment horizontal="left" vertical="center"/>
    </xf>
    <xf numFmtId="3" fontId="56" fillId="0" borderId="94" xfId="68" quotePrefix="1" applyNumberFormat="1" applyFont="1" applyBorder="1" applyAlignment="1">
      <alignment horizontal="left" vertical="center"/>
    </xf>
    <xf numFmtId="3" fontId="9" fillId="0" borderId="19" xfId="68" applyNumberFormat="1" applyFont="1" applyBorder="1" applyAlignment="1">
      <alignment horizontal="right" vertical="center"/>
    </xf>
    <xf numFmtId="3" fontId="9" fillId="0" borderId="107" xfId="68" applyNumberFormat="1" applyFont="1" applyBorder="1" applyAlignment="1">
      <alignment horizontal="right" vertical="center"/>
    </xf>
    <xf numFmtId="3" fontId="9" fillId="0" borderId="107" xfId="0" applyNumberFormat="1" applyFont="1" applyBorder="1" applyAlignment="1">
      <alignment horizontal="right" vertical="center"/>
    </xf>
    <xf numFmtId="3" fontId="56" fillId="0" borderId="0" xfId="66" applyNumberFormat="1" applyFont="1" applyAlignment="1">
      <alignment horizontal="right" vertical="center"/>
    </xf>
    <xf numFmtId="3" fontId="9" fillId="0" borderId="20" xfId="68" applyNumberFormat="1" applyFont="1" applyBorder="1" applyAlignment="1">
      <alignment horizontal="distributed" vertical="center" justifyLastLine="1"/>
    </xf>
    <xf numFmtId="3" fontId="9" fillId="0" borderId="21" xfId="68" applyNumberFormat="1" applyFont="1" applyBorder="1" applyAlignment="1">
      <alignment horizontal="distributed" vertical="center" justifyLastLine="1"/>
    </xf>
    <xf numFmtId="3" fontId="56" fillId="0" borderId="48" xfId="68" applyNumberFormat="1" applyFont="1" applyBorder="1" applyAlignment="1">
      <alignment horizontal="right" vertical="center"/>
    </xf>
    <xf numFmtId="3" fontId="56" fillId="0" borderId="0" xfId="68" applyNumberFormat="1" applyFont="1" applyAlignment="1">
      <alignment horizontal="right" vertical="center"/>
    </xf>
    <xf numFmtId="3" fontId="56" fillId="0" borderId="33" xfId="66" applyNumberFormat="1" applyFont="1" applyBorder="1" applyAlignment="1">
      <alignment horizontal="right" vertical="center"/>
    </xf>
    <xf numFmtId="3" fontId="9" fillId="0" borderId="2" xfId="68" applyNumberFormat="1" applyFont="1" applyBorder="1" applyAlignment="1">
      <alignment horizontal="distributed" vertical="center" justifyLastLine="1"/>
    </xf>
    <xf numFmtId="3" fontId="9" fillId="0" borderId="107" xfId="68" quotePrefix="1" applyNumberFormat="1" applyFont="1" applyBorder="1" applyAlignment="1">
      <alignment horizontal="center" vertical="center"/>
    </xf>
    <xf numFmtId="3" fontId="56" fillId="0" borderId="107" xfId="68" quotePrefix="1" applyNumberFormat="1" applyFont="1" applyBorder="1" applyAlignment="1">
      <alignment horizontal="center" vertical="center"/>
    </xf>
    <xf numFmtId="3" fontId="56" fillId="0" borderId="94" xfId="68" quotePrefix="1" applyNumberFormat="1" applyFont="1" applyBorder="1" applyAlignment="1">
      <alignment horizontal="center" vertical="center"/>
    </xf>
    <xf numFmtId="3" fontId="56" fillId="0" borderId="19" xfId="68" applyNumberFormat="1" applyFont="1" applyBorder="1" applyAlignment="1">
      <alignment horizontal="right" vertical="center"/>
    </xf>
    <xf numFmtId="3" fontId="56" fillId="0" borderId="107" xfId="66" applyNumberFormat="1" applyFont="1" applyBorder="1" applyAlignment="1">
      <alignment horizontal="right" vertical="center"/>
    </xf>
    <xf numFmtId="3" fontId="9" fillId="0" borderId="68" xfId="68" applyNumberFormat="1" applyFont="1" applyBorder="1" applyAlignment="1">
      <alignment horizontal="distributed" vertical="center" justifyLastLine="1"/>
    </xf>
    <xf numFmtId="3" fontId="9" fillId="0" borderId="93" xfId="68" applyNumberFormat="1" applyFont="1" applyBorder="1" applyAlignment="1">
      <alignment horizontal="distributed" vertical="center" justifyLastLine="1"/>
    </xf>
    <xf numFmtId="3" fontId="9" fillId="0" borderId="69" xfId="68" applyNumberFormat="1" applyFont="1" applyBorder="1" applyAlignment="1">
      <alignment horizontal="distributed" vertical="center" justifyLastLine="1"/>
    </xf>
    <xf numFmtId="3" fontId="56" fillId="0" borderId="0" xfId="68" quotePrefix="1" applyNumberFormat="1" applyFont="1" applyAlignment="1">
      <alignment horizontal="center" vertical="center"/>
    </xf>
    <xf numFmtId="3" fontId="56" fillId="0" borderId="35" xfId="68" quotePrefix="1" applyNumberFormat="1" applyFont="1" applyBorder="1" applyAlignment="1">
      <alignment horizontal="center" vertical="center"/>
    </xf>
    <xf numFmtId="3" fontId="56" fillId="0" borderId="26" xfId="68" applyNumberFormat="1" applyFont="1" applyBorder="1" applyAlignment="1">
      <alignment horizontal="right" vertical="center"/>
    </xf>
    <xf numFmtId="3" fontId="56" fillId="0" borderId="33" xfId="68" applyNumberFormat="1" applyFont="1" applyBorder="1" applyAlignment="1">
      <alignment horizontal="right" vertical="center"/>
    </xf>
    <xf numFmtId="3" fontId="53" fillId="0" borderId="0" xfId="68" applyNumberFormat="1" applyFont="1" applyAlignment="1">
      <alignment horizontal="center" vertical="center"/>
    </xf>
    <xf numFmtId="3" fontId="61" fillId="0" borderId="0" xfId="68" applyNumberFormat="1" applyFont="1" applyAlignment="1">
      <alignment horizontal="center" vertical="center"/>
    </xf>
    <xf numFmtId="3" fontId="56" fillId="0" borderId="34" xfId="68" applyNumberFormat="1" applyFont="1" applyBorder="1" applyAlignment="1">
      <alignment horizontal="distributed" vertical="center" justifyLastLine="1"/>
    </xf>
    <xf numFmtId="3" fontId="56" fillId="0" borderId="32" xfId="68" applyNumberFormat="1" applyFont="1" applyBorder="1" applyAlignment="1">
      <alignment horizontal="distributed" vertical="center" justifyLastLine="1"/>
    </xf>
    <xf numFmtId="3" fontId="56" fillId="0" borderId="86" xfId="68" applyNumberFormat="1" applyFont="1" applyBorder="1" applyAlignment="1">
      <alignment horizontal="distributed" vertical="center" justifyLastLine="1"/>
    </xf>
    <xf numFmtId="3" fontId="56" fillId="0" borderId="127" xfId="68" applyNumberFormat="1" applyFont="1" applyBorder="1" applyAlignment="1">
      <alignment horizontal="distributed" vertical="center" justifyLastLine="1"/>
    </xf>
    <xf numFmtId="3" fontId="56" fillId="0" borderId="126" xfId="68" applyNumberFormat="1" applyFont="1" applyBorder="1" applyAlignment="1">
      <alignment horizontal="distributed" vertical="center" justifyLastLine="1"/>
    </xf>
    <xf numFmtId="3" fontId="95" fillId="0" borderId="0" xfId="68" applyNumberFormat="1" applyFont="1" applyAlignment="1">
      <alignment horizontal="center" vertical="center"/>
    </xf>
    <xf numFmtId="3" fontId="9" fillId="0" borderId="116" xfId="68" applyNumberFormat="1" applyFont="1" applyBorder="1" applyAlignment="1">
      <alignment horizontal="distributed" vertical="center" justifyLastLine="1"/>
    </xf>
    <xf numFmtId="3" fontId="9" fillId="0" borderId="71" xfId="68" applyNumberFormat="1" applyFont="1" applyBorder="1" applyAlignment="1">
      <alignment horizontal="distributed" vertical="center" justifyLastLine="1"/>
    </xf>
    <xf numFmtId="3" fontId="9" fillId="0" borderId="72" xfId="68" applyNumberFormat="1" applyFont="1" applyBorder="1" applyAlignment="1">
      <alignment horizontal="distributed" vertical="center" justifyLastLine="1"/>
    </xf>
    <xf numFmtId="3" fontId="9" fillId="0" borderId="73" xfId="68" applyNumberFormat="1" applyFont="1" applyBorder="1" applyAlignment="1">
      <alignment horizontal="distributed" vertical="center" justifyLastLine="1"/>
    </xf>
    <xf numFmtId="3" fontId="9" fillId="0" borderId="74" xfId="68" applyNumberFormat="1" applyFont="1" applyBorder="1" applyAlignment="1">
      <alignment horizontal="distributed" vertical="center" justifyLastLine="1"/>
    </xf>
    <xf numFmtId="3" fontId="9" fillId="0" borderId="70" xfId="68" applyNumberFormat="1" applyFont="1" applyBorder="1" applyAlignment="1">
      <alignment horizontal="distributed" vertical="center" justifyLastLine="1"/>
    </xf>
    <xf numFmtId="3" fontId="9" fillId="0" borderId="67" xfId="68" applyNumberFormat="1" applyFont="1" applyBorder="1" applyAlignment="1">
      <alignment horizontal="distributed" vertical="center" justifyLastLine="1"/>
    </xf>
    <xf numFmtId="3" fontId="9" fillId="0" borderId="84" xfId="68" applyNumberFormat="1" applyFont="1" applyBorder="1" applyAlignment="1">
      <alignment horizontal="distributed" vertical="center" justifyLastLine="1"/>
    </xf>
    <xf numFmtId="3" fontId="9" fillId="0" borderId="85" xfId="68" applyNumberFormat="1" applyFont="1" applyBorder="1" applyAlignment="1">
      <alignment horizontal="distributed" vertical="center" justifyLastLine="1"/>
    </xf>
    <xf numFmtId="3" fontId="9" fillId="0" borderId="83" xfId="68" applyNumberFormat="1" applyFont="1" applyBorder="1" applyAlignment="1">
      <alignment horizontal="distributed" vertical="center" justifyLastLine="1"/>
    </xf>
    <xf numFmtId="3" fontId="9" fillId="0" borderId="13" xfId="68" applyNumberFormat="1" applyFont="1" applyBorder="1" applyAlignment="1">
      <alignment horizontal="distributed" vertical="center" justifyLastLine="1"/>
    </xf>
    <xf numFmtId="3" fontId="9" fillId="0" borderId="0" xfId="68" applyNumberFormat="1" applyFont="1" applyAlignment="1">
      <alignment horizontal="distributed" vertical="center" justifyLastLine="1"/>
    </xf>
    <xf numFmtId="3" fontId="9" fillId="0" borderId="35" xfId="68" applyNumberFormat="1" applyFont="1" applyBorder="1" applyAlignment="1">
      <alignment horizontal="distributed" vertical="center" justifyLastLine="1"/>
    </xf>
    <xf numFmtId="3" fontId="9" fillId="0" borderId="98" xfId="68" applyNumberFormat="1" applyFont="1" applyBorder="1" applyAlignment="1">
      <alignment horizontal="distributed" vertical="center" justifyLastLine="1"/>
    </xf>
    <xf numFmtId="3" fontId="9" fillId="0" borderId="60" xfId="68" applyNumberFormat="1" applyFont="1" applyBorder="1" applyAlignment="1">
      <alignment horizontal="distributed" vertical="center" justifyLastLine="1"/>
    </xf>
    <xf numFmtId="3" fontId="9" fillId="0" borderId="86" xfId="68" applyNumberFormat="1" applyFont="1" applyBorder="1" applyAlignment="1">
      <alignment horizontal="distributed" vertical="center" justifyLastLine="1"/>
    </xf>
    <xf numFmtId="3" fontId="9" fillId="0" borderId="51" xfId="68" applyNumberFormat="1" applyFont="1" applyBorder="1" applyAlignment="1">
      <alignment horizontal="distributed" vertical="center" justifyLastLine="1"/>
    </xf>
    <xf numFmtId="3" fontId="9" fillId="0" borderId="52" xfId="68" applyNumberFormat="1" applyFont="1" applyBorder="1" applyAlignment="1">
      <alignment horizontal="distributed" vertical="center" justifyLastLine="1"/>
    </xf>
    <xf numFmtId="3" fontId="9" fillId="0" borderId="36" xfId="68" applyNumberFormat="1" applyFont="1" applyBorder="1" applyAlignment="1">
      <alignment horizontal="distributed" vertical="center" justifyLastLine="1"/>
    </xf>
    <xf numFmtId="3" fontId="9" fillId="0" borderId="42" xfId="68" applyNumberFormat="1" applyFont="1" applyBorder="1" applyAlignment="1">
      <alignment horizontal="distributed" vertical="center" justifyLastLine="1"/>
    </xf>
    <xf numFmtId="3" fontId="9" fillId="0" borderId="13" xfId="68" applyNumberFormat="1" applyFont="1" applyBorder="1" applyAlignment="1">
      <alignment horizontal="distributed" vertical="center" wrapText="1" justifyLastLine="1"/>
    </xf>
    <xf numFmtId="3" fontId="9" fillId="0" borderId="0" xfId="68" applyNumberFormat="1" applyFont="1" applyAlignment="1">
      <alignment horizontal="distributed" vertical="center" wrapText="1" justifyLastLine="1"/>
    </xf>
    <xf numFmtId="3" fontId="9" fillId="0" borderId="63" xfId="68" applyNumberFormat="1" applyFont="1" applyBorder="1" applyAlignment="1">
      <alignment horizontal="distributed" vertical="center" wrapText="1" justifyLastLine="1"/>
    </xf>
    <xf numFmtId="3" fontId="9" fillId="0" borderId="64" xfId="68" applyNumberFormat="1" applyFont="1" applyBorder="1" applyAlignment="1">
      <alignment horizontal="distributed" vertical="center" wrapText="1" justifyLastLine="1"/>
    </xf>
    <xf numFmtId="3" fontId="9" fillId="0" borderId="51" xfId="68" applyNumberFormat="1" applyFont="1" applyBorder="1" applyAlignment="1">
      <alignment horizontal="distributed" vertical="center" wrapText="1" justifyLastLine="1"/>
    </xf>
    <xf numFmtId="3" fontId="9" fillId="0" borderId="52" xfId="68" applyNumberFormat="1" applyFont="1" applyBorder="1" applyAlignment="1">
      <alignment horizontal="distributed" vertical="center" wrapText="1" justifyLastLine="1"/>
    </xf>
    <xf numFmtId="3" fontId="9" fillId="0" borderId="36" xfId="68" applyNumberFormat="1" applyFont="1" applyBorder="1" applyAlignment="1">
      <alignment horizontal="distributed" vertical="center" wrapText="1" justifyLastLine="1"/>
    </xf>
    <xf numFmtId="3" fontId="88" fillId="0" borderId="0" xfId="68" applyNumberFormat="1" applyFont="1" applyAlignment="1">
      <alignment horizontal="center" vertical="center"/>
    </xf>
    <xf numFmtId="3" fontId="63" fillId="0" borderId="0" xfId="68" applyNumberFormat="1" applyFont="1" applyAlignment="1">
      <alignment horizontal="center" vertical="center"/>
    </xf>
    <xf numFmtId="3" fontId="56" fillId="0" borderId="43" xfId="68" applyNumberFormat="1" applyFont="1" applyBorder="1" applyAlignment="1">
      <alignment horizontal="distributed" vertical="center" justifyLastLine="1"/>
    </xf>
    <xf numFmtId="3" fontId="56" fillId="0" borderId="44" xfId="68" applyNumberFormat="1" applyFont="1" applyBorder="1" applyAlignment="1">
      <alignment horizontal="distributed" vertical="center" justifyLastLine="1"/>
    </xf>
    <xf numFmtId="3" fontId="56" fillId="0" borderId="42" xfId="68" applyNumberFormat="1" applyFont="1" applyBorder="1" applyAlignment="1">
      <alignment horizontal="distributed" vertical="center" justifyLastLine="1"/>
    </xf>
    <xf numFmtId="3" fontId="56" fillId="0" borderId="91" xfId="68" applyNumberFormat="1" applyFont="1" applyBorder="1" applyAlignment="1">
      <alignment horizontal="distributed" vertical="center" justifyLastLine="1"/>
    </xf>
    <xf numFmtId="3" fontId="56" fillId="0" borderId="64" xfId="68" applyNumberFormat="1" applyFont="1" applyBorder="1" applyAlignment="1">
      <alignment horizontal="distributed" vertical="center" justifyLastLine="1"/>
    </xf>
    <xf numFmtId="3" fontId="56" fillId="0" borderId="0" xfId="68" applyNumberFormat="1" applyFont="1" applyAlignment="1">
      <alignment horizontal="distributed" vertical="center" justifyLastLine="1"/>
    </xf>
    <xf numFmtId="3" fontId="56" fillId="0" borderId="0" xfId="68" applyNumberFormat="1" applyFont="1" applyAlignment="1">
      <alignment horizontal="center" vertical="top"/>
    </xf>
    <xf numFmtId="3" fontId="56" fillId="0" borderId="30" xfId="68" applyNumberFormat="1" applyFont="1" applyBorder="1" applyAlignment="1">
      <alignment horizontal="center" vertical="top"/>
    </xf>
    <xf numFmtId="0" fontId="57" fillId="0" borderId="62" xfId="58" applyFont="1" applyBorder="1" applyAlignment="1">
      <alignment horizontal="distributed" vertical="center" wrapText="1" justifyLastLine="1"/>
    </xf>
    <xf numFmtId="0" fontId="57" fillId="0" borderId="26" xfId="58" applyFont="1" applyBorder="1" applyAlignment="1">
      <alignment horizontal="distributed" vertical="center" wrapText="1" justifyLastLine="1"/>
    </xf>
    <xf numFmtId="0" fontId="57" fillId="0" borderId="19" xfId="58" applyFont="1" applyBorder="1" applyAlignment="1">
      <alignment horizontal="distributed" vertical="center" wrapText="1" justifyLastLine="1"/>
    </xf>
    <xf numFmtId="0" fontId="57" fillId="0" borderId="109" xfId="58" applyFont="1" applyBorder="1" applyAlignment="1">
      <alignment horizontal="distributed" vertical="center" wrapText="1" justifyLastLine="1"/>
    </xf>
    <xf numFmtId="0" fontId="57" fillId="0" borderId="96" xfId="58" applyFont="1" applyBorder="1" applyAlignment="1">
      <alignment horizontal="distributed" vertical="center" wrapText="1" justifyLastLine="1"/>
    </xf>
    <xf numFmtId="0" fontId="57" fillId="0" borderId="18" xfId="58" applyFont="1" applyBorder="1" applyAlignment="1">
      <alignment horizontal="distributed" vertical="center" wrapText="1" justifyLastLine="1"/>
    </xf>
    <xf numFmtId="0" fontId="57" fillId="0" borderId="67" xfId="58" applyFont="1" applyBorder="1" applyAlignment="1">
      <alignment horizontal="distributed" vertical="center" wrapText="1" justifyLastLine="1"/>
    </xf>
    <xf numFmtId="0" fontId="57" fillId="0" borderId="74" xfId="58" applyFont="1" applyBorder="1" applyAlignment="1">
      <alignment horizontal="distributed" vertical="center" wrapText="1" justifyLastLine="1"/>
    </xf>
    <xf numFmtId="0" fontId="57" fillId="0" borderId="49" xfId="58" applyFont="1" applyBorder="1" applyAlignment="1">
      <alignment horizontal="distributed" vertical="center" justifyLastLine="1"/>
    </xf>
    <xf numFmtId="0" fontId="57" fillId="0" borderId="97" xfId="58" applyFont="1" applyBorder="1" applyAlignment="1">
      <alignment horizontal="distributed" vertical="center" justifyLastLine="1"/>
    </xf>
    <xf numFmtId="0" fontId="57" fillId="0" borderId="0" xfId="58" applyFont="1" applyAlignment="1">
      <alignment horizontal="distributed" vertical="center" justifyLastLine="1"/>
    </xf>
    <xf numFmtId="0" fontId="57" fillId="0" borderId="35" xfId="58" applyFont="1" applyBorder="1" applyAlignment="1">
      <alignment horizontal="distributed" vertical="center" justifyLastLine="1"/>
    </xf>
    <xf numFmtId="0" fontId="57" fillId="0" borderId="30" xfId="58" applyFont="1" applyBorder="1" applyAlignment="1">
      <alignment horizontal="distributed" vertical="center" justifyLastLine="1"/>
    </xf>
    <xf numFmtId="0" fontId="57" fillId="0" borderId="94" xfId="58" applyFont="1" applyBorder="1" applyAlignment="1">
      <alignment horizontal="distributed" vertical="center" justifyLastLine="1"/>
    </xf>
    <xf numFmtId="0" fontId="57" fillId="0" borderId="109" xfId="58" quotePrefix="1" applyFont="1" applyBorder="1" applyAlignment="1">
      <alignment horizontal="distributed" vertical="center" justifyLastLine="1"/>
    </xf>
    <xf numFmtId="0" fontId="57" fillId="0" borderId="27" xfId="58" quotePrefix="1" applyFont="1" applyBorder="1" applyAlignment="1">
      <alignment horizontal="distributed" vertical="center" justifyLastLine="1"/>
    </xf>
    <xf numFmtId="0" fontId="57" fillId="0" borderId="62" xfId="58" quotePrefix="1" applyFont="1" applyBorder="1" applyAlignment="1">
      <alignment horizontal="distributed" vertical="center" justifyLastLine="1"/>
    </xf>
    <xf numFmtId="0" fontId="65" fillId="0" borderId="98" xfId="58" applyFont="1" applyBorder="1" applyAlignment="1">
      <alignment horizontal="distributed" vertical="top" wrapText="1" justifyLastLine="1"/>
    </xf>
    <xf numFmtId="0" fontId="65" fillId="0" borderId="64" xfId="58" applyFont="1" applyBorder="1" applyAlignment="1">
      <alignment horizontal="distributed" vertical="top" wrapText="1" justifyLastLine="1"/>
    </xf>
    <xf numFmtId="3" fontId="109" fillId="0" borderId="0" xfId="68" applyNumberFormat="1" applyFont="1" applyAlignment="1">
      <alignment horizontal="center" vertical="center"/>
    </xf>
    <xf numFmtId="0" fontId="65" fillId="0" borderId="96" xfId="58" applyFont="1" applyBorder="1" applyAlignment="1">
      <alignment horizontal="distributed" vertical="center" wrapText="1" justifyLastLine="1"/>
    </xf>
    <xf numFmtId="0" fontId="65" fillId="0" borderId="18" xfId="58" applyFont="1" applyBorder="1" applyAlignment="1">
      <alignment horizontal="distributed" vertical="center" wrapText="1" justifyLastLine="1"/>
    </xf>
    <xf numFmtId="0" fontId="65" fillId="0" borderId="19" xfId="58" applyFont="1" applyBorder="1" applyAlignment="1">
      <alignment horizontal="distributed" vertical="center" wrapText="1" justifyLastLine="1"/>
    </xf>
    <xf numFmtId="0" fontId="57" fillId="0" borderId="67" xfId="58" applyFont="1" applyBorder="1" applyAlignment="1">
      <alignment horizontal="distributed" vertical="center" justifyLastLine="1"/>
    </xf>
    <xf numFmtId="0" fontId="57" fillId="0" borderId="74" xfId="58" applyFont="1" applyBorder="1" applyAlignment="1">
      <alignment horizontal="distributed" vertical="center" justifyLastLine="1"/>
    </xf>
    <xf numFmtId="0" fontId="57" fillId="0" borderId="70" xfId="58" applyFont="1" applyBorder="1" applyAlignment="1">
      <alignment horizontal="distributed" vertical="center" justifyLastLine="1"/>
    </xf>
    <xf numFmtId="0" fontId="57" fillId="0" borderId="3" xfId="58" applyFont="1" applyBorder="1" applyAlignment="1">
      <alignment horizontal="distributed" vertical="center" justifyLastLine="1"/>
    </xf>
    <xf numFmtId="3" fontId="101" fillId="0" borderId="0" xfId="68" applyNumberFormat="1" applyFont="1" applyAlignment="1">
      <alignment horizontal="center" vertical="center"/>
    </xf>
    <xf numFmtId="3" fontId="56" fillId="0" borderId="49" xfId="68" applyNumberFormat="1" applyFont="1" applyBorder="1" applyAlignment="1">
      <alignment horizontal="distributed" vertical="center" justifyLastLine="1"/>
    </xf>
    <xf numFmtId="3" fontId="56" fillId="0" borderId="13" xfId="68" applyNumberFormat="1" applyFont="1" applyBorder="1" applyAlignment="1">
      <alignment horizontal="distributed" vertical="center" justifyLastLine="1"/>
    </xf>
    <xf numFmtId="3" fontId="56" fillId="0" borderId="51" xfId="68" applyNumberFormat="1" applyFont="1" applyBorder="1" applyAlignment="1">
      <alignment horizontal="distributed" vertical="center" justifyLastLine="1"/>
    </xf>
    <xf numFmtId="3" fontId="56" fillId="0" borderId="52" xfId="68" applyNumberFormat="1" applyFont="1" applyBorder="1" applyAlignment="1">
      <alignment horizontal="distributed" vertical="center" justifyLastLine="1"/>
    </xf>
    <xf numFmtId="3" fontId="56" fillId="0" borderId="36" xfId="68" applyNumberFormat="1" applyFont="1" applyBorder="1" applyAlignment="1">
      <alignment horizontal="distributed" vertical="center" justifyLastLine="1"/>
    </xf>
    <xf numFmtId="3" fontId="56" fillId="0" borderId="20" xfId="68" applyNumberFormat="1" applyFont="1" applyBorder="1" applyAlignment="1">
      <alignment horizontal="distributed" vertical="center" justifyLastLine="1"/>
    </xf>
    <xf numFmtId="3" fontId="56" fillId="0" borderId="2" xfId="68" applyNumberFormat="1" applyFont="1" applyBorder="1" applyAlignment="1">
      <alignment horizontal="distributed" vertical="center" justifyLastLine="1"/>
    </xf>
    <xf numFmtId="3" fontId="56" fillId="0" borderId="21" xfId="68" applyNumberFormat="1" applyFont="1" applyBorder="1" applyAlignment="1">
      <alignment horizontal="distributed" vertical="center" justifyLastLine="1"/>
    </xf>
    <xf numFmtId="3" fontId="43" fillId="27" borderId="0" xfId="68" applyNumberFormat="1" applyFont="1" applyFill="1" applyAlignment="1">
      <alignment horizontal="distributed" vertical="center"/>
    </xf>
    <xf numFmtId="3" fontId="43" fillId="27" borderId="34" xfId="68" applyNumberFormat="1" applyFont="1" applyFill="1" applyBorder="1" applyAlignment="1">
      <alignment horizontal="distributed" vertical="center"/>
    </xf>
    <xf numFmtId="3" fontId="70" fillId="27" borderId="0" xfId="68" applyNumberFormat="1" applyFont="1" applyFill="1">
      <alignment vertical="center"/>
    </xf>
    <xf numFmtId="3" fontId="43" fillId="27" borderId="0" xfId="68" applyNumberFormat="1" applyFont="1" applyFill="1" applyAlignment="1">
      <alignment vertical="center" shrinkToFit="1"/>
    </xf>
    <xf numFmtId="3" fontId="43" fillId="27" borderId="25" xfId="68" applyNumberFormat="1" applyFont="1" applyFill="1" applyBorder="1" applyAlignment="1">
      <alignment vertical="center" shrinkToFit="1"/>
    </xf>
    <xf numFmtId="3" fontId="43" fillId="27" borderId="30" xfId="68" applyNumberFormat="1" applyFont="1" applyFill="1" applyBorder="1" applyAlignment="1">
      <alignment horizontal="distributed" vertical="center"/>
    </xf>
    <xf numFmtId="3" fontId="70" fillId="27" borderId="49" xfId="68" applyNumberFormat="1" applyFont="1" applyFill="1" applyBorder="1">
      <alignment vertical="center"/>
    </xf>
    <xf numFmtId="3" fontId="65" fillId="27" borderId="49" xfId="68" applyNumberFormat="1" applyFont="1" applyFill="1" applyBorder="1">
      <alignment vertical="center"/>
    </xf>
    <xf numFmtId="3" fontId="43" fillId="27" borderId="31" xfId="68" applyNumberFormat="1" applyFont="1" applyFill="1" applyBorder="1" applyAlignment="1">
      <alignment horizontal="distributed" vertical="center" justifyLastLine="1"/>
    </xf>
    <xf numFmtId="3" fontId="43" fillId="27" borderId="128" xfId="68" applyNumberFormat="1" applyFont="1" applyFill="1" applyBorder="1" applyAlignment="1">
      <alignment horizontal="distributed" vertical="center" justifyLastLine="1"/>
    </xf>
    <xf numFmtId="3" fontId="43" fillId="27" borderId="96" xfId="68" applyNumberFormat="1" applyFont="1" applyFill="1" applyBorder="1" applyAlignment="1">
      <alignment horizontal="distributed" vertical="center" wrapText="1" justifyLastLine="1"/>
    </xf>
    <xf numFmtId="3" fontId="43" fillId="27" borderId="18" xfId="68" applyNumberFormat="1" applyFont="1" applyFill="1" applyBorder="1" applyAlignment="1">
      <alignment horizontal="distributed" vertical="center" wrapText="1" justifyLastLine="1"/>
    </xf>
    <xf numFmtId="3" fontId="43" fillId="27" borderId="98" xfId="68" applyNumberFormat="1" applyFont="1" applyFill="1" applyBorder="1" applyAlignment="1">
      <alignment horizontal="distributed" vertical="center" wrapText="1" justifyLastLine="1"/>
    </xf>
    <xf numFmtId="3" fontId="43" fillId="27" borderId="60" xfId="68" applyNumberFormat="1" applyFont="1" applyFill="1" applyBorder="1" applyAlignment="1">
      <alignment horizontal="distributed" vertical="center" justifyLastLine="1"/>
    </xf>
    <xf numFmtId="3" fontId="43" fillId="27" borderId="41" xfId="68" applyNumberFormat="1" applyFont="1" applyFill="1" applyBorder="1" applyAlignment="1">
      <alignment horizontal="distributed" vertical="center" justifyLastLine="1"/>
    </xf>
    <xf numFmtId="49" fontId="43" fillId="27" borderId="0" xfId="68" quotePrefix="1" applyNumberFormat="1" applyFont="1" applyFill="1">
      <alignment vertical="center"/>
    </xf>
    <xf numFmtId="49" fontId="43" fillId="27" borderId="0" xfId="68" applyNumberFormat="1" applyFont="1" applyFill="1">
      <alignment vertical="center"/>
    </xf>
    <xf numFmtId="49" fontId="43" fillId="27" borderId="34" xfId="68" applyNumberFormat="1" applyFont="1" applyFill="1" applyBorder="1">
      <alignment vertical="center"/>
    </xf>
    <xf numFmtId="3" fontId="43" fillId="27" borderId="32" xfId="68" applyNumberFormat="1" applyFont="1" applyFill="1" applyBorder="1" applyAlignment="1">
      <alignment horizontal="distributed" vertical="center" justifyLastLine="1"/>
    </xf>
    <xf numFmtId="49" fontId="57" fillId="27" borderId="0" xfId="68" applyNumberFormat="1" applyFont="1" applyFill="1">
      <alignment vertical="center"/>
    </xf>
    <xf numFmtId="3" fontId="43" fillId="27" borderId="71" xfId="68" applyNumberFormat="1" applyFont="1" applyFill="1" applyBorder="1" applyAlignment="1">
      <alignment horizontal="distributed" vertical="center" justifyLastLine="1"/>
    </xf>
    <xf numFmtId="3" fontId="43" fillId="27" borderId="72" xfId="68" applyNumberFormat="1" applyFont="1" applyFill="1" applyBorder="1" applyAlignment="1">
      <alignment horizontal="distributed" vertical="center" justifyLastLine="1"/>
    </xf>
    <xf numFmtId="3" fontId="43" fillId="27" borderId="73" xfId="68" applyNumberFormat="1" applyFont="1" applyFill="1" applyBorder="1" applyAlignment="1">
      <alignment horizontal="distributed" vertical="center" justifyLastLine="1"/>
    </xf>
    <xf numFmtId="3" fontId="43" fillId="27" borderId="51" xfId="68" applyNumberFormat="1" applyFont="1" applyFill="1" applyBorder="1" applyAlignment="1">
      <alignment horizontal="distributed" vertical="center" justifyLastLine="1"/>
    </xf>
    <xf numFmtId="3" fontId="43" fillId="27" borderId="52" xfId="68" applyNumberFormat="1" applyFont="1" applyFill="1" applyBorder="1" applyAlignment="1">
      <alignment horizontal="distributed" vertical="center" justifyLastLine="1"/>
    </xf>
    <xf numFmtId="3" fontId="43" fillId="27" borderId="36" xfId="68" applyNumberFormat="1" applyFont="1" applyFill="1" applyBorder="1" applyAlignment="1">
      <alignment horizontal="distributed" vertical="center" justifyLastLine="1"/>
    </xf>
    <xf numFmtId="3" fontId="43" fillId="27" borderId="0" xfId="68" applyNumberFormat="1" applyFont="1" applyFill="1" applyAlignment="1">
      <alignment horizontal="distributed" vertical="center" justifyLastLine="1"/>
    </xf>
    <xf numFmtId="3" fontId="43" fillId="27" borderId="34" xfId="68" applyNumberFormat="1" applyFont="1" applyFill="1" applyBorder="1" applyAlignment="1">
      <alignment horizontal="distributed" vertical="center" justifyLastLine="1"/>
    </xf>
    <xf numFmtId="3" fontId="43" fillId="27" borderId="44" xfId="68" applyNumberFormat="1" applyFont="1" applyFill="1" applyBorder="1" applyAlignment="1">
      <alignment horizontal="distributed" vertical="center" justifyLastLine="1"/>
    </xf>
    <xf numFmtId="3" fontId="43" fillId="27" borderId="42" xfId="68" applyNumberFormat="1" applyFont="1" applyFill="1" applyBorder="1" applyAlignment="1">
      <alignment horizontal="distributed" vertical="center" justifyLastLine="1"/>
    </xf>
    <xf numFmtId="3" fontId="43" fillId="27" borderId="49" xfId="68" applyNumberFormat="1" applyFont="1" applyFill="1" applyBorder="1" applyAlignment="1">
      <alignment horizontal="distributed" vertical="center" justifyLastLine="1" shrinkToFit="1"/>
    </xf>
    <xf numFmtId="3" fontId="43" fillId="27" borderId="116" xfId="68" applyNumberFormat="1" applyFont="1" applyFill="1" applyBorder="1" applyAlignment="1">
      <alignment horizontal="distributed" vertical="center" justifyLastLine="1" shrinkToFit="1"/>
    </xf>
    <xf numFmtId="3" fontId="43" fillId="27" borderId="0" xfId="68" applyNumberFormat="1" applyFont="1" applyFill="1" applyAlignment="1">
      <alignment horizontal="distributed" vertical="center" justifyLastLine="1" shrinkToFit="1"/>
    </xf>
    <xf numFmtId="3" fontId="43" fillId="27" borderId="34" xfId="68" applyNumberFormat="1" applyFont="1" applyFill="1" applyBorder="1" applyAlignment="1">
      <alignment horizontal="distributed" vertical="center" justifyLastLine="1" shrinkToFit="1"/>
    </xf>
    <xf numFmtId="3" fontId="43" fillId="27" borderId="64" xfId="68" applyNumberFormat="1" applyFont="1" applyFill="1" applyBorder="1" applyAlignment="1">
      <alignment horizontal="distributed" vertical="center" justifyLastLine="1" shrinkToFit="1"/>
    </xf>
    <xf numFmtId="3" fontId="43" fillId="27" borderId="115" xfId="68" applyNumberFormat="1" applyFont="1" applyFill="1" applyBorder="1" applyAlignment="1">
      <alignment horizontal="distributed" vertical="center" justifyLastLine="1" shrinkToFit="1"/>
    </xf>
    <xf numFmtId="3" fontId="43" fillId="27" borderId="127" xfId="68" applyNumberFormat="1" applyFont="1" applyFill="1" applyBorder="1" applyAlignment="1">
      <alignment horizontal="distributed" vertical="center" justifyLastLine="1" shrinkToFit="1"/>
    </xf>
    <xf numFmtId="3" fontId="43" fillId="27" borderId="32" xfId="68" applyNumberFormat="1" applyFont="1" applyFill="1" applyBorder="1" applyAlignment="1">
      <alignment horizontal="distributed" vertical="center" justifyLastLine="1" shrinkToFit="1"/>
    </xf>
    <xf numFmtId="3" fontId="43" fillId="27" borderId="60" xfId="68" applyNumberFormat="1" applyFont="1" applyFill="1" applyBorder="1" applyAlignment="1">
      <alignment horizontal="distributed" vertical="center" justifyLastLine="1" shrinkToFit="1"/>
    </xf>
    <xf numFmtId="3" fontId="43" fillId="27" borderId="60" xfId="68" applyNumberFormat="1" applyFont="1" applyFill="1" applyBorder="1" applyAlignment="1">
      <alignment horizontal="distributed" vertical="center" wrapText="1" justifyLastLine="1" shrinkToFit="1"/>
    </xf>
    <xf numFmtId="3" fontId="43" fillId="27" borderId="50" xfId="68" applyNumberFormat="1" applyFont="1" applyFill="1" applyBorder="1" applyAlignment="1">
      <alignment horizontal="center" vertical="center" justifyLastLine="1" shrinkToFit="1"/>
    </xf>
    <xf numFmtId="3" fontId="43" fillId="27" borderId="13" xfId="68" applyNumberFormat="1" applyFont="1" applyFill="1" applyBorder="1" applyAlignment="1">
      <alignment horizontal="center" vertical="center" justifyLastLine="1" shrinkToFit="1"/>
    </xf>
    <xf numFmtId="3" fontId="43" fillId="27" borderId="50" xfId="68" applyNumberFormat="1" applyFont="1" applyFill="1" applyBorder="1" applyAlignment="1">
      <alignment horizontal="distributed" vertical="center" justifyLastLine="1" shrinkToFit="1"/>
    </xf>
    <xf numFmtId="3" fontId="43" fillId="27" borderId="13" xfId="68" applyNumberFormat="1" applyFont="1" applyFill="1" applyBorder="1" applyAlignment="1">
      <alignment horizontal="distributed" vertical="center" justifyLastLine="1" shrinkToFit="1"/>
    </xf>
    <xf numFmtId="181" fontId="57" fillId="0" borderId="26" xfId="0" applyNumberFormat="1" applyFont="1" applyBorder="1" applyAlignment="1">
      <alignment horizontal="distributed" vertical="center" justifyLastLine="1" shrinkToFit="1"/>
    </xf>
    <xf numFmtId="181" fontId="57" fillId="0" borderId="119" xfId="0" applyNumberFormat="1" applyFont="1" applyBorder="1" applyAlignment="1">
      <alignment horizontal="distributed" vertical="center" justifyLastLine="1" shrinkToFit="1"/>
    </xf>
    <xf numFmtId="181" fontId="57" fillId="0" borderId="132" xfId="0" applyNumberFormat="1" applyFont="1" applyBorder="1" applyAlignment="1">
      <alignment horizontal="distributed" vertical="center" justifyLastLine="1" shrinkToFit="1"/>
    </xf>
    <xf numFmtId="181" fontId="57" fillId="0" borderId="133" xfId="0" applyNumberFormat="1" applyFont="1" applyBorder="1" applyAlignment="1">
      <alignment horizontal="distributed" vertical="center" justifyLastLine="1" shrinkToFit="1"/>
    </xf>
    <xf numFmtId="181" fontId="73" fillId="27" borderId="134" xfId="0" applyNumberFormat="1" applyFont="1" applyFill="1" applyBorder="1" applyAlignment="1">
      <alignment vertical="center"/>
    </xf>
    <xf numFmtId="181" fontId="53" fillId="27" borderId="134" xfId="0" applyNumberFormat="1" applyFont="1" applyFill="1" applyBorder="1" applyAlignment="1">
      <alignment vertical="center"/>
    </xf>
    <xf numFmtId="181" fontId="9" fillId="27" borderId="135" xfId="0" applyNumberFormat="1" applyFont="1" applyFill="1" applyBorder="1" applyAlignment="1">
      <alignment horizontal="right" vertical="center"/>
    </xf>
    <xf numFmtId="181" fontId="59" fillId="0" borderId="136" xfId="0" applyNumberFormat="1" applyFont="1" applyBorder="1" applyAlignment="1">
      <alignment horizontal="distributed" vertical="center" justifyLastLine="1" shrinkToFit="1"/>
    </xf>
    <xf numFmtId="181" fontId="59" fillId="0" borderId="137" xfId="0" applyNumberFormat="1" applyFont="1" applyBorder="1" applyAlignment="1">
      <alignment horizontal="distributed" vertical="center" justifyLastLine="1" shrinkToFit="1"/>
    </xf>
    <xf numFmtId="181" fontId="59" fillId="0" borderId="138" xfId="0" applyNumberFormat="1" applyFont="1" applyBorder="1" applyAlignment="1">
      <alignment horizontal="distributed" vertical="center" justifyLastLine="1"/>
    </xf>
    <xf numFmtId="181" fontId="59" fillId="0" borderId="139" xfId="0" applyNumberFormat="1" applyFont="1" applyBorder="1" applyAlignment="1">
      <alignment horizontal="distributed" vertical="center" justifyLastLine="1"/>
    </xf>
    <xf numFmtId="181" fontId="59" fillId="0" borderId="136" xfId="0" applyNumberFormat="1" applyFont="1" applyBorder="1" applyAlignment="1">
      <alignment horizontal="distributed" vertical="center" justifyLastLine="1"/>
    </xf>
    <xf numFmtId="181" fontId="59" fillId="0" borderId="137" xfId="0" applyNumberFormat="1" applyFont="1" applyBorder="1" applyAlignment="1">
      <alignment horizontal="distributed" vertical="center" justifyLastLine="1"/>
    </xf>
    <xf numFmtId="181" fontId="59" fillId="0" borderId="138" xfId="0" applyNumberFormat="1" applyFont="1" applyBorder="1" applyAlignment="1">
      <alignment horizontal="distributed" vertical="center" wrapText="1" justifyLastLine="1" shrinkToFit="1"/>
    </xf>
    <xf numFmtId="189" fontId="59" fillId="0" borderId="139" xfId="0" applyNumberFormat="1" applyFont="1" applyBorder="1" applyAlignment="1">
      <alignment horizontal="distributed" vertical="center" justifyLastLine="1" shrinkToFit="1"/>
    </xf>
    <xf numFmtId="181" fontId="59" fillId="0" borderId="139" xfId="0" applyNumberFormat="1" applyFont="1" applyBorder="1" applyAlignment="1">
      <alignment horizontal="center" vertical="center" shrinkToFit="1"/>
    </xf>
    <xf numFmtId="49" fontId="107" fillId="27" borderId="35" xfId="0" quotePrefix="1" applyNumberFormat="1" applyFont="1" applyFill="1" applyBorder="1" applyAlignment="1">
      <alignment horizontal="left" vertical="center"/>
    </xf>
    <xf numFmtId="181" fontId="107" fillId="27" borderId="135" xfId="0" applyNumberFormat="1" applyFont="1" applyFill="1" applyBorder="1" applyAlignment="1">
      <alignment horizontal="center" vertical="center"/>
    </xf>
    <xf numFmtId="182" fontId="107" fillId="0" borderId="130" xfId="0" applyNumberFormat="1" applyFont="1" applyBorder="1" applyAlignment="1">
      <alignment horizontal="center" vertical="center" shrinkToFit="1"/>
    </xf>
    <xf numFmtId="182" fontId="107" fillId="0" borderId="135" xfId="0" applyNumberFormat="1" applyFont="1" applyBorder="1" applyAlignment="1">
      <alignment horizontal="center" vertical="center" shrinkToFit="1"/>
    </xf>
    <xf numFmtId="182" fontId="107" fillId="0" borderId="135" xfId="0" applyNumberFormat="1" applyFont="1" applyBorder="1" applyAlignment="1">
      <alignment horizontal="right" vertical="center" shrinkToFit="1"/>
    </xf>
    <xf numFmtId="192" fontId="107" fillId="0" borderId="135" xfId="0" applyNumberFormat="1" applyFont="1" applyBorder="1" applyAlignment="1">
      <alignment horizontal="center" vertical="center" shrinkToFit="1"/>
    </xf>
    <xf numFmtId="192" fontId="107" fillId="0" borderId="135" xfId="83" applyNumberFormat="1" applyFont="1" applyFill="1" applyBorder="1" applyAlignment="1">
      <alignment horizontal="right" vertical="center" shrinkToFit="1"/>
    </xf>
    <xf numFmtId="182" fontId="107" fillId="0" borderId="135" xfId="0" applyNumberFormat="1" applyFont="1" applyBorder="1" applyAlignment="1">
      <alignment shrinkToFit="1"/>
    </xf>
    <xf numFmtId="189" fontId="107" fillId="0" borderId="135" xfId="0" applyNumberFormat="1" applyFont="1" applyBorder="1" applyAlignment="1">
      <alignment shrinkToFit="1"/>
    </xf>
  </cellXfs>
  <cellStyles count="84">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Calc Currency (0)" xfId="19" xr:uid="{00000000-0005-0000-0000-000012000000}"/>
    <cellStyle name="Comma [0]_Full Year FY96" xfId="20" xr:uid="{00000000-0005-0000-0000-000013000000}"/>
    <cellStyle name="Comma_Full Year FY96" xfId="21" xr:uid="{00000000-0005-0000-0000-000014000000}"/>
    <cellStyle name="Currency [0]_CCOCPX" xfId="22" xr:uid="{00000000-0005-0000-0000-000015000000}"/>
    <cellStyle name="Currency_CCOCPX" xfId="23" xr:uid="{00000000-0005-0000-0000-000016000000}"/>
    <cellStyle name="entry" xfId="24" xr:uid="{00000000-0005-0000-0000-000017000000}"/>
    <cellStyle name="Grey" xfId="25" xr:uid="{00000000-0005-0000-0000-000018000000}"/>
    <cellStyle name="Header1" xfId="26" xr:uid="{00000000-0005-0000-0000-000019000000}"/>
    <cellStyle name="Header2" xfId="27" xr:uid="{00000000-0005-0000-0000-00001A000000}"/>
    <cellStyle name="Input [yellow]" xfId="28" xr:uid="{00000000-0005-0000-0000-00001B000000}"/>
    <cellStyle name="Normal - Style1" xfId="29" xr:uid="{00000000-0005-0000-0000-00001C000000}"/>
    <cellStyle name="Normal_#18-Internet" xfId="30" xr:uid="{00000000-0005-0000-0000-00001D000000}"/>
    <cellStyle name="Percent [2]" xfId="31" xr:uid="{00000000-0005-0000-0000-00001E000000}"/>
    <cellStyle name="price" xfId="32" xr:uid="{00000000-0005-0000-0000-00001F000000}"/>
    <cellStyle name="revised" xfId="33" xr:uid="{00000000-0005-0000-0000-000020000000}"/>
    <cellStyle name="section" xfId="34" xr:uid="{00000000-0005-0000-0000-000021000000}"/>
    <cellStyle name="subhead" xfId="35" xr:uid="{00000000-0005-0000-0000-000022000000}"/>
    <cellStyle name="title" xfId="36" xr:uid="{00000000-0005-0000-0000-000023000000}"/>
    <cellStyle name="アクセント 1 2" xfId="38" xr:uid="{00000000-0005-0000-0000-000024000000}"/>
    <cellStyle name="アクセント 2 2" xfId="39" xr:uid="{00000000-0005-0000-0000-000025000000}"/>
    <cellStyle name="アクセント 3 2" xfId="40" xr:uid="{00000000-0005-0000-0000-000026000000}"/>
    <cellStyle name="アクセント 4 2" xfId="41" xr:uid="{00000000-0005-0000-0000-000027000000}"/>
    <cellStyle name="アクセント 5 2" xfId="42" xr:uid="{00000000-0005-0000-0000-000028000000}"/>
    <cellStyle name="アクセント 6 2" xfId="43" xr:uid="{00000000-0005-0000-0000-000029000000}"/>
    <cellStyle name="センター" xfId="44" xr:uid="{00000000-0005-0000-0000-00002A000000}"/>
    <cellStyle name="タイトル 2" xfId="45" xr:uid="{00000000-0005-0000-0000-00002B000000}"/>
    <cellStyle name="チェック セル 2" xfId="46" xr:uid="{00000000-0005-0000-0000-00002C000000}"/>
    <cellStyle name="どちらでもない 2" xfId="37" xr:uid="{00000000-0005-0000-0000-00002D000000}"/>
    <cellStyle name="パーセント" xfId="83" builtinId="5"/>
    <cellStyle name="パーセント_（済）▲第20章202→203(1)～(5)・照会(学校基本調査)" xfId="47" xr:uid="{00000000-0005-0000-0000-00002F000000}"/>
    <cellStyle name="ハイパーリンク" xfId="82" builtinId="8"/>
    <cellStyle name="メモ 2" xfId="48" xr:uid="{00000000-0005-0000-0000-000031000000}"/>
    <cellStyle name="リンク セル 2" xfId="49" xr:uid="{00000000-0005-0000-0000-000032000000}"/>
    <cellStyle name="悪い 2" xfId="52" xr:uid="{00000000-0005-0000-0000-000033000000}"/>
    <cellStyle name="計算 2" xfId="77" xr:uid="{00000000-0005-0000-0000-000034000000}"/>
    <cellStyle name="警告文 2" xfId="79" xr:uid="{00000000-0005-0000-0000-000035000000}"/>
    <cellStyle name="桁区切り 2" xfId="54" xr:uid="{00000000-0005-0000-0000-000036000000}"/>
    <cellStyle name="見出し 1 2" xfId="73" xr:uid="{00000000-0005-0000-0000-000037000000}"/>
    <cellStyle name="見出し 2 2" xfId="74" xr:uid="{00000000-0005-0000-0000-000038000000}"/>
    <cellStyle name="見出し 3 2" xfId="75" xr:uid="{00000000-0005-0000-0000-000039000000}"/>
    <cellStyle name="見出し 4 2" xfId="76" xr:uid="{00000000-0005-0000-0000-00003A000000}"/>
    <cellStyle name="集計 2" xfId="81" xr:uid="{00000000-0005-0000-0000-00003B000000}"/>
    <cellStyle name="出力 2" xfId="51" xr:uid="{00000000-0005-0000-0000-00003C000000}"/>
    <cellStyle name="説明文 2" xfId="78" xr:uid="{00000000-0005-0000-0000-00003D000000}"/>
    <cellStyle name="通貨 2" xfId="80" xr:uid="{00000000-0005-0000-0000-00003F000000}"/>
    <cellStyle name="入力 2" xfId="50" xr:uid="{00000000-0005-0000-0000-000040000000}"/>
    <cellStyle name="標準" xfId="0" builtinId="0"/>
    <cellStyle name="標準 10" xfId="55" xr:uid="{00000000-0005-0000-0000-000042000000}"/>
    <cellStyle name="標準 11" xfId="56" xr:uid="{00000000-0005-0000-0000-000043000000}"/>
    <cellStyle name="標準 12" xfId="57" xr:uid="{00000000-0005-0000-0000-000044000000}"/>
    <cellStyle name="標準 2" xfId="58" xr:uid="{00000000-0005-0000-0000-000045000000}"/>
    <cellStyle name="標準 3" xfId="59" xr:uid="{00000000-0005-0000-0000-000046000000}"/>
    <cellStyle name="標準 4" xfId="60" xr:uid="{00000000-0005-0000-0000-000047000000}"/>
    <cellStyle name="標準 5" xfId="61" xr:uid="{00000000-0005-0000-0000-000048000000}"/>
    <cellStyle name="標準 6" xfId="62" xr:uid="{00000000-0005-0000-0000-000049000000}"/>
    <cellStyle name="標準 7" xfId="63" xr:uid="{00000000-0005-0000-0000-00004A000000}"/>
    <cellStyle name="標準 8" xfId="64" xr:uid="{00000000-0005-0000-0000-00004B000000}"/>
    <cellStyle name="標準 9" xfId="65" xr:uid="{00000000-0005-0000-0000-00004C000000}"/>
    <cellStyle name="標準_（済）▲第20章198・照会  新設　中等教育 (学校基本調査)" xfId="71" xr:uid="{00000000-0005-0000-0000-00004D000000}"/>
    <cellStyle name="標準_印刷用表203～表208(3)" xfId="66" xr:uid="{00000000-0005-0000-0000-00004E000000}"/>
    <cellStyle name="標準_印刷用表203～表208(3)_（済）▲第20章198・照会  新設　中等教育 (学校基本調査)" xfId="67" xr:uid="{00000000-0005-0000-0000-00004F000000}"/>
    <cellStyle name="標準_印刷用表209～表221" xfId="68" xr:uid="{00000000-0005-0000-0000-000050000000}"/>
    <cellStyle name="標準_章見出し" xfId="69" xr:uid="{00000000-0005-0000-0000-000051000000}"/>
    <cellStyle name="標準_表106～表107" xfId="70" xr:uid="{00000000-0005-0000-0000-000052000000}"/>
    <cellStyle name="未定義" xfId="53" xr:uid="{00000000-0005-0000-0000-000053000000}"/>
    <cellStyle name="良い 2" xfId="72" xr:uid="{00000000-0005-0000-0000-000054000000}"/>
  </cellStyles>
  <dxfs count="2">
    <dxf>
      <fill>
        <patternFill>
          <bgColor indexed="10"/>
        </patternFill>
      </fill>
    </dxf>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380999</xdr:colOff>
      <xdr:row>6</xdr:row>
      <xdr:rowOff>85725</xdr:rowOff>
    </xdr:from>
    <xdr:to>
      <xdr:col>1</xdr:col>
      <xdr:colOff>428624</xdr:colOff>
      <xdr:row>8</xdr:row>
      <xdr:rowOff>190500</xdr:rowOff>
    </xdr:to>
    <xdr:sp macro="" textlink="">
      <xdr:nvSpPr>
        <xdr:cNvPr id="2" name="AutoShape 1">
          <a:extLst>
            <a:ext uri="{FF2B5EF4-FFF2-40B4-BE49-F238E27FC236}">
              <a16:creationId xmlns:a16="http://schemas.microsoft.com/office/drawing/2014/main" id="{00000000-0008-0000-0700-000002000000}"/>
            </a:ext>
          </a:extLst>
        </xdr:cNvPr>
        <xdr:cNvSpPr/>
      </xdr:nvSpPr>
      <xdr:spPr>
        <a:xfrm>
          <a:off x="1400174" y="1343025"/>
          <a:ext cx="47625" cy="561975"/>
        </a:xfrm>
        <a:prstGeom prst="leftBrace">
          <a:avLst>
            <a:gd name="adj1" fmla="val 75000"/>
            <a:gd name="adj2" fmla="val 50000"/>
          </a:avLst>
        </a:prstGeom>
        <a:noFill/>
        <a:ln w="9525">
          <a:solidFill>
            <a:srgbClr val="000000"/>
          </a:solidFill>
          <a:round/>
          <a:headEnd/>
          <a:tailEnd/>
        </a:ln>
      </xdr:spPr>
    </xdr:sp>
    <xdr:clientData/>
  </xdr:twoCellAnchor>
  <xdr:twoCellAnchor>
    <xdr:from>
      <xdr:col>1</xdr:col>
      <xdr:colOff>371474</xdr:colOff>
      <xdr:row>16</xdr:row>
      <xdr:rowOff>47625</xdr:rowOff>
    </xdr:from>
    <xdr:to>
      <xdr:col>1</xdr:col>
      <xdr:colOff>419099</xdr:colOff>
      <xdr:row>18</xdr:row>
      <xdr:rowOff>152400</xdr:rowOff>
    </xdr:to>
    <xdr:sp macro="" textlink="">
      <xdr:nvSpPr>
        <xdr:cNvPr id="3" name="AutoShape 1">
          <a:extLst>
            <a:ext uri="{FF2B5EF4-FFF2-40B4-BE49-F238E27FC236}">
              <a16:creationId xmlns:a16="http://schemas.microsoft.com/office/drawing/2014/main" id="{00000000-0008-0000-0700-000003000000}"/>
            </a:ext>
          </a:extLst>
        </xdr:cNvPr>
        <xdr:cNvSpPr/>
      </xdr:nvSpPr>
      <xdr:spPr>
        <a:xfrm>
          <a:off x="1390649" y="3114675"/>
          <a:ext cx="47625" cy="561975"/>
        </a:xfrm>
        <a:prstGeom prst="leftBrace">
          <a:avLst>
            <a:gd name="adj1" fmla="val 7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6</xdr:row>
      <xdr:rowOff>38735</xdr:rowOff>
    </xdr:from>
    <xdr:to>
      <xdr:col>1</xdr:col>
      <xdr:colOff>495300</xdr:colOff>
      <xdr:row>8</xdr:row>
      <xdr:rowOff>153035</xdr:rowOff>
    </xdr:to>
    <xdr:sp macro="" textlink="">
      <xdr:nvSpPr>
        <xdr:cNvPr id="2" name="AutoShape 4">
          <a:extLst>
            <a:ext uri="{FF2B5EF4-FFF2-40B4-BE49-F238E27FC236}">
              <a16:creationId xmlns:a16="http://schemas.microsoft.com/office/drawing/2014/main" id="{00000000-0008-0000-0900-000002000000}"/>
            </a:ext>
          </a:extLst>
        </xdr:cNvPr>
        <xdr:cNvSpPr/>
      </xdr:nvSpPr>
      <xdr:spPr>
        <a:xfrm>
          <a:off x="1438275" y="1819910"/>
          <a:ext cx="76200" cy="571500"/>
        </a:xfrm>
        <a:prstGeom prst="leftBrace">
          <a:avLst>
            <a:gd name="adj1" fmla="val 75000"/>
            <a:gd name="adj2" fmla="val 50000"/>
          </a:avLst>
        </a:prstGeom>
        <a:noFill/>
        <a:ln w="9525">
          <a:solidFill>
            <a:srgbClr val="000000"/>
          </a:solidFill>
          <a:round/>
          <a:headEnd/>
          <a:tailEnd/>
        </a:ln>
      </xdr:spPr>
    </xdr:sp>
    <xdr:clientData/>
  </xdr:twoCellAnchor>
  <xdr:twoCellAnchor>
    <xdr:from>
      <xdr:col>1</xdr:col>
      <xdr:colOff>409575</xdr:colOff>
      <xdr:row>15</xdr:row>
      <xdr:rowOff>57150</xdr:rowOff>
    </xdr:from>
    <xdr:to>
      <xdr:col>1</xdr:col>
      <xdr:colOff>485775</xdr:colOff>
      <xdr:row>17</xdr:row>
      <xdr:rowOff>191135</xdr:rowOff>
    </xdr:to>
    <xdr:sp macro="" textlink="">
      <xdr:nvSpPr>
        <xdr:cNvPr id="3" name="AutoShape 5">
          <a:extLst>
            <a:ext uri="{FF2B5EF4-FFF2-40B4-BE49-F238E27FC236}">
              <a16:creationId xmlns:a16="http://schemas.microsoft.com/office/drawing/2014/main" id="{00000000-0008-0000-0900-000003000000}"/>
            </a:ext>
          </a:extLst>
        </xdr:cNvPr>
        <xdr:cNvSpPr/>
      </xdr:nvSpPr>
      <xdr:spPr>
        <a:xfrm>
          <a:off x="1428750" y="4057650"/>
          <a:ext cx="76200" cy="591185"/>
        </a:xfrm>
        <a:prstGeom prst="leftBrace">
          <a:avLst>
            <a:gd name="adj1" fmla="val 78125"/>
            <a:gd name="adj2" fmla="val 50000"/>
          </a:avLst>
        </a:prstGeom>
        <a:noFill/>
        <a:ln w="9525">
          <a:solidFill>
            <a:srgbClr val="000000"/>
          </a:solidFill>
          <a:round/>
          <a:headEnd/>
          <a:tailEnd/>
        </a:ln>
      </xdr:spPr>
    </xdr:sp>
    <xdr:clientData/>
  </xdr:twoCellAnchor>
  <xdr:twoCellAnchor>
    <xdr:from>
      <xdr:col>1</xdr:col>
      <xdr:colOff>457200</xdr:colOff>
      <xdr:row>24</xdr:row>
      <xdr:rowOff>19050</xdr:rowOff>
    </xdr:from>
    <xdr:to>
      <xdr:col>1</xdr:col>
      <xdr:colOff>533400</xdr:colOff>
      <xdr:row>26</xdr:row>
      <xdr:rowOff>162560</xdr:rowOff>
    </xdr:to>
    <xdr:sp macro="" textlink="">
      <xdr:nvSpPr>
        <xdr:cNvPr id="4" name="AutoShape 6">
          <a:extLst>
            <a:ext uri="{FF2B5EF4-FFF2-40B4-BE49-F238E27FC236}">
              <a16:creationId xmlns:a16="http://schemas.microsoft.com/office/drawing/2014/main" id="{00000000-0008-0000-0900-000004000000}"/>
            </a:ext>
          </a:extLst>
        </xdr:cNvPr>
        <xdr:cNvSpPr/>
      </xdr:nvSpPr>
      <xdr:spPr>
        <a:xfrm>
          <a:off x="1476375" y="6238875"/>
          <a:ext cx="76200" cy="600710"/>
        </a:xfrm>
        <a:prstGeom prst="leftBrace">
          <a:avLst>
            <a:gd name="adj1" fmla="val 78125"/>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190500</xdr:colOff>
      <xdr:row>17</xdr:row>
      <xdr:rowOff>123825</xdr:rowOff>
    </xdr:from>
    <xdr:to>
      <xdr:col>2</xdr:col>
      <xdr:colOff>38100</xdr:colOff>
      <xdr:row>26</xdr:row>
      <xdr:rowOff>347980</xdr:rowOff>
    </xdr:to>
    <xdr:sp macro="" textlink="">
      <xdr:nvSpPr>
        <xdr:cNvPr id="2" name="AutoShape 5">
          <a:extLst>
            <a:ext uri="{FF2B5EF4-FFF2-40B4-BE49-F238E27FC236}">
              <a16:creationId xmlns:a16="http://schemas.microsoft.com/office/drawing/2014/main" id="{A6851844-EC6D-4087-82B4-0EE68BCE0F48}"/>
            </a:ext>
          </a:extLst>
        </xdr:cNvPr>
        <xdr:cNvSpPr/>
      </xdr:nvSpPr>
      <xdr:spPr>
        <a:xfrm>
          <a:off x="276225" y="7343775"/>
          <a:ext cx="142875" cy="5539105"/>
        </a:xfrm>
        <a:prstGeom prst="leftBrace">
          <a:avLst>
            <a:gd name="adj1" fmla="val 116659"/>
            <a:gd name="adj2" fmla="val 50317"/>
          </a:avLst>
        </a:prstGeom>
        <a:noFill/>
        <a:ln w="9525">
          <a:solidFill>
            <a:srgbClr val="000000"/>
          </a:solidFill>
          <a:round/>
          <a:headEnd/>
          <a:tailEnd/>
        </a:ln>
      </xdr:spPr>
    </xdr:sp>
    <xdr:clientData/>
  </xdr:twoCellAnchor>
  <xdr:twoCellAnchor>
    <xdr:from>
      <xdr:col>1</xdr:col>
      <xdr:colOff>171450</xdr:colOff>
      <xdr:row>28</xdr:row>
      <xdr:rowOff>130175</xdr:rowOff>
    </xdr:from>
    <xdr:to>
      <xdr:col>2</xdr:col>
      <xdr:colOff>60960</xdr:colOff>
      <xdr:row>38</xdr:row>
      <xdr:rowOff>384175</xdr:rowOff>
    </xdr:to>
    <xdr:sp macro="" textlink="">
      <xdr:nvSpPr>
        <xdr:cNvPr id="3" name="AutoShape 5">
          <a:extLst>
            <a:ext uri="{FF2B5EF4-FFF2-40B4-BE49-F238E27FC236}">
              <a16:creationId xmlns:a16="http://schemas.microsoft.com/office/drawing/2014/main" id="{718244F8-FD3A-41DE-9BE5-EF49DA32D344}"/>
            </a:ext>
          </a:extLst>
        </xdr:cNvPr>
        <xdr:cNvSpPr/>
      </xdr:nvSpPr>
      <xdr:spPr>
        <a:xfrm>
          <a:off x="257175" y="13846175"/>
          <a:ext cx="184785" cy="6159500"/>
        </a:xfrm>
        <a:prstGeom prst="leftBrace">
          <a:avLst>
            <a:gd name="adj1" fmla="val 116659"/>
            <a:gd name="adj2" fmla="val 50000"/>
          </a:avLst>
        </a:prstGeom>
        <a:noFill/>
        <a:ln w="9525">
          <a:solidFill>
            <a:srgbClr val="000000"/>
          </a:solidFill>
          <a:round/>
          <a:headEnd/>
          <a:tailEnd/>
        </a:ln>
      </xdr:spPr>
    </xdr:sp>
    <xdr:clientData/>
  </xdr:twoCellAnchor>
  <xdr:twoCellAnchor>
    <xdr:from>
      <xdr:col>1</xdr:col>
      <xdr:colOff>227013</xdr:colOff>
      <xdr:row>40</xdr:row>
      <xdr:rowOff>123825</xdr:rowOff>
    </xdr:from>
    <xdr:to>
      <xdr:col>2</xdr:col>
      <xdr:colOff>84138</xdr:colOff>
      <xdr:row>42</xdr:row>
      <xdr:rowOff>410210</xdr:rowOff>
    </xdr:to>
    <xdr:sp macro="" textlink="">
      <xdr:nvSpPr>
        <xdr:cNvPr id="4" name="AutoShape 3">
          <a:extLst>
            <a:ext uri="{FF2B5EF4-FFF2-40B4-BE49-F238E27FC236}">
              <a16:creationId xmlns:a16="http://schemas.microsoft.com/office/drawing/2014/main" id="{BD2185A1-1AA6-472B-A61F-6F43E47730E2}"/>
            </a:ext>
          </a:extLst>
        </xdr:cNvPr>
        <xdr:cNvSpPr/>
      </xdr:nvSpPr>
      <xdr:spPr>
        <a:xfrm>
          <a:off x="312738" y="20926425"/>
          <a:ext cx="152400" cy="1467485"/>
        </a:xfrm>
        <a:prstGeom prst="leftBrace">
          <a:avLst>
            <a:gd name="adj1" fmla="val 216667"/>
            <a:gd name="adj2" fmla="val 50000"/>
          </a:avLst>
        </a:prstGeom>
        <a:noFill/>
        <a:ln w="9525">
          <a:solidFill>
            <a:srgbClr val="000000"/>
          </a:solidFill>
          <a:round/>
          <a:headEnd/>
          <a:tailEnd/>
        </a:ln>
      </xdr:spPr>
    </xdr:sp>
    <xdr:clientData/>
  </xdr:twoCellAnchor>
  <xdr:twoCellAnchor>
    <xdr:from>
      <xdr:col>1</xdr:col>
      <xdr:colOff>190500</xdr:colOff>
      <xdr:row>17</xdr:row>
      <xdr:rowOff>123825</xdr:rowOff>
    </xdr:from>
    <xdr:to>
      <xdr:col>2</xdr:col>
      <xdr:colOff>38100</xdr:colOff>
      <xdr:row>26</xdr:row>
      <xdr:rowOff>347980</xdr:rowOff>
    </xdr:to>
    <xdr:sp macro="" textlink="">
      <xdr:nvSpPr>
        <xdr:cNvPr id="5" name="AutoShape 5">
          <a:extLst>
            <a:ext uri="{FF2B5EF4-FFF2-40B4-BE49-F238E27FC236}">
              <a16:creationId xmlns:a16="http://schemas.microsoft.com/office/drawing/2014/main" id="{ADBB943D-F53F-4F54-9284-17BC9676A951}"/>
            </a:ext>
          </a:extLst>
        </xdr:cNvPr>
        <xdr:cNvSpPr/>
      </xdr:nvSpPr>
      <xdr:spPr>
        <a:xfrm>
          <a:off x="266700" y="7350125"/>
          <a:ext cx="123825" cy="5631180"/>
        </a:xfrm>
        <a:prstGeom prst="leftBrace">
          <a:avLst>
            <a:gd name="adj1" fmla="val 116659"/>
            <a:gd name="adj2" fmla="val 50317"/>
          </a:avLst>
        </a:prstGeom>
        <a:noFill/>
        <a:ln w="9525">
          <a:solidFill>
            <a:srgbClr val="000000"/>
          </a:solidFill>
          <a:round/>
          <a:headEnd/>
          <a:tailEnd/>
        </a:ln>
      </xdr:spPr>
    </xdr:sp>
    <xdr:clientData/>
  </xdr:twoCellAnchor>
  <xdr:twoCellAnchor>
    <xdr:from>
      <xdr:col>1</xdr:col>
      <xdr:colOff>171450</xdr:colOff>
      <xdr:row>28</xdr:row>
      <xdr:rowOff>130175</xdr:rowOff>
    </xdr:from>
    <xdr:to>
      <xdr:col>2</xdr:col>
      <xdr:colOff>60960</xdr:colOff>
      <xdr:row>38</xdr:row>
      <xdr:rowOff>384175</xdr:rowOff>
    </xdr:to>
    <xdr:sp macro="" textlink="">
      <xdr:nvSpPr>
        <xdr:cNvPr id="6" name="AutoShape 5">
          <a:extLst>
            <a:ext uri="{FF2B5EF4-FFF2-40B4-BE49-F238E27FC236}">
              <a16:creationId xmlns:a16="http://schemas.microsoft.com/office/drawing/2014/main" id="{E0F8E823-CDA3-45F4-89FA-0674C34553A1}"/>
            </a:ext>
          </a:extLst>
        </xdr:cNvPr>
        <xdr:cNvSpPr/>
      </xdr:nvSpPr>
      <xdr:spPr>
        <a:xfrm>
          <a:off x="247650" y="13960475"/>
          <a:ext cx="168910" cy="6257925"/>
        </a:xfrm>
        <a:prstGeom prst="leftBrace">
          <a:avLst>
            <a:gd name="adj1" fmla="val 116659"/>
            <a:gd name="adj2" fmla="val 50000"/>
          </a:avLst>
        </a:prstGeom>
        <a:noFill/>
        <a:ln w="9525">
          <a:solidFill>
            <a:srgbClr val="000000"/>
          </a:solidFill>
          <a:round/>
          <a:headEnd/>
          <a:tailEnd/>
        </a:ln>
      </xdr:spPr>
    </xdr:sp>
    <xdr:clientData/>
  </xdr:twoCellAnchor>
  <xdr:twoCellAnchor>
    <xdr:from>
      <xdr:col>1</xdr:col>
      <xdr:colOff>227013</xdr:colOff>
      <xdr:row>40</xdr:row>
      <xdr:rowOff>123825</xdr:rowOff>
    </xdr:from>
    <xdr:to>
      <xdr:col>2</xdr:col>
      <xdr:colOff>84138</xdr:colOff>
      <xdr:row>42</xdr:row>
      <xdr:rowOff>410210</xdr:rowOff>
    </xdr:to>
    <xdr:sp macro="" textlink="">
      <xdr:nvSpPr>
        <xdr:cNvPr id="7" name="AutoShape 3">
          <a:extLst>
            <a:ext uri="{FF2B5EF4-FFF2-40B4-BE49-F238E27FC236}">
              <a16:creationId xmlns:a16="http://schemas.microsoft.com/office/drawing/2014/main" id="{F0A40D15-F7C8-48F4-9D17-BC0B2F8F6795}"/>
            </a:ext>
          </a:extLst>
        </xdr:cNvPr>
        <xdr:cNvSpPr/>
      </xdr:nvSpPr>
      <xdr:spPr>
        <a:xfrm>
          <a:off x="303213" y="21151850"/>
          <a:ext cx="136525" cy="1486535"/>
        </a:xfrm>
        <a:prstGeom prst="leftBrace">
          <a:avLst>
            <a:gd name="adj1" fmla="val 216667"/>
            <a:gd name="adj2" fmla="val 50000"/>
          </a:avLst>
        </a:prstGeom>
        <a:noFill/>
        <a:ln w="9525">
          <a:solidFill>
            <a:srgbClr val="000000"/>
          </a:solidFill>
          <a:round/>
          <a:headEnd/>
          <a:tailEnd/>
        </a:ln>
      </xdr:spPr>
    </xdr:sp>
    <xdr:clientData/>
  </xdr:twoCellAnchor>
  <xdr:twoCellAnchor>
    <xdr:from>
      <xdr:col>1</xdr:col>
      <xdr:colOff>190500</xdr:colOff>
      <xdr:row>17</xdr:row>
      <xdr:rowOff>123825</xdr:rowOff>
    </xdr:from>
    <xdr:to>
      <xdr:col>2</xdr:col>
      <xdr:colOff>38100</xdr:colOff>
      <xdr:row>26</xdr:row>
      <xdr:rowOff>347980</xdr:rowOff>
    </xdr:to>
    <xdr:sp macro="" textlink="">
      <xdr:nvSpPr>
        <xdr:cNvPr id="8" name="AutoShape 5">
          <a:extLst>
            <a:ext uri="{FF2B5EF4-FFF2-40B4-BE49-F238E27FC236}">
              <a16:creationId xmlns:a16="http://schemas.microsoft.com/office/drawing/2014/main" id="{E75E42C8-0D0E-46D4-B23A-DDA0A22A68A6}"/>
            </a:ext>
          </a:extLst>
        </xdr:cNvPr>
        <xdr:cNvSpPr/>
      </xdr:nvSpPr>
      <xdr:spPr>
        <a:xfrm>
          <a:off x="266700" y="7359650"/>
          <a:ext cx="123825" cy="5631180"/>
        </a:xfrm>
        <a:prstGeom prst="leftBrace">
          <a:avLst>
            <a:gd name="adj1" fmla="val 116659"/>
            <a:gd name="adj2" fmla="val 50317"/>
          </a:avLst>
        </a:prstGeom>
        <a:noFill/>
        <a:ln w="9525">
          <a:solidFill>
            <a:srgbClr val="000000"/>
          </a:solidFill>
          <a:round/>
          <a:headEnd/>
          <a:tailEnd/>
        </a:ln>
      </xdr:spPr>
    </xdr:sp>
    <xdr:clientData/>
  </xdr:twoCellAnchor>
  <xdr:twoCellAnchor>
    <xdr:from>
      <xdr:col>1</xdr:col>
      <xdr:colOff>171450</xdr:colOff>
      <xdr:row>28</xdr:row>
      <xdr:rowOff>130175</xdr:rowOff>
    </xdr:from>
    <xdr:to>
      <xdr:col>2</xdr:col>
      <xdr:colOff>60960</xdr:colOff>
      <xdr:row>38</xdr:row>
      <xdr:rowOff>384175</xdr:rowOff>
    </xdr:to>
    <xdr:sp macro="" textlink="">
      <xdr:nvSpPr>
        <xdr:cNvPr id="9" name="AutoShape 5">
          <a:extLst>
            <a:ext uri="{FF2B5EF4-FFF2-40B4-BE49-F238E27FC236}">
              <a16:creationId xmlns:a16="http://schemas.microsoft.com/office/drawing/2014/main" id="{7BF27423-1A3B-44E4-B997-ED3B8AC94390}"/>
            </a:ext>
          </a:extLst>
        </xdr:cNvPr>
        <xdr:cNvSpPr/>
      </xdr:nvSpPr>
      <xdr:spPr>
        <a:xfrm>
          <a:off x="247650" y="13970000"/>
          <a:ext cx="168910" cy="6257925"/>
        </a:xfrm>
        <a:prstGeom prst="leftBrace">
          <a:avLst>
            <a:gd name="adj1" fmla="val 116659"/>
            <a:gd name="adj2" fmla="val 50000"/>
          </a:avLst>
        </a:prstGeom>
        <a:noFill/>
        <a:ln w="9525">
          <a:solidFill>
            <a:srgbClr val="000000"/>
          </a:solidFill>
          <a:round/>
          <a:headEnd/>
          <a:tailEnd/>
        </a:ln>
      </xdr:spPr>
    </xdr:sp>
    <xdr:clientData/>
  </xdr:twoCellAnchor>
  <xdr:twoCellAnchor>
    <xdr:from>
      <xdr:col>1</xdr:col>
      <xdr:colOff>227013</xdr:colOff>
      <xdr:row>40</xdr:row>
      <xdr:rowOff>123825</xdr:rowOff>
    </xdr:from>
    <xdr:to>
      <xdr:col>2</xdr:col>
      <xdr:colOff>84138</xdr:colOff>
      <xdr:row>42</xdr:row>
      <xdr:rowOff>410210</xdr:rowOff>
    </xdr:to>
    <xdr:sp macro="" textlink="">
      <xdr:nvSpPr>
        <xdr:cNvPr id="10" name="AutoShape 3">
          <a:extLst>
            <a:ext uri="{FF2B5EF4-FFF2-40B4-BE49-F238E27FC236}">
              <a16:creationId xmlns:a16="http://schemas.microsoft.com/office/drawing/2014/main" id="{2B582453-A5F1-401C-8E11-AFCEB4FD80AF}"/>
            </a:ext>
          </a:extLst>
        </xdr:cNvPr>
        <xdr:cNvSpPr/>
      </xdr:nvSpPr>
      <xdr:spPr>
        <a:xfrm>
          <a:off x="303213" y="21161375"/>
          <a:ext cx="136525" cy="1486535"/>
        </a:xfrm>
        <a:prstGeom prst="leftBrace">
          <a:avLst>
            <a:gd name="adj1" fmla="val 216667"/>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567592</xdr:colOff>
      <xdr:row>9</xdr:row>
      <xdr:rowOff>185518</xdr:rowOff>
    </xdr:from>
    <xdr:to>
      <xdr:col>25</xdr:col>
      <xdr:colOff>668215</xdr:colOff>
      <xdr:row>20</xdr:row>
      <xdr:rowOff>72684</xdr:rowOff>
    </xdr:to>
    <xdr:sp macro="" textlink="">
      <xdr:nvSpPr>
        <xdr:cNvPr id="2" name="AutoShape 5">
          <a:extLst>
            <a:ext uri="{FF2B5EF4-FFF2-40B4-BE49-F238E27FC236}">
              <a16:creationId xmlns:a16="http://schemas.microsoft.com/office/drawing/2014/main" id="{0D161D70-AA07-4FCA-B512-E2C5D42EBF83}"/>
            </a:ext>
          </a:extLst>
        </xdr:cNvPr>
        <xdr:cNvSpPr/>
      </xdr:nvSpPr>
      <xdr:spPr>
        <a:xfrm>
          <a:off x="16188592" y="2290543"/>
          <a:ext cx="100623" cy="2792291"/>
        </a:xfrm>
        <a:prstGeom prst="leftBrace">
          <a:avLst>
            <a:gd name="adj1" fmla="val 124372"/>
            <a:gd name="adj2" fmla="val 50000"/>
          </a:avLst>
        </a:prstGeom>
        <a:noFill/>
        <a:ln w="9525">
          <a:solidFill>
            <a:srgbClr val="000000"/>
          </a:solidFill>
          <a:round/>
          <a:headEnd/>
          <a:tailEnd/>
        </a:ln>
      </xdr:spPr>
    </xdr:sp>
    <xdr:clientData/>
  </xdr:twoCellAnchor>
  <xdr:twoCellAnchor>
    <xdr:from>
      <xdr:col>1</xdr:col>
      <xdr:colOff>180975</xdr:colOff>
      <xdr:row>36</xdr:row>
      <xdr:rowOff>95250</xdr:rowOff>
    </xdr:from>
    <xdr:to>
      <xdr:col>2</xdr:col>
      <xdr:colOff>9525</xdr:colOff>
      <xdr:row>38</xdr:row>
      <xdr:rowOff>172085</xdr:rowOff>
    </xdr:to>
    <xdr:sp macro="" textlink="">
      <xdr:nvSpPr>
        <xdr:cNvPr id="3" name="AutoShape 5">
          <a:extLst>
            <a:ext uri="{FF2B5EF4-FFF2-40B4-BE49-F238E27FC236}">
              <a16:creationId xmlns:a16="http://schemas.microsoft.com/office/drawing/2014/main" id="{BFAEA006-BC8A-4E39-A293-48FF4CDD94D7}"/>
            </a:ext>
          </a:extLst>
        </xdr:cNvPr>
        <xdr:cNvSpPr/>
      </xdr:nvSpPr>
      <xdr:spPr>
        <a:xfrm>
          <a:off x="457200" y="9486900"/>
          <a:ext cx="66675" cy="648335"/>
        </a:xfrm>
        <a:prstGeom prst="leftBrace">
          <a:avLst>
            <a:gd name="adj1" fmla="val 133651"/>
            <a:gd name="adj2" fmla="val 50000"/>
          </a:avLst>
        </a:prstGeom>
        <a:noFill/>
        <a:ln w="9525">
          <a:solidFill>
            <a:srgbClr val="000000"/>
          </a:solidFill>
          <a:round/>
          <a:headEnd/>
          <a:tailEnd/>
        </a:ln>
      </xdr:spPr>
    </xdr:sp>
    <xdr:clientData/>
  </xdr:twoCellAnchor>
  <xdr:twoCellAnchor>
    <xdr:from>
      <xdr:col>26</xdr:col>
      <xdr:colOff>708514</xdr:colOff>
      <xdr:row>19</xdr:row>
      <xdr:rowOff>226988</xdr:rowOff>
    </xdr:from>
    <xdr:to>
      <xdr:col>26</xdr:col>
      <xdr:colOff>771037</xdr:colOff>
      <xdr:row>30</xdr:row>
      <xdr:rowOff>199683</xdr:rowOff>
    </xdr:to>
    <xdr:sp macro="" textlink="">
      <xdr:nvSpPr>
        <xdr:cNvPr id="4" name="AutoShape 5">
          <a:extLst>
            <a:ext uri="{FF2B5EF4-FFF2-40B4-BE49-F238E27FC236}">
              <a16:creationId xmlns:a16="http://schemas.microsoft.com/office/drawing/2014/main" id="{9FBBD503-84ED-480D-9AC8-F91F13F8C1CD}"/>
            </a:ext>
          </a:extLst>
        </xdr:cNvPr>
        <xdr:cNvSpPr/>
      </xdr:nvSpPr>
      <xdr:spPr>
        <a:xfrm>
          <a:off x="17243914" y="4951388"/>
          <a:ext cx="62523" cy="3020695"/>
        </a:xfrm>
        <a:prstGeom prst="leftBrace">
          <a:avLst>
            <a:gd name="adj1" fmla="val 124394"/>
            <a:gd name="adj2" fmla="val 50000"/>
          </a:avLst>
        </a:prstGeom>
        <a:noFill/>
        <a:ln w="9525">
          <a:solidFill>
            <a:srgbClr val="000000"/>
          </a:solidFill>
          <a:round/>
          <a:headEnd/>
          <a:tailEnd/>
        </a:ln>
      </xdr:spPr>
    </xdr:sp>
    <xdr:clientData/>
  </xdr:twoCellAnchor>
  <xdr:twoCellAnchor>
    <xdr:from>
      <xdr:col>1</xdr:col>
      <xdr:colOff>152400</xdr:colOff>
      <xdr:row>13</xdr:row>
      <xdr:rowOff>29210</xdr:rowOff>
    </xdr:from>
    <xdr:to>
      <xdr:col>2</xdr:col>
      <xdr:colOff>38100</xdr:colOff>
      <xdr:row>22</xdr:row>
      <xdr:rowOff>238760</xdr:rowOff>
    </xdr:to>
    <xdr:sp macro="" textlink="">
      <xdr:nvSpPr>
        <xdr:cNvPr id="5" name="AutoShape 5">
          <a:extLst>
            <a:ext uri="{FF2B5EF4-FFF2-40B4-BE49-F238E27FC236}">
              <a16:creationId xmlns:a16="http://schemas.microsoft.com/office/drawing/2014/main" id="{EDC7913A-CFC3-4498-8716-0609E8FEF926}"/>
            </a:ext>
          </a:extLst>
        </xdr:cNvPr>
        <xdr:cNvSpPr/>
      </xdr:nvSpPr>
      <xdr:spPr>
        <a:xfrm>
          <a:off x="430823" y="3033248"/>
          <a:ext cx="127489" cy="2781300"/>
        </a:xfrm>
        <a:prstGeom prst="leftBrace">
          <a:avLst>
            <a:gd name="adj1" fmla="val 124372"/>
            <a:gd name="adj2" fmla="val 50000"/>
          </a:avLst>
        </a:prstGeom>
        <a:noFill/>
        <a:ln w="9525">
          <a:solidFill>
            <a:srgbClr val="000000"/>
          </a:solidFill>
          <a:round/>
          <a:headEnd/>
          <a:tailEnd/>
        </a:ln>
      </xdr:spPr>
    </xdr:sp>
    <xdr:clientData/>
  </xdr:twoCellAnchor>
  <xdr:twoCellAnchor>
    <xdr:from>
      <xdr:col>1</xdr:col>
      <xdr:colOff>180975</xdr:colOff>
      <xdr:row>36</xdr:row>
      <xdr:rowOff>95250</xdr:rowOff>
    </xdr:from>
    <xdr:to>
      <xdr:col>2</xdr:col>
      <xdr:colOff>9525</xdr:colOff>
      <xdr:row>38</xdr:row>
      <xdr:rowOff>172085</xdr:rowOff>
    </xdr:to>
    <xdr:sp macro="" textlink="">
      <xdr:nvSpPr>
        <xdr:cNvPr id="6" name="AutoShape 5">
          <a:extLst>
            <a:ext uri="{FF2B5EF4-FFF2-40B4-BE49-F238E27FC236}">
              <a16:creationId xmlns:a16="http://schemas.microsoft.com/office/drawing/2014/main" id="{A91AD156-B0DB-44AA-926B-E615FA3B98DD}"/>
            </a:ext>
          </a:extLst>
        </xdr:cNvPr>
        <xdr:cNvSpPr/>
      </xdr:nvSpPr>
      <xdr:spPr>
        <a:xfrm>
          <a:off x="457200" y="9486900"/>
          <a:ext cx="66675" cy="648335"/>
        </a:xfrm>
        <a:prstGeom prst="leftBrace">
          <a:avLst>
            <a:gd name="adj1" fmla="val 133651"/>
            <a:gd name="adj2" fmla="val 50000"/>
          </a:avLst>
        </a:prstGeom>
        <a:noFill/>
        <a:ln w="9525">
          <a:solidFill>
            <a:srgbClr val="000000"/>
          </a:solidFill>
          <a:round/>
          <a:headEnd/>
          <a:tailEnd/>
        </a:ln>
      </xdr:spPr>
    </xdr:sp>
    <xdr:clientData/>
  </xdr:twoCellAnchor>
  <xdr:twoCellAnchor>
    <xdr:from>
      <xdr:col>1</xdr:col>
      <xdr:colOff>180975</xdr:colOff>
      <xdr:row>24</xdr:row>
      <xdr:rowOff>75565</xdr:rowOff>
    </xdr:from>
    <xdr:to>
      <xdr:col>2</xdr:col>
      <xdr:colOff>28575</xdr:colOff>
      <xdr:row>34</xdr:row>
      <xdr:rowOff>238760</xdr:rowOff>
    </xdr:to>
    <xdr:sp macro="" textlink="">
      <xdr:nvSpPr>
        <xdr:cNvPr id="7" name="AutoShape 5">
          <a:extLst>
            <a:ext uri="{FF2B5EF4-FFF2-40B4-BE49-F238E27FC236}">
              <a16:creationId xmlns:a16="http://schemas.microsoft.com/office/drawing/2014/main" id="{2058C7B9-79E2-4569-959E-915A00455387}"/>
            </a:ext>
          </a:extLst>
        </xdr:cNvPr>
        <xdr:cNvSpPr/>
      </xdr:nvSpPr>
      <xdr:spPr>
        <a:xfrm>
          <a:off x="457200" y="6133465"/>
          <a:ext cx="85725" cy="3020695"/>
        </a:xfrm>
        <a:prstGeom prst="leftBrace">
          <a:avLst>
            <a:gd name="adj1" fmla="val 124394"/>
            <a:gd name="adj2" fmla="val 50000"/>
          </a:avLst>
        </a:prstGeom>
        <a:noFill/>
        <a:ln w="9525">
          <a:solidFill>
            <a:srgbClr val="000000"/>
          </a:solidFill>
          <a:round/>
          <a:headEnd/>
          <a:tailEnd/>
        </a:ln>
      </xdr:spPr>
    </xdr:sp>
    <xdr:clientData/>
  </xdr:twoCellAnchor>
  <xdr:twoCellAnchor>
    <xdr:from>
      <xdr:col>1</xdr:col>
      <xdr:colOff>152400</xdr:colOff>
      <xdr:row>13</xdr:row>
      <xdr:rowOff>29210</xdr:rowOff>
    </xdr:from>
    <xdr:to>
      <xdr:col>2</xdr:col>
      <xdr:colOff>38100</xdr:colOff>
      <xdr:row>22</xdr:row>
      <xdr:rowOff>238760</xdr:rowOff>
    </xdr:to>
    <xdr:sp macro="" textlink="">
      <xdr:nvSpPr>
        <xdr:cNvPr id="8" name="AutoShape 5">
          <a:extLst>
            <a:ext uri="{FF2B5EF4-FFF2-40B4-BE49-F238E27FC236}">
              <a16:creationId xmlns:a16="http://schemas.microsoft.com/office/drawing/2014/main" id="{4044E170-650C-4953-AB03-2C03039B1B5F}"/>
            </a:ext>
          </a:extLst>
        </xdr:cNvPr>
        <xdr:cNvSpPr/>
      </xdr:nvSpPr>
      <xdr:spPr>
        <a:xfrm>
          <a:off x="400050" y="3026410"/>
          <a:ext cx="104775" cy="2781300"/>
        </a:xfrm>
        <a:prstGeom prst="leftBrace">
          <a:avLst>
            <a:gd name="adj1" fmla="val 124372"/>
            <a:gd name="adj2" fmla="val 50000"/>
          </a:avLst>
        </a:prstGeom>
        <a:noFill/>
        <a:ln w="9525">
          <a:solidFill>
            <a:srgbClr val="000000"/>
          </a:solidFill>
          <a:round/>
          <a:headEnd/>
          <a:tailEnd/>
        </a:ln>
      </xdr:spPr>
    </xdr:sp>
    <xdr:clientData/>
  </xdr:twoCellAnchor>
  <xdr:twoCellAnchor>
    <xdr:from>
      <xdr:col>1</xdr:col>
      <xdr:colOff>180975</xdr:colOff>
      <xdr:row>36</xdr:row>
      <xdr:rowOff>95250</xdr:rowOff>
    </xdr:from>
    <xdr:to>
      <xdr:col>2</xdr:col>
      <xdr:colOff>9525</xdr:colOff>
      <xdr:row>38</xdr:row>
      <xdr:rowOff>172085</xdr:rowOff>
    </xdr:to>
    <xdr:sp macro="" textlink="">
      <xdr:nvSpPr>
        <xdr:cNvPr id="9" name="AutoShape 5">
          <a:extLst>
            <a:ext uri="{FF2B5EF4-FFF2-40B4-BE49-F238E27FC236}">
              <a16:creationId xmlns:a16="http://schemas.microsoft.com/office/drawing/2014/main" id="{9BE3AB69-C5B8-42D7-BD59-0AE40900F88E}"/>
            </a:ext>
          </a:extLst>
        </xdr:cNvPr>
        <xdr:cNvSpPr/>
      </xdr:nvSpPr>
      <xdr:spPr>
        <a:xfrm>
          <a:off x="425450" y="9477375"/>
          <a:ext cx="47625" cy="648335"/>
        </a:xfrm>
        <a:prstGeom prst="leftBrace">
          <a:avLst>
            <a:gd name="adj1" fmla="val 133651"/>
            <a:gd name="adj2" fmla="val 50000"/>
          </a:avLst>
        </a:prstGeom>
        <a:noFill/>
        <a:ln w="9525">
          <a:solidFill>
            <a:srgbClr val="000000"/>
          </a:solidFill>
          <a:round/>
          <a:headEnd/>
          <a:tailEnd/>
        </a:ln>
      </xdr:spPr>
    </xdr:sp>
    <xdr:clientData/>
  </xdr:twoCellAnchor>
  <xdr:twoCellAnchor>
    <xdr:from>
      <xdr:col>1</xdr:col>
      <xdr:colOff>180975</xdr:colOff>
      <xdr:row>24</xdr:row>
      <xdr:rowOff>75565</xdr:rowOff>
    </xdr:from>
    <xdr:to>
      <xdr:col>2</xdr:col>
      <xdr:colOff>28575</xdr:colOff>
      <xdr:row>34</xdr:row>
      <xdr:rowOff>238760</xdr:rowOff>
    </xdr:to>
    <xdr:sp macro="" textlink="">
      <xdr:nvSpPr>
        <xdr:cNvPr id="10" name="AutoShape 5">
          <a:extLst>
            <a:ext uri="{FF2B5EF4-FFF2-40B4-BE49-F238E27FC236}">
              <a16:creationId xmlns:a16="http://schemas.microsoft.com/office/drawing/2014/main" id="{F98C68D1-FC10-454A-9BB9-A3AAABF007E3}"/>
            </a:ext>
          </a:extLst>
        </xdr:cNvPr>
        <xdr:cNvSpPr/>
      </xdr:nvSpPr>
      <xdr:spPr>
        <a:xfrm>
          <a:off x="425450" y="6123940"/>
          <a:ext cx="66675" cy="3017520"/>
        </a:xfrm>
        <a:prstGeom prst="leftBrace">
          <a:avLst>
            <a:gd name="adj1" fmla="val 124394"/>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152400</xdr:colOff>
      <xdr:row>5</xdr:row>
      <xdr:rowOff>76200</xdr:rowOff>
    </xdr:from>
    <xdr:to>
      <xdr:col>2</xdr:col>
      <xdr:colOff>238125</xdr:colOff>
      <xdr:row>7</xdr:row>
      <xdr:rowOff>105410</xdr:rowOff>
    </xdr:to>
    <xdr:sp macro="" textlink="">
      <xdr:nvSpPr>
        <xdr:cNvPr id="7" name="AutoShape 1">
          <a:extLst>
            <a:ext uri="{FF2B5EF4-FFF2-40B4-BE49-F238E27FC236}">
              <a16:creationId xmlns:a16="http://schemas.microsoft.com/office/drawing/2014/main" id="{C58CD845-087E-4AC6-B77C-8FECC66E9487}"/>
            </a:ext>
          </a:extLst>
        </xdr:cNvPr>
        <xdr:cNvSpPr/>
      </xdr:nvSpPr>
      <xdr:spPr>
        <a:xfrm>
          <a:off x="2171700" y="1009650"/>
          <a:ext cx="82550" cy="349885"/>
        </a:xfrm>
        <a:prstGeom prst="leftBrace">
          <a:avLst>
            <a:gd name="adj1" fmla="val 52160"/>
            <a:gd name="adj2" fmla="val 50000"/>
          </a:avLst>
        </a:prstGeom>
        <a:noFill/>
        <a:ln w="9525">
          <a:solidFill>
            <a:srgbClr val="000000"/>
          </a:solidFill>
          <a:round/>
          <a:headEnd/>
          <a:tailEnd/>
        </a:ln>
      </xdr:spPr>
    </xdr:sp>
    <xdr:clientData/>
  </xdr:twoCellAnchor>
  <xdr:twoCellAnchor>
    <xdr:from>
      <xdr:col>2</xdr:col>
      <xdr:colOff>152400</xdr:colOff>
      <xdr:row>9</xdr:row>
      <xdr:rowOff>76200</xdr:rowOff>
    </xdr:from>
    <xdr:to>
      <xdr:col>2</xdr:col>
      <xdr:colOff>238125</xdr:colOff>
      <xdr:row>11</xdr:row>
      <xdr:rowOff>105410</xdr:rowOff>
    </xdr:to>
    <xdr:sp macro="" textlink="">
      <xdr:nvSpPr>
        <xdr:cNvPr id="8" name="AutoShape 1">
          <a:extLst>
            <a:ext uri="{FF2B5EF4-FFF2-40B4-BE49-F238E27FC236}">
              <a16:creationId xmlns:a16="http://schemas.microsoft.com/office/drawing/2014/main" id="{E7C6508A-506B-4B67-A2D1-CD770C1B6DD4}"/>
            </a:ext>
          </a:extLst>
        </xdr:cNvPr>
        <xdr:cNvSpPr/>
      </xdr:nvSpPr>
      <xdr:spPr>
        <a:xfrm>
          <a:off x="2171700" y="1571625"/>
          <a:ext cx="82550" cy="349885"/>
        </a:xfrm>
        <a:prstGeom prst="leftBrace">
          <a:avLst>
            <a:gd name="adj1" fmla="val 52160"/>
            <a:gd name="adj2" fmla="val 50000"/>
          </a:avLst>
        </a:prstGeom>
        <a:noFill/>
        <a:ln w="9525">
          <a:solidFill>
            <a:srgbClr val="000000"/>
          </a:solidFill>
          <a:round/>
          <a:headEnd/>
          <a:tailEnd/>
        </a:ln>
      </xdr:spPr>
    </xdr:sp>
    <xdr:clientData/>
  </xdr:twoCellAnchor>
  <xdr:twoCellAnchor>
    <xdr:from>
      <xdr:col>2</xdr:col>
      <xdr:colOff>152400</xdr:colOff>
      <xdr:row>13</xdr:row>
      <xdr:rowOff>76200</xdr:rowOff>
    </xdr:from>
    <xdr:to>
      <xdr:col>2</xdr:col>
      <xdr:colOff>238125</xdr:colOff>
      <xdr:row>15</xdr:row>
      <xdr:rowOff>105410</xdr:rowOff>
    </xdr:to>
    <xdr:sp macro="" textlink="">
      <xdr:nvSpPr>
        <xdr:cNvPr id="9" name="AutoShape 1">
          <a:extLst>
            <a:ext uri="{FF2B5EF4-FFF2-40B4-BE49-F238E27FC236}">
              <a16:creationId xmlns:a16="http://schemas.microsoft.com/office/drawing/2014/main" id="{D6D55BE3-7BAD-4D90-BB84-A791344523B6}"/>
            </a:ext>
          </a:extLst>
        </xdr:cNvPr>
        <xdr:cNvSpPr/>
      </xdr:nvSpPr>
      <xdr:spPr>
        <a:xfrm>
          <a:off x="2171700" y="2133600"/>
          <a:ext cx="82550" cy="340360"/>
        </a:xfrm>
        <a:prstGeom prst="leftBrace">
          <a:avLst>
            <a:gd name="adj1" fmla="val 52160"/>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4"/>
  <sheetViews>
    <sheetView showGridLines="0" view="pageBreakPreview" zoomScaleSheetLayoutView="100" workbookViewId="0"/>
  </sheetViews>
  <sheetFormatPr defaultColWidth="9" defaultRowHeight="13"/>
  <cols>
    <col min="1" max="1" width="14.08984375" style="1" bestFit="1" customWidth="1"/>
    <col min="2" max="2" width="20.6328125" style="1" customWidth="1"/>
    <col min="3" max="3" width="10.36328125" style="1" customWidth="1"/>
    <col min="4" max="12" width="5.6328125" style="1" customWidth="1"/>
    <col min="13" max="13" width="10.26953125" style="1" customWidth="1"/>
    <col min="14" max="14" width="5.90625" style="1" customWidth="1"/>
    <col min="15" max="15" width="11.7265625" style="1" bestFit="1" customWidth="1"/>
    <col min="16" max="17" width="10.08984375" style="1" bestFit="1" customWidth="1"/>
    <col min="18" max="18" width="13" style="1" bestFit="1" customWidth="1"/>
    <col min="19" max="19" width="9" style="1" customWidth="1"/>
    <col min="20" max="16384" width="9" style="1"/>
  </cols>
  <sheetData>
    <row r="1" spans="1:30" ht="13.5" customHeight="1"/>
    <row r="2" spans="1:30" ht="13.5" customHeight="1">
      <c r="A2" s="2"/>
      <c r="B2" s="3"/>
      <c r="C2" s="3"/>
      <c r="D2" s="3"/>
      <c r="E2" s="3"/>
      <c r="F2" s="3"/>
      <c r="G2" s="3"/>
      <c r="H2" s="3"/>
      <c r="I2" s="3"/>
      <c r="J2" s="3"/>
      <c r="K2" s="3"/>
      <c r="L2" s="3"/>
      <c r="M2" s="3"/>
      <c r="N2" s="3"/>
      <c r="O2" s="3"/>
      <c r="P2" s="3"/>
      <c r="Q2" s="18"/>
      <c r="R2" s="11"/>
      <c r="S2" s="7"/>
      <c r="T2" s="7"/>
      <c r="U2" s="7"/>
      <c r="AB2" s="18"/>
    </row>
    <row r="3" spans="1:30" ht="13.5" customHeight="1">
      <c r="B3" s="3"/>
      <c r="C3" s="3"/>
      <c r="D3" s="3"/>
      <c r="E3" s="3"/>
      <c r="F3" s="3"/>
      <c r="G3" s="3"/>
      <c r="H3" s="3"/>
      <c r="I3" s="3"/>
      <c r="J3" s="3"/>
      <c r="K3" s="3"/>
      <c r="L3" s="3"/>
      <c r="M3" s="3"/>
      <c r="N3" s="3"/>
      <c r="O3" s="3"/>
      <c r="P3" s="3"/>
      <c r="Q3" s="18"/>
      <c r="R3" s="11"/>
      <c r="S3" s="18"/>
      <c r="U3" s="18"/>
    </row>
    <row r="4" spans="1:30" ht="13.5" customHeight="1">
      <c r="B4" s="3"/>
      <c r="C4" s="10"/>
      <c r="D4" s="5"/>
      <c r="E4" s="10"/>
      <c r="F4" s="5"/>
      <c r="G4" s="10"/>
      <c r="H4" s="5"/>
      <c r="I4" s="10"/>
      <c r="J4" s="5"/>
      <c r="K4" s="10"/>
      <c r="L4" s="10"/>
      <c r="M4" s="10"/>
      <c r="N4" s="5"/>
      <c r="O4" s="3"/>
      <c r="P4" s="3"/>
      <c r="Q4" s="18"/>
      <c r="R4" s="11"/>
      <c r="T4" s="18"/>
    </row>
    <row r="5" spans="1:30" ht="13.5" customHeight="1">
      <c r="B5" s="4"/>
      <c r="C5" s="10"/>
      <c r="D5" s="12"/>
      <c r="E5" s="10"/>
      <c r="F5" s="12"/>
      <c r="G5" s="10"/>
      <c r="H5" s="12"/>
      <c r="I5" s="10"/>
      <c r="J5" s="12"/>
      <c r="K5" s="10"/>
      <c r="L5" s="10"/>
      <c r="M5" s="10"/>
      <c r="N5" s="12"/>
      <c r="O5" s="3"/>
      <c r="P5" s="3"/>
      <c r="Q5" s="18"/>
      <c r="R5" s="11"/>
      <c r="T5" s="18"/>
    </row>
    <row r="6" spans="1:30" ht="13.5" customHeight="1">
      <c r="B6" s="5"/>
      <c r="C6" s="11"/>
      <c r="D6" s="11"/>
      <c r="E6" s="11"/>
      <c r="F6" s="11"/>
      <c r="G6" s="11"/>
      <c r="H6" s="11"/>
      <c r="I6" s="11"/>
      <c r="J6" s="11"/>
      <c r="K6" s="11"/>
      <c r="L6" s="11"/>
      <c r="M6" s="11"/>
      <c r="N6" s="11"/>
      <c r="O6" s="3"/>
      <c r="P6" s="3"/>
      <c r="Q6" s="18"/>
      <c r="R6" s="11"/>
    </row>
    <row r="7" spans="1:30" ht="13.5" customHeight="1">
      <c r="B7" s="5"/>
      <c r="C7" s="11"/>
      <c r="D7" s="11"/>
      <c r="E7" s="11"/>
      <c r="F7" s="11"/>
      <c r="G7" s="11"/>
      <c r="H7" s="11"/>
      <c r="I7" s="11"/>
      <c r="J7" s="11"/>
      <c r="K7" s="11"/>
      <c r="L7" s="11"/>
      <c r="M7" s="11"/>
      <c r="N7" s="11"/>
      <c r="O7" s="3"/>
      <c r="P7" s="3"/>
      <c r="Q7" s="18"/>
      <c r="R7" s="11"/>
      <c r="AD7" s="203"/>
    </row>
    <row r="8" spans="1:30" ht="13.5" customHeight="1">
      <c r="B8" s="5"/>
      <c r="C8" s="11"/>
      <c r="D8" s="11"/>
      <c r="E8" s="11"/>
      <c r="F8" s="11"/>
      <c r="G8" s="11"/>
      <c r="H8" s="11"/>
      <c r="I8" s="11"/>
      <c r="J8" s="11"/>
      <c r="K8" s="11"/>
      <c r="L8" s="11"/>
      <c r="M8" s="11"/>
      <c r="N8" s="11"/>
      <c r="O8" s="3"/>
      <c r="P8" s="3"/>
      <c r="Q8" s="18"/>
      <c r="R8" s="11"/>
      <c r="AD8" s="203"/>
    </row>
    <row r="9" spans="1:30" ht="13.5" customHeight="1">
      <c r="B9" s="5"/>
      <c r="C9" s="11"/>
      <c r="D9" s="11"/>
      <c r="E9" s="11"/>
      <c r="F9" s="11"/>
      <c r="G9" s="11"/>
      <c r="H9" s="11"/>
      <c r="I9" s="11"/>
      <c r="J9" s="11"/>
      <c r="K9" s="11"/>
      <c r="L9" s="11"/>
      <c r="M9" s="11"/>
      <c r="N9" s="11"/>
      <c r="O9" s="3"/>
      <c r="P9" s="3"/>
      <c r="Q9" s="18"/>
      <c r="R9" s="11"/>
      <c r="AD9" s="203"/>
    </row>
    <row r="10" spans="1:30" ht="13.5" customHeight="1">
      <c r="B10" s="5"/>
      <c r="C10" s="11"/>
      <c r="D10" s="11"/>
      <c r="E10" s="13"/>
      <c r="F10" s="11"/>
      <c r="G10" s="11"/>
      <c r="H10" s="11"/>
      <c r="I10" s="11"/>
      <c r="J10" s="11"/>
      <c r="K10" s="11"/>
      <c r="L10" s="11"/>
      <c r="M10" s="11"/>
      <c r="N10" s="11"/>
      <c r="O10" s="3"/>
      <c r="P10" s="3"/>
      <c r="Q10" s="18"/>
      <c r="R10" s="11"/>
      <c r="AD10" s="203"/>
    </row>
    <row r="11" spans="1:30" ht="13.5" customHeight="1">
      <c r="B11" s="5"/>
      <c r="C11" s="11"/>
      <c r="D11" s="11"/>
      <c r="E11" s="11"/>
      <c r="F11" s="11"/>
      <c r="G11" s="11"/>
      <c r="H11" s="11"/>
      <c r="I11" s="11"/>
      <c r="J11" s="11"/>
      <c r="K11" s="11"/>
      <c r="L11" s="11"/>
      <c r="M11" s="11"/>
      <c r="N11" s="11"/>
      <c r="O11" s="3"/>
      <c r="P11" s="3"/>
      <c r="Q11" s="18"/>
      <c r="R11" s="11"/>
    </row>
    <row r="12" spans="1:30" ht="13.5" customHeight="1">
      <c r="B12" s="5"/>
      <c r="C12" s="11"/>
      <c r="D12" s="11"/>
      <c r="E12" s="11"/>
      <c r="F12" s="11"/>
      <c r="G12" s="11"/>
      <c r="H12" s="11"/>
      <c r="I12" s="11"/>
      <c r="J12" s="11"/>
      <c r="K12" s="11"/>
      <c r="L12" s="11"/>
      <c r="M12" s="11"/>
      <c r="N12" s="652">
        <f>C20</f>
        <v>20</v>
      </c>
      <c r="O12" s="3"/>
      <c r="P12" s="3"/>
      <c r="Q12" s="18"/>
      <c r="R12" s="11"/>
    </row>
    <row r="13" spans="1:30" ht="13.5" customHeight="1">
      <c r="B13" s="6"/>
      <c r="C13" s="11"/>
      <c r="D13" s="11"/>
      <c r="E13" s="11"/>
      <c r="F13" s="11"/>
      <c r="G13" s="11"/>
      <c r="H13" s="11"/>
      <c r="I13" s="11"/>
      <c r="J13" s="11"/>
      <c r="K13" s="11"/>
      <c r="L13" s="11"/>
      <c r="M13" s="11"/>
      <c r="N13" s="652"/>
      <c r="O13" s="3"/>
      <c r="P13" s="11"/>
      <c r="Q13" s="18"/>
      <c r="R13" s="18"/>
      <c r="V13" s="18"/>
    </row>
    <row r="14" spans="1:30" ht="13.5" customHeight="1">
      <c r="B14" s="5"/>
      <c r="C14" s="11"/>
      <c r="D14" s="11"/>
      <c r="E14" s="11"/>
      <c r="F14" s="11"/>
      <c r="G14" s="11"/>
      <c r="H14" s="11"/>
      <c r="I14" s="11"/>
      <c r="J14" s="11"/>
      <c r="K14" s="11"/>
      <c r="L14" s="11"/>
      <c r="M14" s="11"/>
      <c r="N14" s="652"/>
      <c r="O14" s="3"/>
      <c r="P14" s="11"/>
      <c r="Q14" s="18"/>
      <c r="R14" s="11"/>
      <c r="S14" s="12"/>
      <c r="T14" s="12"/>
      <c r="V14" s="14"/>
    </row>
    <row r="15" spans="1:30" ht="13.5" customHeight="1">
      <c r="B15" s="6"/>
      <c r="C15" s="11"/>
      <c r="D15" s="11"/>
      <c r="E15" s="11"/>
      <c r="F15" s="11"/>
      <c r="G15" s="11"/>
      <c r="H15" s="11"/>
      <c r="I15" s="7"/>
      <c r="J15" s="7"/>
      <c r="K15" s="3"/>
      <c r="L15" s="3"/>
      <c r="M15" s="3"/>
      <c r="N15" s="655" t="s">
        <v>184</v>
      </c>
      <c r="O15" s="3"/>
      <c r="P15" s="11"/>
      <c r="Q15" s="3"/>
      <c r="R15" s="3"/>
      <c r="S15" s="12"/>
      <c r="T15" s="12"/>
      <c r="U15" s="18"/>
      <c r="V15" s="18"/>
    </row>
    <row r="16" spans="1:30" ht="13.5" customHeight="1">
      <c r="B16" s="6"/>
      <c r="C16" s="11"/>
      <c r="D16" s="11"/>
      <c r="E16" s="11"/>
      <c r="F16" s="11"/>
      <c r="G16" s="11"/>
      <c r="H16" s="11"/>
      <c r="I16" s="11"/>
      <c r="J16" s="11"/>
      <c r="K16" s="3"/>
      <c r="L16" s="3"/>
      <c r="M16" s="3"/>
      <c r="N16" s="655"/>
      <c r="O16" s="3"/>
      <c r="P16" s="11"/>
      <c r="Q16" s="9"/>
      <c r="R16" s="9"/>
      <c r="S16" s="15"/>
      <c r="T16" s="15"/>
      <c r="U16" s="18"/>
      <c r="V16" s="18"/>
      <c r="W16" s="18"/>
      <c r="X16" s="18"/>
    </row>
    <row r="17" spans="2:32" ht="13.5" customHeight="1">
      <c r="B17" s="6"/>
      <c r="C17" s="11"/>
      <c r="D17" s="11"/>
      <c r="E17" s="11"/>
      <c r="F17" s="11"/>
      <c r="G17" s="11"/>
      <c r="H17" s="11"/>
      <c r="I17" s="7"/>
      <c r="J17" s="14"/>
      <c r="K17" s="3"/>
      <c r="L17" s="3"/>
      <c r="M17" s="3"/>
      <c r="N17" s="655"/>
      <c r="O17" s="3"/>
      <c r="P17" s="11"/>
      <c r="Q17" s="9"/>
      <c r="R17" s="9"/>
      <c r="S17" s="15"/>
      <c r="T17" s="15"/>
    </row>
    <row r="18" spans="2:32" ht="13.5" customHeight="1">
      <c r="B18" s="6"/>
      <c r="C18" s="11"/>
      <c r="D18" s="11"/>
      <c r="E18" s="11"/>
      <c r="F18" s="11"/>
      <c r="G18" s="11"/>
      <c r="H18" s="11"/>
      <c r="I18" s="7"/>
      <c r="J18" s="14"/>
      <c r="K18" s="3"/>
      <c r="L18" s="3"/>
      <c r="M18" s="3"/>
      <c r="N18" s="655"/>
      <c r="O18" s="3"/>
      <c r="P18" s="11"/>
      <c r="Q18" s="9"/>
      <c r="R18" s="9"/>
      <c r="S18" s="15"/>
      <c r="T18" s="15"/>
    </row>
    <row r="19" spans="2:32" ht="13.5" customHeight="1">
      <c r="B19" s="6"/>
      <c r="C19" s="11"/>
      <c r="D19" s="11"/>
      <c r="E19" s="11"/>
      <c r="F19" s="11"/>
      <c r="G19" s="11"/>
      <c r="H19" s="11"/>
      <c r="I19" s="7"/>
      <c r="J19" s="7"/>
      <c r="K19" s="3"/>
      <c r="L19" s="3"/>
      <c r="M19" s="3"/>
      <c r="N19" s="655"/>
      <c r="O19" s="3"/>
      <c r="P19" s="7"/>
      <c r="Q19" s="15"/>
      <c r="R19" s="18"/>
      <c r="S19" s="18"/>
      <c r="T19" s="18"/>
      <c r="U19" s="18"/>
    </row>
    <row r="20" spans="2:32" ht="13.5" customHeight="1">
      <c r="B20" s="6"/>
      <c r="C20" s="653">
        <v>20</v>
      </c>
      <c r="D20" s="654" t="s">
        <v>185</v>
      </c>
      <c r="E20" s="654"/>
      <c r="F20" s="654"/>
      <c r="G20" s="654"/>
      <c r="H20" s="654"/>
      <c r="I20" s="654"/>
      <c r="J20" s="654"/>
      <c r="K20" s="654"/>
      <c r="L20" s="654"/>
      <c r="M20" s="3"/>
      <c r="N20" s="655"/>
      <c r="O20" s="3"/>
      <c r="P20" s="11"/>
    </row>
    <row r="21" spans="2:32" ht="13.5" customHeight="1">
      <c r="B21" s="6"/>
      <c r="C21" s="653"/>
      <c r="D21" s="654"/>
      <c r="E21" s="654"/>
      <c r="F21" s="654"/>
      <c r="G21" s="654"/>
      <c r="H21" s="654"/>
      <c r="I21" s="654"/>
      <c r="J21" s="654"/>
      <c r="K21" s="654"/>
      <c r="L21" s="654"/>
      <c r="M21" s="3"/>
      <c r="N21" s="655"/>
      <c r="O21" s="3"/>
      <c r="P21" s="11"/>
    </row>
    <row r="22" spans="2:32" ht="13.5" customHeight="1">
      <c r="B22" s="6"/>
      <c r="C22" s="653"/>
      <c r="D22" s="654"/>
      <c r="E22" s="654"/>
      <c r="F22" s="654"/>
      <c r="G22" s="654"/>
      <c r="H22" s="654"/>
      <c r="I22" s="654"/>
      <c r="J22" s="654"/>
      <c r="K22" s="654"/>
      <c r="L22" s="654"/>
      <c r="M22" s="3"/>
      <c r="N22" s="655"/>
      <c r="O22" s="3"/>
      <c r="P22" s="11"/>
      <c r="Q22" s="14"/>
      <c r="R22" s="14"/>
      <c r="V22" s="18"/>
    </row>
    <row r="23" spans="2:32" ht="13.5" customHeight="1">
      <c r="B23" s="3"/>
      <c r="C23" s="653"/>
      <c r="D23" s="654"/>
      <c r="E23" s="654"/>
      <c r="F23" s="654"/>
      <c r="G23" s="654"/>
      <c r="H23" s="654"/>
      <c r="I23" s="654"/>
      <c r="J23" s="654"/>
      <c r="K23" s="654"/>
      <c r="L23" s="654"/>
      <c r="M23" s="11"/>
      <c r="N23" s="655"/>
      <c r="O23" s="3"/>
      <c r="P23" s="11"/>
      <c r="Q23" s="17"/>
      <c r="R23" s="17"/>
      <c r="S23" s="17"/>
      <c r="V23" s="18"/>
      <c r="W23" s="18"/>
      <c r="Y23" s="18"/>
    </row>
    <row r="24" spans="2:32" ht="13.5" customHeight="1">
      <c r="B24" s="3"/>
      <c r="C24" s="653"/>
      <c r="D24" s="654"/>
      <c r="E24" s="654"/>
      <c r="F24" s="654"/>
      <c r="G24" s="654"/>
      <c r="H24" s="654"/>
      <c r="I24" s="654"/>
      <c r="J24" s="654"/>
      <c r="K24" s="654"/>
      <c r="L24" s="654"/>
      <c r="M24" s="3"/>
      <c r="N24" s="655"/>
      <c r="O24" s="3"/>
      <c r="P24" s="11"/>
      <c r="Q24" s="14"/>
      <c r="R24" s="14"/>
      <c r="S24" s="14"/>
      <c r="T24" s="14"/>
      <c r="U24" s="14"/>
      <c r="V24" s="17"/>
      <c r="W24" s="17"/>
      <c r="X24" s="17"/>
      <c r="Y24" s="17"/>
      <c r="Z24" s="17"/>
      <c r="AC24" s="18"/>
      <c r="AD24" s="18"/>
      <c r="AF24" s="18"/>
    </row>
    <row r="25" spans="2:32" ht="13.5" customHeight="1">
      <c r="B25" s="6"/>
      <c r="C25" s="653"/>
      <c r="D25" s="654"/>
      <c r="E25" s="654"/>
      <c r="F25" s="654"/>
      <c r="G25" s="654"/>
      <c r="H25" s="654"/>
      <c r="I25" s="654"/>
      <c r="J25" s="654"/>
      <c r="K25" s="654"/>
      <c r="L25" s="654"/>
      <c r="M25" s="3"/>
      <c r="N25" s="16"/>
      <c r="O25" s="3"/>
      <c r="P25" s="11"/>
      <c r="Q25" s="9"/>
      <c r="R25" s="9"/>
      <c r="S25" s="15"/>
      <c r="T25" s="15"/>
    </row>
    <row r="26" spans="2:32">
      <c r="C26" s="9"/>
      <c r="E26" s="14"/>
      <c r="F26" s="14"/>
      <c r="G26" s="7"/>
      <c r="I26" s="15"/>
      <c r="J26" s="15"/>
      <c r="K26" s="15"/>
      <c r="L26" s="15"/>
      <c r="M26" s="15"/>
      <c r="N26" s="15"/>
      <c r="O26" s="15"/>
      <c r="P26" s="15"/>
      <c r="Q26" s="15"/>
      <c r="S26" s="14"/>
      <c r="T26" s="14"/>
      <c r="U26" s="14"/>
      <c r="V26" s="14"/>
      <c r="W26" s="14"/>
      <c r="X26" s="14"/>
      <c r="AA26" s="18"/>
      <c r="AB26" s="14"/>
      <c r="AD26" s="18"/>
    </row>
    <row r="27" spans="2:32">
      <c r="C27" s="9"/>
      <c r="E27" s="14"/>
      <c r="F27" s="14"/>
      <c r="G27" s="7"/>
      <c r="I27" s="15"/>
      <c r="J27" s="15"/>
      <c r="K27" s="15"/>
      <c r="L27" s="15"/>
      <c r="M27" s="15"/>
      <c r="N27" s="15"/>
      <c r="O27" s="15"/>
      <c r="P27" s="15"/>
      <c r="Q27" s="15"/>
      <c r="S27" s="14"/>
      <c r="T27" s="14"/>
      <c r="U27" s="14"/>
      <c r="V27" s="14"/>
      <c r="W27" s="14"/>
      <c r="X27" s="14"/>
      <c r="AB27" s="14"/>
      <c r="AD27" s="18"/>
    </row>
    <row r="28" spans="2:32">
      <c r="C28" s="9"/>
      <c r="E28" s="14"/>
      <c r="F28" s="14"/>
      <c r="G28" s="7"/>
      <c r="I28" s="5"/>
      <c r="J28" s="5"/>
      <c r="K28" s="5"/>
      <c r="L28" s="5"/>
      <c r="M28" s="5"/>
      <c r="N28" s="5"/>
      <c r="O28" s="15"/>
      <c r="P28" s="15"/>
      <c r="Q28" s="15"/>
      <c r="U28" s="14"/>
      <c r="V28" s="14"/>
      <c r="W28" s="14"/>
      <c r="X28" s="14"/>
      <c r="AD28" s="14"/>
    </row>
    <row r="29" spans="2:32">
      <c r="B29" s="7"/>
      <c r="C29" s="7"/>
      <c r="D29" s="7"/>
      <c r="E29" s="14"/>
      <c r="F29" s="14"/>
      <c r="G29" s="7"/>
      <c r="I29" s="5"/>
      <c r="J29" s="5"/>
      <c r="K29" s="5"/>
      <c r="L29" s="5"/>
      <c r="M29" s="5"/>
      <c r="N29" s="5"/>
      <c r="O29" s="5"/>
      <c r="P29" s="5"/>
      <c r="Q29" s="5"/>
      <c r="T29" s="14"/>
      <c r="U29" s="14"/>
      <c r="V29" s="14"/>
      <c r="AB29" s="14"/>
    </row>
    <row r="30" spans="2:32">
      <c r="E30" s="14"/>
      <c r="F30" s="14"/>
      <c r="I30" s="5"/>
      <c r="J30" s="5"/>
      <c r="K30" s="5"/>
      <c r="L30" s="5"/>
      <c r="M30" s="5"/>
      <c r="N30" s="5"/>
      <c r="O30" s="5"/>
      <c r="P30" s="5"/>
      <c r="Q30" s="5"/>
      <c r="R30" s="5"/>
      <c r="S30" s="5"/>
      <c r="T30" s="5"/>
      <c r="U30" s="17"/>
      <c r="V30" s="17"/>
      <c r="Y30" s="18"/>
      <c r="AB30" s="18"/>
    </row>
    <row r="31" spans="2:32">
      <c r="B31" s="8"/>
      <c r="C31" s="8"/>
      <c r="D31" s="8"/>
      <c r="H31" s="5"/>
      <c r="I31" s="5"/>
      <c r="J31" s="5"/>
      <c r="K31" s="5"/>
      <c r="L31" s="5"/>
      <c r="M31" s="5"/>
      <c r="N31" s="5"/>
      <c r="O31" s="5"/>
      <c r="P31" s="5"/>
      <c r="Q31" s="5"/>
      <c r="R31" s="17"/>
      <c r="S31" s="17"/>
      <c r="T31" s="17"/>
      <c r="U31" s="17"/>
      <c r="V31" s="17"/>
    </row>
    <row r="32" spans="2:32">
      <c r="B32" s="8"/>
      <c r="C32" s="8"/>
      <c r="D32" s="8"/>
      <c r="H32" s="5"/>
      <c r="I32" s="5"/>
      <c r="J32" s="5"/>
      <c r="K32" s="5"/>
      <c r="L32" s="5"/>
      <c r="M32" s="5"/>
      <c r="N32" s="5"/>
      <c r="O32" s="5"/>
      <c r="P32" s="5"/>
      <c r="Q32" s="17"/>
      <c r="R32" s="17"/>
      <c r="S32" s="17"/>
      <c r="T32" s="17"/>
      <c r="U32" s="17"/>
      <c r="Y32" s="18"/>
      <c r="AB32" s="18"/>
    </row>
    <row r="33" spans="2:30">
      <c r="B33" s="8"/>
      <c r="C33" s="8"/>
      <c r="D33" s="8"/>
      <c r="H33" s="5"/>
      <c r="I33" s="5"/>
      <c r="J33" s="5"/>
      <c r="K33" s="5"/>
      <c r="L33" s="5"/>
      <c r="M33" s="5"/>
      <c r="N33" s="5"/>
      <c r="O33" s="5"/>
      <c r="P33" s="5"/>
      <c r="Q33" s="14"/>
      <c r="R33" s="14"/>
      <c r="S33" s="14"/>
      <c r="T33" s="14"/>
      <c r="U33" s="14"/>
      <c r="V33" s="19"/>
      <c r="Y33" s="18"/>
      <c r="AB33" s="18"/>
    </row>
    <row r="34" spans="2:30">
      <c r="B34" s="8"/>
      <c r="C34" s="8"/>
      <c r="D34" s="8"/>
      <c r="H34" s="5"/>
      <c r="I34" s="5"/>
      <c r="J34" s="5"/>
      <c r="K34" s="5"/>
      <c r="L34" s="5"/>
      <c r="M34" s="5"/>
      <c r="N34" s="5"/>
      <c r="O34" s="5"/>
      <c r="P34" s="5"/>
      <c r="Q34" s="14"/>
      <c r="R34" s="14"/>
      <c r="S34" s="14"/>
      <c r="T34" s="14"/>
      <c r="U34" s="14"/>
      <c r="V34" s="14"/>
      <c r="W34" s="14"/>
      <c r="X34" s="14"/>
      <c r="Y34" s="14"/>
      <c r="AB34" s="18"/>
    </row>
    <row r="35" spans="2:30">
      <c r="B35" s="5"/>
      <c r="C35" s="5"/>
      <c r="D35" s="5"/>
      <c r="E35" s="5"/>
      <c r="F35" s="5"/>
      <c r="G35" s="5"/>
      <c r="H35" s="5"/>
      <c r="I35" s="5"/>
      <c r="J35" s="5"/>
      <c r="K35" s="5"/>
      <c r="L35" s="5"/>
      <c r="M35" s="5"/>
      <c r="N35" s="5"/>
      <c r="O35" s="5"/>
      <c r="P35" s="5"/>
      <c r="Q35" s="14"/>
      <c r="R35" s="14"/>
      <c r="S35" s="14"/>
      <c r="T35" s="14"/>
      <c r="U35" s="14"/>
      <c r="V35" s="5"/>
      <c r="W35" s="5"/>
      <c r="X35" s="17"/>
      <c r="Y35" s="17"/>
      <c r="AD35" s="18"/>
    </row>
    <row r="36" spans="2:30">
      <c r="H36" s="14"/>
      <c r="I36" s="14"/>
      <c r="J36" s="14"/>
      <c r="K36" s="14"/>
      <c r="L36" s="14"/>
      <c r="M36" s="14"/>
      <c r="N36" s="14"/>
      <c r="O36" s="5"/>
      <c r="P36" s="5"/>
      <c r="Q36" s="14"/>
      <c r="R36" s="14"/>
      <c r="S36" s="14"/>
      <c r="T36" s="14"/>
      <c r="U36" s="14"/>
      <c r="V36" s="17"/>
      <c r="W36" s="17"/>
      <c r="X36" s="17"/>
      <c r="Y36" s="17"/>
      <c r="AD36" s="14"/>
    </row>
    <row r="37" spans="2:30">
      <c r="B37" s="8"/>
      <c r="C37" s="8"/>
      <c r="D37" s="8"/>
      <c r="E37" s="8"/>
      <c r="F37" s="8"/>
      <c r="I37" s="15"/>
      <c r="J37" s="15"/>
      <c r="K37" s="15"/>
      <c r="L37" s="15"/>
      <c r="M37" s="15"/>
      <c r="N37" s="15"/>
      <c r="O37" s="17"/>
      <c r="P37" s="17"/>
      <c r="Q37" s="17"/>
      <c r="R37" s="17"/>
    </row>
    <row r="38" spans="2:30">
      <c r="B38" s="9"/>
      <c r="C38" s="9"/>
      <c r="D38" s="9"/>
      <c r="E38" s="9"/>
      <c r="F38" s="9"/>
      <c r="G38" s="9"/>
      <c r="H38" s="9"/>
      <c r="I38" s="15"/>
      <c r="J38" s="15"/>
      <c r="K38" s="15"/>
      <c r="L38" s="15"/>
      <c r="M38" s="15"/>
    </row>
    <row r="39" spans="2:30">
      <c r="B39" s="9"/>
      <c r="C39" s="9"/>
      <c r="D39" s="9"/>
      <c r="E39" s="9"/>
      <c r="F39" s="9"/>
      <c r="G39" s="9"/>
      <c r="H39" s="9"/>
      <c r="I39" s="15"/>
      <c r="J39" s="15"/>
      <c r="K39" s="15"/>
      <c r="L39" s="15"/>
      <c r="M39" s="15"/>
      <c r="R39" s="18"/>
    </row>
    <row r="40" spans="2:30">
      <c r="B40" s="9"/>
      <c r="C40" s="9"/>
      <c r="D40" s="9"/>
      <c r="E40" s="9"/>
      <c r="F40" s="9"/>
      <c r="G40" s="9"/>
      <c r="H40" s="9"/>
      <c r="I40" s="15"/>
      <c r="J40" s="15"/>
      <c r="K40" s="15"/>
      <c r="L40" s="15"/>
      <c r="M40" s="15"/>
      <c r="P40" s="18"/>
    </row>
    <row r="41" spans="2:30">
      <c r="I41" s="5"/>
      <c r="J41" s="5"/>
      <c r="K41" s="5"/>
      <c r="L41" s="5"/>
      <c r="M41" s="5"/>
      <c r="P41" s="14"/>
      <c r="R41" s="18"/>
    </row>
    <row r="42" spans="2:30">
      <c r="R42" s="18"/>
    </row>
    <row r="44" spans="2:30">
      <c r="P44" s="18"/>
    </row>
  </sheetData>
  <mergeCells count="4">
    <mergeCell ref="N12:N14"/>
    <mergeCell ref="C20:C25"/>
    <mergeCell ref="D20:L25"/>
    <mergeCell ref="N15:N24"/>
  </mergeCells>
  <phoneticPr fontId="32"/>
  <printOptions horizontalCentered="1"/>
  <pageMargins left="0.51181102362204722" right="0" top="0.74803149606299213" bottom="0.7480314960629921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O30"/>
  <sheetViews>
    <sheetView showGridLines="0" view="pageBreakPreview" zoomScaleNormal="130" zoomScaleSheetLayoutView="100" workbookViewId="0">
      <selection activeCell="Q4" sqref="Q4"/>
    </sheetView>
  </sheetViews>
  <sheetFormatPr defaultColWidth="13.36328125" defaultRowHeight="13"/>
  <cols>
    <col min="1" max="1" width="13.36328125" style="63"/>
    <col min="2" max="2" width="8.36328125" style="63" customWidth="1"/>
    <col min="3" max="3" width="7.26953125" style="63" customWidth="1"/>
    <col min="4" max="4" width="6.90625" style="63" customWidth="1"/>
    <col min="5" max="15" width="6.36328125" style="63" customWidth="1"/>
    <col min="16" max="16" width="9.6328125" style="63" customWidth="1"/>
    <col min="17" max="16384" width="13.36328125" style="63"/>
  </cols>
  <sheetData>
    <row r="2" spans="1:15" s="62" customFormat="1" ht="28.5" customHeight="1">
      <c r="A2" s="20"/>
      <c r="B2" s="788" t="s">
        <v>508</v>
      </c>
      <c r="C2" s="788"/>
      <c r="D2" s="788"/>
      <c r="E2" s="788"/>
      <c r="F2" s="788"/>
      <c r="G2" s="788"/>
      <c r="H2" s="788"/>
      <c r="I2" s="788"/>
      <c r="J2" s="788"/>
      <c r="K2" s="788"/>
      <c r="L2" s="788"/>
      <c r="M2" s="788"/>
      <c r="N2" s="788"/>
      <c r="O2" s="788"/>
    </row>
    <row r="3" spans="1:15" ht="14.25" customHeight="1" thickBot="1">
      <c r="B3" s="24"/>
      <c r="C3" s="24"/>
      <c r="D3" s="24"/>
      <c r="E3" s="24"/>
      <c r="F3" s="24"/>
      <c r="G3" s="24"/>
      <c r="H3" s="24"/>
      <c r="I3" s="24"/>
      <c r="J3" s="24"/>
      <c r="K3" s="24"/>
      <c r="L3" s="23"/>
      <c r="M3" s="23"/>
      <c r="N3" s="23"/>
      <c r="O3" s="213" t="s">
        <v>61</v>
      </c>
    </row>
    <row r="4" spans="1:15" ht="22.5" customHeight="1">
      <c r="B4" s="789" t="s">
        <v>316</v>
      </c>
      <c r="C4" s="789"/>
      <c r="D4" s="791" t="s">
        <v>106</v>
      </c>
      <c r="E4" s="778"/>
      <c r="F4" s="792"/>
      <c r="G4" s="791" t="s">
        <v>107</v>
      </c>
      <c r="H4" s="778"/>
      <c r="I4" s="792"/>
      <c r="J4" s="791" t="s">
        <v>108</v>
      </c>
      <c r="K4" s="778"/>
      <c r="L4" s="778"/>
      <c r="M4" s="791" t="s">
        <v>109</v>
      </c>
      <c r="N4" s="778"/>
      <c r="O4" s="778"/>
    </row>
    <row r="5" spans="1:15" ht="22.5" customHeight="1">
      <c r="B5" s="790"/>
      <c r="C5" s="790"/>
      <c r="D5" s="435" t="s">
        <v>1</v>
      </c>
      <c r="E5" s="449" t="s">
        <v>5</v>
      </c>
      <c r="F5" s="449" t="s">
        <v>18</v>
      </c>
      <c r="G5" s="435" t="s">
        <v>1</v>
      </c>
      <c r="H5" s="449" t="s">
        <v>5</v>
      </c>
      <c r="I5" s="449" t="s">
        <v>18</v>
      </c>
      <c r="J5" s="435" t="s">
        <v>1</v>
      </c>
      <c r="K5" s="449" t="s">
        <v>5</v>
      </c>
      <c r="L5" s="435" t="s">
        <v>18</v>
      </c>
      <c r="M5" s="435" t="s">
        <v>1</v>
      </c>
      <c r="N5" s="449" t="s">
        <v>5</v>
      </c>
      <c r="O5" s="435" t="s">
        <v>18</v>
      </c>
    </row>
    <row r="6" spans="1:15" ht="25.5" customHeight="1">
      <c r="B6" s="793" t="s">
        <v>509</v>
      </c>
      <c r="C6" s="793"/>
      <c r="D6" s="305">
        <v>15662</v>
      </c>
      <c r="E6" s="390">
        <v>7959</v>
      </c>
      <c r="F6" s="390">
        <v>7703</v>
      </c>
      <c r="G6" s="390">
        <v>9810</v>
      </c>
      <c r="H6" s="390">
        <v>4729</v>
      </c>
      <c r="I6" s="390">
        <v>5081</v>
      </c>
      <c r="J6" s="390">
        <v>634</v>
      </c>
      <c r="K6" s="390">
        <v>372</v>
      </c>
      <c r="L6" s="390">
        <v>262</v>
      </c>
      <c r="M6" s="390">
        <v>1369</v>
      </c>
      <c r="N6" s="390">
        <v>1215</v>
      </c>
      <c r="O6" s="390">
        <v>154</v>
      </c>
    </row>
    <row r="7" spans="1:15" ht="18" customHeight="1">
      <c r="B7" s="378"/>
      <c r="C7" s="378" t="s">
        <v>79</v>
      </c>
      <c r="D7" s="277">
        <v>14590</v>
      </c>
      <c r="E7" s="278">
        <v>7358</v>
      </c>
      <c r="F7" s="278">
        <v>7232</v>
      </c>
      <c r="G7" s="278">
        <v>8785</v>
      </c>
      <c r="H7" s="278">
        <v>4171</v>
      </c>
      <c r="I7" s="278">
        <v>4614</v>
      </c>
      <c r="J7" s="278">
        <v>634</v>
      </c>
      <c r="K7" s="278">
        <v>372</v>
      </c>
      <c r="L7" s="278">
        <v>262</v>
      </c>
      <c r="M7" s="278">
        <v>1322</v>
      </c>
      <c r="N7" s="278">
        <v>1172</v>
      </c>
      <c r="O7" s="278">
        <v>150</v>
      </c>
    </row>
    <row r="8" spans="1:15" ht="18" customHeight="1">
      <c r="B8" s="378" t="s">
        <v>31</v>
      </c>
      <c r="C8" s="378"/>
      <c r="D8" s="277"/>
      <c r="E8" s="278"/>
      <c r="F8" s="278"/>
      <c r="G8" s="278"/>
      <c r="H8" s="278"/>
      <c r="I8" s="278"/>
      <c r="J8" s="278"/>
      <c r="K8" s="278"/>
      <c r="L8" s="278"/>
      <c r="M8" s="278"/>
      <c r="N8" s="278"/>
      <c r="O8" s="278"/>
    </row>
    <row r="9" spans="1:15" ht="18" customHeight="1">
      <c r="B9" s="378"/>
      <c r="C9" s="378" t="s">
        <v>111</v>
      </c>
      <c r="D9" s="277">
        <v>415</v>
      </c>
      <c r="E9" s="278">
        <v>218</v>
      </c>
      <c r="F9" s="278">
        <v>197</v>
      </c>
      <c r="G9" s="278">
        <v>368</v>
      </c>
      <c r="H9" s="278">
        <v>175</v>
      </c>
      <c r="I9" s="278">
        <v>193</v>
      </c>
      <c r="J9" s="278">
        <v>0</v>
      </c>
      <c r="K9" s="278">
        <v>0</v>
      </c>
      <c r="L9" s="278">
        <v>0</v>
      </c>
      <c r="M9" s="278">
        <v>47</v>
      </c>
      <c r="N9" s="278">
        <v>43</v>
      </c>
      <c r="O9" s="278">
        <v>4</v>
      </c>
    </row>
    <row r="10" spans="1:15" ht="18" customHeight="1">
      <c r="B10" s="378"/>
      <c r="C10" s="378"/>
      <c r="D10" s="277"/>
      <c r="E10" s="278"/>
      <c r="F10" s="278"/>
      <c r="G10" s="278"/>
      <c r="H10" s="278"/>
      <c r="I10" s="278"/>
      <c r="J10" s="278"/>
      <c r="K10" s="278"/>
      <c r="L10" s="278"/>
      <c r="M10" s="278"/>
      <c r="N10" s="278"/>
      <c r="O10" s="278"/>
    </row>
    <row r="11" spans="1:15" ht="18" customHeight="1" thickBot="1">
      <c r="B11" s="794" t="s">
        <v>245</v>
      </c>
      <c r="C11" s="794"/>
      <c r="D11" s="306">
        <v>657</v>
      </c>
      <c r="E11" s="450">
        <v>383</v>
      </c>
      <c r="F11" s="450">
        <v>274</v>
      </c>
      <c r="G11" s="450">
        <v>657</v>
      </c>
      <c r="H11" s="450">
        <v>383</v>
      </c>
      <c r="I11" s="450">
        <v>274</v>
      </c>
      <c r="J11" s="450">
        <v>0</v>
      </c>
      <c r="K11" s="450">
        <v>0</v>
      </c>
      <c r="L11" s="450">
        <v>0</v>
      </c>
      <c r="M11" s="450">
        <v>0</v>
      </c>
      <c r="N11" s="450">
        <v>0</v>
      </c>
      <c r="O11" s="450">
        <v>0</v>
      </c>
    </row>
    <row r="12" spans="1:15" ht="14.25" customHeight="1" thickBot="1">
      <c r="B12" s="24"/>
      <c r="C12" s="24"/>
      <c r="D12" s="451"/>
      <c r="E12" s="24"/>
      <c r="F12" s="24"/>
      <c r="G12" s="24"/>
      <c r="H12" s="24"/>
      <c r="I12" s="24"/>
      <c r="J12" s="24"/>
      <c r="K12" s="24"/>
      <c r="L12" s="24"/>
      <c r="M12" s="24"/>
      <c r="N12" s="24"/>
      <c r="O12" s="24"/>
    </row>
    <row r="13" spans="1:15" ht="22.5" customHeight="1">
      <c r="B13" s="789" t="s">
        <v>316</v>
      </c>
      <c r="C13" s="789"/>
      <c r="D13" s="791" t="s">
        <v>77</v>
      </c>
      <c r="E13" s="778"/>
      <c r="F13" s="795"/>
      <c r="G13" s="780" t="s">
        <v>145</v>
      </c>
      <c r="H13" s="778"/>
      <c r="I13" s="792"/>
      <c r="J13" s="801" t="s">
        <v>43</v>
      </c>
      <c r="K13" s="802"/>
      <c r="L13" s="802"/>
      <c r="M13" s="798" t="s">
        <v>361</v>
      </c>
      <c r="N13" s="799"/>
      <c r="O13" s="799"/>
    </row>
    <row r="14" spans="1:15" s="225" customFormat="1" ht="22.5" customHeight="1">
      <c r="B14" s="790"/>
      <c r="C14" s="790"/>
      <c r="D14" s="435" t="s">
        <v>1</v>
      </c>
      <c r="E14" s="449" t="s">
        <v>5</v>
      </c>
      <c r="F14" s="449" t="s">
        <v>18</v>
      </c>
      <c r="G14" s="435" t="s">
        <v>1</v>
      </c>
      <c r="H14" s="449" t="s">
        <v>5</v>
      </c>
      <c r="I14" s="449" t="s">
        <v>18</v>
      </c>
      <c r="J14" s="435" t="s">
        <v>1</v>
      </c>
      <c r="K14" s="449" t="s">
        <v>5</v>
      </c>
      <c r="L14" s="435" t="s">
        <v>18</v>
      </c>
      <c r="M14" s="452" t="s">
        <v>1</v>
      </c>
      <c r="N14" s="452" t="s">
        <v>5</v>
      </c>
      <c r="O14" s="452" t="s">
        <v>18</v>
      </c>
    </row>
    <row r="15" spans="1:15" s="226" customFormat="1" ht="25.5" customHeight="1">
      <c r="B15" s="793" t="s">
        <v>509</v>
      </c>
      <c r="C15" s="793"/>
      <c r="D15" s="307">
        <v>1361</v>
      </c>
      <c r="E15" s="278">
        <v>575</v>
      </c>
      <c r="F15" s="278">
        <v>786</v>
      </c>
      <c r="G15" s="278">
        <v>89</v>
      </c>
      <c r="H15" s="278">
        <v>70</v>
      </c>
      <c r="I15" s="278">
        <v>19</v>
      </c>
      <c r="J15" s="278">
        <v>255</v>
      </c>
      <c r="K15" s="278">
        <v>54</v>
      </c>
      <c r="L15" s="278">
        <v>201</v>
      </c>
      <c r="M15" s="278">
        <v>111</v>
      </c>
      <c r="N15" s="278">
        <v>1</v>
      </c>
      <c r="O15" s="278">
        <v>110</v>
      </c>
    </row>
    <row r="16" spans="1:15" s="226" customFormat="1" ht="18" customHeight="1">
      <c r="B16" s="378"/>
      <c r="C16" s="378" t="s">
        <v>79</v>
      </c>
      <c r="D16" s="277">
        <v>1361</v>
      </c>
      <c r="E16" s="278">
        <v>575</v>
      </c>
      <c r="F16" s="278">
        <v>786</v>
      </c>
      <c r="G16" s="278">
        <v>89</v>
      </c>
      <c r="H16" s="278">
        <v>70</v>
      </c>
      <c r="I16" s="278">
        <v>19</v>
      </c>
      <c r="J16" s="278">
        <v>255</v>
      </c>
      <c r="K16" s="278">
        <v>54</v>
      </c>
      <c r="L16" s="278">
        <v>201</v>
      </c>
      <c r="M16" s="278">
        <v>111</v>
      </c>
      <c r="N16" s="278">
        <v>1</v>
      </c>
      <c r="O16" s="278">
        <v>110</v>
      </c>
    </row>
    <row r="17" spans="2:15" s="226" customFormat="1" ht="18" customHeight="1">
      <c r="B17" s="378" t="s">
        <v>31</v>
      </c>
      <c r="C17" s="378"/>
      <c r="D17" s="277"/>
      <c r="E17" s="278"/>
      <c r="F17" s="278"/>
      <c r="G17" s="278"/>
      <c r="H17" s="278"/>
      <c r="I17" s="278"/>
      <c r="J17" s="278"/>
      <c r="K17" s="278"/>
      <c r="L17" s="278"/>
      <c r="M17" s="278"/>
      <c r="N17" s="278"/>
      <c r="O17" s="278"/>
    </row>
    <row r="18" spans="2:15" s="226" customFormat="1" ht="18" customHeight="1">
      <c r="B18" s="378"/>
      <c r="C18" s="378" t="s">
        <v>111</v>
      </c>
      <c r="D18" s="277">
        <v>0</v>
      </c>
      <c r="E18" s="278">
        <v>0</v>
      </c>
      <c r="F18" s="278">
        <v>0</v>
      </c>
      <c r="G18" s="278">
        <v>0</v>
      </c>
      <c r="H18" s="278">
        <v>0</v>
      </c>
      <c r="I18" s="278">
        <v>0</v>
      </c>
      <c r="J18" s="278">
        <v>0</v>
      </c>
      <c r="K18" s="278">
        <v>0</v>
      </c>
      <c r="L18" s="278">
        <v>0</v>
      </c>
      <c r="M18" s="278">
        <v>0</v>
      </c>
      <c r="N18" s="278">
        <v>0</v>
      </c>
      <c r="O18" s="278">
        <v>0</v>
      </c>
    </row>
    <row r="19" spans="2:15" s="226" customFormat="1" ht="18" customHeight="1">
      <c r="B19" s="378"/>
      <c r="C19" s="378"/>
      <c r="D19" s="277"/>
      <c r="E19" s="278"/>
      <c r="F19" s="278"/>
      <c r="G19" s="278"/>
      <c r="H19" s="278"/>
      <c r="I19" s="278"/>
      <c r="J19" s="278"/>
      <c r="K19" s="278"/>
      <c r="L19" s="278"/>
      <c r="M19" s="278"/>
      <c r="N19" s="278"/>
      <c r="O19" s="278"/>
    </row>
    <row r="20" spans="2:15" s="226" customFormat="1" ht="18" customHeight="1" thickBot="1">
      <c r="B20" s="794" t="s">
        <v>245</v>
      </c>
      <c r="C20" s="794"/>
      <c r="D20" s="306">
        <v>0</v>
      </c>
      <c r="E20" s="450">
        <v>0</v>
      </c>
      <c r="F20" s="450">
        <v>0</v>
      </c>
      <c r="G20" s="450">
        <v>0</v>
      </c>
      <c r="H20" s="450">
        <v>0</v>
      </c>
      <c r="I20" s="450">
        <v>0</v>
      </c>
      <c r="J20" s="450">
        <v>0</v>
      </c>
      <c r="K20" s="450">
        <v>0</v>
      </c>
      <c r="L20" s="450">
        <v>0</v>
      </c>
      <c r="M20" s="450">
        <v>0</v>
      </c>
      <c r="N20" s="450">
        <v>0</v>
      </c>
      <c r="O20" s="450">
        <v>0</v>
      </c>
    </row>
    <row r="21" spans="2:15" s="226" customFormat="1" ht="14.25" customHeight="1" thickBot="1">
      <c r="B21" s="23"/>
      <c r="C21" s="23"/>
      <c r="D21" s="23"/>
      <c r="E21" s="23"/>
      <c r="F21" s="23"/>
      <c r="G21" s="23"/>
      <c r="H21" s="23"/>
      <c r="I21" s="23"/>
      <c r="J21" s="23"/>
      <c r="K21" s="23"/>
      <c r="L21" s="23"/>
      <c r="M21" s="23"/>
      <c r="N21" s="23"/>
      <c r="O21" s="23"/>
    </row>
    <row r="22" spans="2:15" s="226" customFormat="1" ht="22.5" customHeight="1">
      <c r="B22" s="772" t="s">
        <v>316</v>
      </c>
      <c r="C22" s="772"/>
      <c r="D22" s="798" t="s">
        <v>362</v>
      </c>
      <c r="E22" s="799"/>
      <c r="F22" s="800"/>
      <c r="G22" s="798" t="s">
        <v>363</v>
      </c>
      <c r="H22" s="799"/>
      <c r="I22" s="800"/>
      <c r="J22" s="798" t="s">
        <v>364</v>
      </c>
      <c r="K22" s="799"/>
      <c r="L22" s="800"/>
      <c r="M22" s="798" t="s">
        <v>246</v>
      </c>
      <c r="N22" s="799"/>
      <c r="O22" s="799"/>
    </row>
    <row r="23" spans="2:15" s="226" customFormat="1" ht="22.5" customHeight="1">
      <c r="B23" s="790"/>
      <c r="C23" s="790"/>
      <c r="D23" s="452" t="s">
        <v>1</v>
      </c>
      <c r="E23" s="452" t="s">
        <v>5</v>
      </c>
      <c r="F23" s="452" t="s">
        <v>18</v>
      </c>
      <c r="G23" s="452" t="s">
        <v>1</v>
      </c>
      <c r="H23" s="452" t="s">
        <v>5</v>
      </c>
      <c r="I23" s="452" t="s">
        <v>18</v>
      </c>
      <c r="J23" s="452" t="s">
        <v>1</v>
      </c>
      <c r="K23" s="452" t="s">
        <v>5</v>
      </c>
      <c r="L23" s="452" t="s">
        <v>18</v>
      </c>
      <c r="M23" s="452" t="s">
        <v>1</v>
      </c>
      <c r="N23" s="452" t="s">
        <v>5</v>
      </c>
      <c r="O23" s="452" t="s">
        <v>18</v>
      </c>
    </row>
    <row r="24" spans="2:15" s="226" customFormat="1" ht="25.5" customHeight="1">
      <c r="B24" s="793" t="s">
        <v>509</v>
      </c>
      <c r="C24" s="793"/>
      <c r="D24" s="308">
        <v>0</v>
      </c>
      <c r="E24" s="278">
        <v>0</v>
      </c>
      <c r="F24" s="278">
        <v>0</v>
      </c>
      <c r="G24" s="278">
        <v>85</v>
      </c>
      <c r="H24" s="278">
        <v>28</v>
      </c>
      <c r="I24" s="278">
        <v>57</v>
      </c>
      <c r="J24" s="278">
        <v>992</v>
      </c>
      <c r="K24" s="278">
        <v>463</v>
      </c>
      <c r="L24" s="278">
        <v>529</v>
      </c>
      <c r="M24" s="278">
        <v>956</v>
      </c>
      <c r="N24" s="278">
        <v>452</v>
      </c>
      <c r="O24" s="278">
        <v>504</v>
      </c>
    </row>
    <row r="25" spans="2:15" s="226" customFormat="1" ht="18" customHeight="1">
      <c r="B25" s="378"/>
      <c r="C25" s="453" t="s">
        <v>79</v>
      </c>
      <c r="D25" s="277">
        <v>0</v>
      </c>
      <c r="E25" s="278">
        <v>0</v>
      </c>
      <c r="F25" s="278">
        <v>0</v>
      </c>
      <c r="G25" s="278">
        <v>85</v>
      </c>
      <c r="H25" s="278">
        <v>28</v>
      </c>
      <c r="I25" s="278">
        <v>57</v>
      </c>
      <c r="J25" s="278">
        <v>992</v>
      </c>
      <c r="K25" s="278">
        <v>463</v>
      </c>
      <c r="L25" s="278">
        <v>529</v>
      </c>
      <c r="M25" s="278">
        <v>956</v>
      </c>
      <c r="N25" s="278">
        <v>452</v>
      </c>
      <c r="O25" s="278">
        <v>504</v>
      </c>
    </row>
    <row r="26" spans="2:15" s="226" customFormat="1" ht="18" customHeight="1">
      <c r="B26" s="378" t="s">
        <v>31</v>
      </c>
      <c r="C26" s="453"/>
      <c r="D26" s="278"/>
      <c r="E26" s="278"/>
      <c r="F26" s="278"/>
      <c r="G26" s="278"/>
      <c r="H26" s="278"/>
      <c r="I26" s="278"/>
      <c r="J26" s="278"/>
      <c r="K26" s="278"/>
      <c r="L26" s="278"/>
      <c r="M26" s="278"/>
      <c r="N26" s="278"/>
      <c r="O26" s="278"/>
    </row>
    <row r="27" spans="2:15" s="226" customFormat="1" ht="18" customHeight="1">
      <c r="B27" s="378"/>
      <c r="C27" s="453" t="s">
        <v>111</v>
      </c>
      <c r="D27" s="278">
        <v>0</v>
      </c>
      <c r="E27" s="278">
        <v>0</v>
      </c>
      <c r="F27" s="278">
        <v>0</v>
      </c>
      <c r="G27" s="278">
        <v>0</v>
      </c>
      <c r="H27" s="278">
        <v>0</v>
      </c>
      <c r="I27" s="278">
        <v>0</v>
      </c>
      <c r="J27" s="278">
        <v>0</v>
      </c>
      <c r="K27" s="278">
        <v>0</v>
      </c>
      <c r="L27" s="278">
        <v>0</v>
      </c>
      <c r="M27" s="278">
        <v>0</v>
      </c>
      <c r="N27" s="278">
        <v>0</v>
      </c>
      <c r="O27" s="278">
        <v>0</v>
      </c>
    </row>
    <row r="28" spans="2:15" s="226" customFormat="1" ht="18" customHeight="1">
      <c r="B28" s="378"/>
      <c r="C28" s="453"/>
      <c r="D28" s="278"/>
      <c r="E28" s="278"/>
      <c r="F28" s="278"/>
      <c r="G28" s="278"/>
      <c r="H28" s="278"/>
      <c r="I28" s="278"/>
      <c r="J28" s="278"/>
      <c r="K28" s="278"/>
      <c r="L28" s="278"/>
      <c r="M28" s="278"/>
      <c r="N28" s="278"/>
      <c r="O28" s="278"/>
    </row>
    <row r="29" spans="2:15" s="226" customFormat="1" ht="18" customHeight="1" thickBot="1">
      <c r="B29" s="794" t="s">
        <v>245</v>
      </c>
      <c r="C29" s="796"/>
      <c r="D29" s="306">
        <v>0</v>
      </c>
      <c r="E29" s="450">
        <v>0</v>
      </c>
      <c r="F29" s="450">
        <v>0</v>
      </c>
      <c r="G29" s="450">
        <v>0</v>
      </c>
      <c r="H29" s="450">
        <v>0</v>
      </c>
      <c r="I29" s="450">
        <v>0</v>
      </c>
      <c r="J29" s="450">
        <v>0</v>
      </c>
      <c r="K29" s="450">
        <v>0</v>
      </c>
      <c r="L29" s="450">
        <v>0</v>
      </c>
      <c r="M29" s="450">
        <v>0</v>
      </c>
      <c r="N29" s="450">
        <v>0</v>
      </c>
      <c r="O29" s="450">
        <v>0</v>
      </c>
    </row>
    <row r="30" spans="2:15" s="226" customFormat="1" ht="18.75" customHeight="1">
      <c r="B30" s="797" t="s">
        <v>365</v>
      </c>
      <c r="C30" s="797"/>
      <c r="D30" s="797"/>
      <c r="E30" s="797"/>
      <c r="F30" s="797"/>
      <c r="G30" s="797"/>
      <c r="H30" s="797"/>
      <c r="I30" s="23"/>
      <c r="J30" s="23"/>
      <c r="K30" s="23"/>
      <c r="L30" s="23"/>
      <c r="M30" s="23"/>
      <c r="N30" s="23"/>
      <c r="O30" s="23"/>
    </row>
  </sheetData>
  <mergeCells count="23">
    <mergeCell ref="B24:C24"/>
    <mergeCell ref="B29:C29"/>
    <mergeCell ref="B30:H30"/>
    <mergeCell ref="M13:O13"/>
    <mergeCell ref="B15:C15"/>
    <mergeCell ref="B20:C20"/>
    <mergeCell ref="B22:C23"/>
    <mergeCell ref="D22:F22"/>
    <mergeCell ref="G22:I22"/>
    <mergeCell ref="J22:L22"/>
    <mergeCell ref="M22:O22"/>
    <mergeCell ref="J13:L13"/>
    <mergeCell ref="B6:C6"/>
    <mergeCell ref="B11:C11"/>
    <mergeCell ref="B13:C14"/>
    <mergeCell ref="D13:F13"/>
    <mergeCell ref="G13:I13"/>
    <mergeCell ref="B2:O2"/>
    <mergeCell ref="B4:C5"/>
    <mergeCell ref="D4:F4"/>
    <mergeCell ref="G4:I4"/>
    <mergeCell ref="J4:L4"/>
    <mergeCell ref="M4:O4"/>
  </mergeCells>
  <phoneticPr fontId="62"/>
  <printOptions horizontalCentered="1"/>
  <pageMargins left="0.51181102362204722" right="0.51181102362204722" top="0.74803149606299213" bottom="0.55118110236220474"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08B00-4460-4889-9B87-18E67D07D4EC}">
  <dimension ref="B2:V48"/>
  <sheetViews>
    <sheetView showGridLines="0" view="pageBreakPreview" zoomScale="80" zoomScaleSheetLayoutView="80" workbookViewId="0">
      <selection activeCell="X5" sqref="X5"/>
    </sheetView>
  </sheetViews>
  <sheetFormatPr defaultColWidth="8" defaultRowHeight="13"/>
  <cols>
    <col min="1" max="1" width="4.08984375" style="67" customWidth="1"/>
    <col min="2" max="2" width="11.26953125" style="67" customWidth="1"/>
    <col min="3" max="3" width="6.36328125" style="160" customWidth="1"/>
    <col min="4" max="4" width="6.7265625" style="160" customWidth="1"/>
    <col min="5" max="8" width="4.6328125" style="160" customWidth="1"/>
    <col min="9" max="9" width="6.7265625" style="160" customWidth="1"/>
    <col min="10" max="10" width="9" style="160" customWidth="1"/>
    <col min="11" max="11" width="4.6328125" style="160" customWidth="1"/>
    <col min="12" max="13" width="5" style="160" customWidth="1"/>
    <col min="14" max="14" width="5.7265625" style="160" customWidth="1"/>
    <col min="15" max="19" width="5" style="67" customWidth="1"/>
    <col min="20" max="20" width="8" style="67"/>
    <col min="21" max="21" width="8.6328125" style="67" customWidth="1"/>
    <col min="22" max="22" width="7" style="67" customWidth="1"/>
    <col min="23" max="16384" width="8" style="67"/>
  </cols>
  <sheetData>
    <row r="2" spans="2:22" s="137" customFormat="1" ht="28.5" customHeight="1">
      <c r="B2" s="819" t="s">
        <v>366</v>
      </c>
      <c r="C2" s="819"/>
      <c r="D2" s="819"/>
      <c r="E2" s="819"/>
      <c r="F2" s="819"/>
      <c r="G2" s="819"/>
      <c r="H2" s="819"/>
      <c r="I2" s="819"/>
      <c r="J2" s="819"/>
      <c r="K2" s="819"/>
      <c r="L2" s="819"/>
      <c r="M2" s="819"/>
      <c r="N2" s="819"/>
      <c r="O2" s="819"/>
      <c r="P2" s="819"/>
      <c r="Q2" s="819"/>
      <c r="R2" s="819"/>
      <c r="S2" s="819"/>
      <c r="T2" s="819"/>
      <c r="U2" s="819"/>
      <c r="V2" s="819"/>
    </row>
    <row r="3" spans="2:22" s="138" customFormat="1" ht="28.5" customHeight="1" thickBot="1">
      <c r="B3" s="454" t="s">
        <v>510</v>
      </c>
      <c r="C3" s="163"/>
      <c r="D3" s="455"/>
      <c r="E3" s="455"/>
      <c r="F3" s="455"/>
      <c r="G3" s="455"/>
      <c r="H3" s="455"/>
      <c r="I3" s="455"/>
      <c r="J3" s="455"/>
      <c r="K3" s="455"/>
      <c r="L3" s="455"/>
      <c r="M3" s="456"/>
      <c r="N3" s="456"/>
      <c r="O3" s="457"/>
      <c r="P3" s="457"/>
      <c r="Q3" s="457"/>
      <c r="R3" s="457"/>
      <c r="S3" s="457"/>
      <c r="T3" s="457"/>
      <c r="U3" s="457"/>
      <c r="V3" s="458" t="s">
        <v>118</v>
      </c>
    </row>
    <row r="4" spans="2:22" s="139" customFormat="1" ht="16.5" customHeight="1">
      <c r="B4" s="459"/>
      <c r="C4" s="820" t="s">
        <v>367</v>
      </c>
      <c r="D4" s="460"/>
      <c r="E4" s="823" t="s">
        <v>120</v>
      </c>
      <c r="F4" s="823" t="s">
        <v>121</v>
      </c>
      <c r="G4" s="461"/>
      <c r="H4" s="824" t="s">
        <v>291</v>
      </c>
      <c r="I4" s="824"/>
      <c r="J4" s="824"/>
      <c r="K4" s="824"/>
      <c r="L4" s="460"/>
      <c r="M4" s="462"/>
      <c r="N4" s="462" t="s">
        <v>368</v>
      </c>
      <c r="O4" s="825" t="s">
        <v>292</v>
      </c>
      <c r="P4" s="826"/>
      <c r="Q4" s="826"/>
      <c r="R4" s="826"/>
      <c r="S4" s="826"/>
      <c r="T4" s="827"/>
      <c r="U4" s="828" t="s">
        <v>115</v>
      </c>
      <c r="V4" s="828" t="s">
        <v>123</v>
      </c>
    </row>
    <row r="5" spans="2:22" s="139" customFormat="1" ht="39.65" customHeight="1">
      <c r="B5" s="830" t="s">
        <v>49</v>
      </c>
      <c r="C5" s="821"/>
      <c r="D5" s="833" t="s">
        <v>119</v>
      </c>
      <c r="E5" s="804"/>
      <c r="F5" s="804"/>
      <c r="G5" s="812" t="s">
        <v>122</v>
      </c>
      <c r="H5" s="814" t="s">
        <v>225</v>
      </c>
      <c r="I5" s="817" t="s">
        <v>186</v>
      </c>
      <c r="J5" s="818"/>
      <c r="K5" s="814" t="s">
        <v>87</v>
      </c>
      <c r="L5" s="804" t="s">
        <v>369</v>
      </c>
      <c r="M5" s="804" t="s">
        <v>370</v>
      </c>
      <c r="N5" s="804" t="s">
        <v>371</v>
      </c>
      <c r="O5" s="805" t="s">
        <v>297</v>
      </c>
      <c r="P5" s="806"/>
      <c r="Q5" s="806"/>
      <c r="R5" s="806"/>
      <c r="S5" s="806"/>
      <c r="T5" s="807" t="s">
        <v>293</v>
      </c>
      <c r="U5" s="829"/>
      <c r="V5" s="829"/>
    </row>
    <row r="6" spans="2:22" s="139" customFormat="1" ht="39.65" customHeight="1">
      <c r="B6" s="831"/>
      <c r="C6" s="821"/>
      <c r="D6" s="834"/>
      <c r="E6" s="804"/>
      <c r="F6" s="804"/>
      <c r="G6" s="813"/>
      <c r="H6" s="815"/>
      <c r="I6" s="808" t="s">
        <v>227</v>
      </c>
      <c r="J6" s="808" t="s">
        <v>372</v>
      </c>
      <c r="K6" s="815"/>
      <c r="L6" s="804"/>
      <c r="M6" s="804"/>
      <c r="N6" s="804"/>
      <c r="O6" s="810" t="s">
        <v>226</v>
      </c>
      <c r="P6" s="811" t="s">
        <v>15</v>
      </c>
      <c r="Q6" s="811" t="s">
        <v>124</v>
      </c>
      <c r="R6" s="811" t="s">
        <v>125</v>
      </c>
      <c r="S6" s="811" t="s">
        <v>21</v>
      </c>
      <c r="T6" s="807"/>
      <c r="U6" s="829"/>
      <c r="V6" s="829"/>
    </row>
    <row r="7" spans="2:22" s="139" customFormat="1" ht="15.75" customHeight="1">
      <c r="B7" s="832"/>
      <c r="C7" s="822"/>
      <c r="D7" s="465" t="s">
        <v>126</v>
      </c>
      <c r="E7" s="464" t="s">
        <v>63</v>
      </c>
      <c r="F7" s="464" t="s">
        <v>127</v>
      </c>
      <c r="G7" s="464" t="s">
        <v>14</v>
      </c>
      <c r="H7" s="816"/>
      <c r="I7" s="809"/>
      <c r="J7" s="809"/>
      <c r="K7" s="816"/>
      <c r="L7" s="464" t="s">
        <v>294</v>
      </c>
      <c r="M7" s="464" t="s">
        <v>295</v>
      </c>
      <c r="N7" s="463"/>
      <c r="O7" s="810"/>
      <c r="P7" s="811"/>
      <c r="Q7" s="811"/>
      <c r="R7" s="811"/>
      <c r="S7" s="811"/>
      <c r="T7" s="806"/>
      <c r="U7" s="466" t="s">
        <v>117</v>
      </c>
      <c r="V7" s="466" t="s">
        <v>117</v>
      </c>
    </row>
    <row r="8" spans="2:22" s="145" customFormat="1" ht="17.5" customHeight="1">
      <c r="B8" s="309"/>
      <c r="C8" s="140"/>
      <c r="D8" s="141"/>
      <c r="E8" s="141"/>
      <c r="F8" s="141"/>
      <c r="G8" s="141"/>
      <c r="H8" s="141"/>
      <c r="I8" s="141"/>
      <c r="J8" s="141"/>
      <c r="K8" s="141"/>
      <c r="L8" s="141"/>
      <c r="M8" s="141"/>
      <c r="N8" s="141"/>
      <c r="O8" s="141"/>
      <c r="P8" s="141"/>
      <c r="Q8" s="141"/>
      <c r="R8" s="141"/>
      <c r="S8" s="141"/>
      <c r="T8" s="141"/>
      <c r="U8" s="141"/>
      <c r="V8" s="141"/>
    </row>
    <row r="9" spans="2:22" s="145" customFormat="1" ht="28" customHeight="1">
      <c r="B9" s="384" t="s">
        <v>511</v>
      </c>
      <c r="C9" s="66">
        <v>5896</v>
      </c>
      <c r="D9" s="142">
        <v>5832</v>
      </c>
      <c r="E9" s="142">
        <v>28</v>
      </c>
      <c r="F9" s="142">
        <v>5</v>
      </c>
      <c r="G9" s="142">
        <v>5</v>
      </c>
      <c r="H9" s="142">
        <v>1</v>
      </c>
      <c r="I9" s="142">
        <v>4</v>
      </c>
      <c r="J9" s="142">
        <v>1</v>
      </c>
      <c r="K9" s="142">
        <v>2</v>
      </c>
      <c r="L9" s="142">
        <v>18</v>
      </c>
      <c r="M9" s="142">
        <v>0</v>
      </c>
      <c r="N9" s="142">
        <v>249</v>
      </c>
      <c r="O9" s="142">
        <v>2</v>
      </c>
      <c r="P9" s="142">
        <v>1</v>
      </c>
      <c r="Q9" s="142">
        <v>0</v>
      </c>
      <c r="R9" s="142">
        <v>0</v>
      </c>
      <c r="S9" s="142">
        <v>1</v>
      </c>
      <c r="T9" s="142">
        <v>0</v>
      </c>
      <c r="U9" s="143">
        <v>98.91</v>
      </c>
      <c r="V9" s="144">
        <v>0.12</v>
      </c>
    </row>
    <row r="10" spans="2:22" s="148" customFormat="1" ht="28" customHeight="1">
      <c r="B10" s="146" t="s">
        <v>512</v>
      </c>
      <c r="C10" s="66">
        <v>5733</v>
      </c>
      <c r="D10" s="142">
        <v>5638</v>
      </c>
      <c r="E10" s="142">
        <v>50</v>
      </c>
      <c r="F10" s="142">
        <v>2</v>
      </c>
      <c r="G10" s="142">
        <v>1</v>
      </c>
      <c r="H10" s="142">
        <v>10</v>
      </c>
      <c r="I10" s="142">
        <v>6</v>
      </c>
      <c r="J10" s="142">
        <v>0</v>
      </c>
      <c r="K10" s="142">
        <v>0</v>
      </c>
      <c r="L10" s="142">
        <v>25</v>
      </c>
      <c r="M10" s="142">
        <v>1</v>
      </c>
      <c r="N10" s="142">
        <v>263</v>
      </c>
      <c r="O10" s="142">
        <v>0</v>
      </c>
      <c r="P10" s="142">
        <v>0</v>
      </c>
      <c r="Q10" s="142">
        <v>0</v>
      </c>
      <c r="R10" s="142">
        <v>0</v>
      </c>
      <c r="S10" s="142">
        <v>0</v>
      </c>
      <c r="T10" s="142">
        <v>0</v>
      </c>
      <c r="U10" s="143">
        <v>98.34</v>
      </c>
      <c r="V10" s="147">
        <v>0.28000000000000003</v>
      </c>
    </row>
    <row r="11" spans="2:22" s="145" customFormat="1" ht="28" customHeight="1">
      <c r="B11" s="146" t="s">
        <v>513</v>
      </c>
      <c r="C11" s="66">
        <v>5754</v>
      </c>
      <c r="D11" s="142">
        <v>5667</v>
      </c>
      <c r="E11" s="142">
        <v>48</v>
      </c>
      <c r="F11" s="142">
        <v>2</v>
      </c>
      <c r="G11" s="142">
        <v>3</v>
      </c>
      <c r="H11" s="142">
        <v>1</v>
      </c>
      <c r="I11" s="142">
        <v>1</v>
      </c>
      <c r="J11" s="142">
        <v>0</v>
      </c>
      <c r="K11" s="142">
        <v>0</v>
      </c>
      <c r="L11" s="142">
        <v>31</v>
      </c>
      <c r="M11" s="142">
        <v>1</v>
      </c>
      <c r="N11" s="142">
        <v>270</v>
      </c>
      <c r="O11" s="142">
        <v>2</v>
      </c>
      <c r="P11" s="142">
        <v>2</v>
      </c>
      <c r="Q11" s="142">
        <v>0</v>
      </c>
      <c r="R11" s="142">
        <v>0</v>
      </c>
      <c r="S11" s="142">
        <v>0</v>
      </c>
      <c r="T11" s="142">
        <v>0</v>
      </c>
      <c r="U11" s="143">
        <v>98.49</v>
      </c>
      <c r="V11" s="147">
        <v>7.0000000000000007E-2</v>
      </c>
    </row>
    <row r="12" spans="2:22" s="148" customFormat="1" ht="28" customHeight="1">
      <c r="B12" s="146"/>
      <c r="C12" s="149"/>
      <c r="D12" s="150"/>
      <c r="E12" s="150"/>
      <c r="F12" s="151"/>
      <c r="G12" s="151"/>
      <c r="H12" s="151"/>
      <c r="I12" s="151"/>
      <c r="J12" s="142"/>
      <c r="K12" s="151"/>
      <c r="L12" s="151"/>
      <c r="M12" s="151"/>
      <c r="N12" s="151"/>
      <c r="O12" s="150"/>
      <c r="P12" s="150"/>
      <c r="Q12" s="142"/>
      <c r="R12" s="142"/>
      <c r="S12" s="142"/>
      <c r="T12" s="142"/>
      <c r="U12" s="143"/>
      <c r="V12" s="147"/>
    </row>
    <row r="13" spans="2:22" s="148" customFormat="1" ht="28" customHeight="1">
      <c r="B13" s="152" t="s">
        <v>373</v>
      </c>
      <c r="C13" s="66">
        <v>131</v>
      </c>
      <c r="D13" s="142">
        <v>129</v>
      </c>
      <c r="E13" s="142">
        <v>0</v>
      </c>
      <c r="F13" s="142">
        <v>2</v>
      </c>
      <c r="G13" s="142">
        <v>0</v>
      </c>
      <c r="H13" s="142">
        <v>0</v>
      </c>
      <c r="I13" s="142">
        <v>0</v>
      </c>
      <c r="J13" s="142">
        <v>0</v>
      </c>
      <c r="K13" s="142">
        <v>0</v>
      </c>
      <c r="L13" s="142">
        <v>0</v>
      </c>
      <c r="M13" s="142">
        <v>0</v>
      </c>
      <c r="N13" s="142">
        <v>7</v>
      </c>
      <c r="O13" s="142">
        <v>0</v>
      </c>
      <c r="P13" s="142">
        <v>0</v>
      </c>
      <c r="Q13" s="142">
        <v>0</v>
      </c>
      <c r="R13" s="142">
        <v>0</v>
      </c>
      <c r="S13" s="142">
        <v>0</v>
      </c>
      <c r="T13" s="142">
        <v>0</v>
      </c>
      <c r="U13" s="143">
        <v>98.47</v>
      </c>
      <c r="V13" s="153">
        <v>0</v>
      </c>
    </row>
    <row r="14" spans="2:22" s="148" customFormat="1" ht="28" customHeight="1">
      <c r="B14" s="152" t="s">
        <v>9</v>
      </c>
      <c r="C14" s="66">
        <v>5492</v>
      </c>
      <c r="D14" s="142">
        <v>5407</v>
      </c>
      <c r="E14" s="142">
        <v>48</v>
      </c>
      <c r="F14" s="142">
        <v>0</v>
      </c>
      <c r="G14" s="142">
        <v>3</v>
      </c>
      <c r="H14" s="142">
        <v>1</v>
      </c>
      <c r="I14" s="142">
        <v>1</v>
      </c>
      <c r="J14" s="142">
        <v>0</v>
      </c>
      <c r="K14" s="142">
        <v>0</v>
      </c>
      <c r="L14" s="142">
        <v>31</v>
      </c>
      <c r="M14" s="142">
        <v>1</v>
      </c>
      <c r="N14" s="142">
        <v>257</v>
      </c>
      <c r="O14" s="142">
        <v>2</v>
      </c>
      <c r="P14" s="142">
        <v>2</v>
      </c>
      <c r="Q14" s="142">
        <v>0</v>
      </c>
      <c r="R14" s="142">
        <v>0</v>
      </c>
      <c r="S14" s="142">
        <v>0</v>
      </c>
      <c r="T14" s="142">
        <v>0</v>
      </c>
      <c r="U14" s="143">
        <v>98.452294246176251</v>
      </c>
      <c r="V14" s="153">
        <v>7.2833211944646759E-2</v>
      </c>
    </row>
    <row r="15" spans="2:22" s="148" customFormat="1" ht="28" customHeight="1">
      <c r="B15" s="152" t="s">
        <v>374</v>
      </c>
      <c r="C15" s="66">
        <v>131</v>
      </c>
      <c r="D15" s="142">
        <v>131</v>
      </c>
      <c r="E15" s="142">
        <v>0</v>
      </c>
      <c r="F15" s="142">
        <v>0</v>
      </c>
      <c r="G15" s="142">
        <v>0</v>
      </c>
      <c r="H15" s="142">
        <v>0</v>
      </c>
      <c r="I15" s="142">
        <v>0</v>
      </c>
      <c r="J15" s="142">
        <v>0</v>
      </c>
      <c r="K15" s="142">
        <v>0</v>
      </c>
      <c r="L15" s="142">
        <v>0</v>
      </c>
      <c r="M15" s="142">
        <v>0</v>
      </c>
      <c r="N15" s="142">
        <v>6</v>
      </c>
      <c r="O15" s="142">
        <v>0</v>
      </c>
      <c r="P15" s="142">
        <v>0</v>
      </c>
      <c r="Q15" s="142">
        <v>0</v>
      </c>
      <c r="R15" s="142">
        <v>0</v>
      </c>
      <c r="S15" s="142">
        <v>0</v>
      </c>
      <c r="T15" s="142">
        <v>0</v>
      </c>
      <c r="U15" s="143">
        <v>100</v>
      </c>
      <c r="V15" s="153">
        <v>0</v>
      </c>
    </row>
    <row r="16" spans="2:22" s="155" customFormat="1" ht="28" customHeight="1">
      <c r="B16" s="154"/>
      <c r="C16" s="66"/>
      <c r="D16" s="142"/>
      <c r="E16" s="142"/>
      <c r="F16" s="142"/>
      <c r="G16" s="142"/>
      <c r="H16" s="142"/>
      <c r="I16" s="142"/>
      <c r="J16" s="142"/>
      <c r="K16" s="142"/>
      <c r="L16" s="142"/>
      <c r="M16" s="142"/>
      <c r="N16" s="142"/>
      <c r="O16" s="142"/>
      <c r="P16" s="142"/>
      <c r="Q16" s="142"/>
      <c r="R16" s="142"/>
      <c r="S16" s="142"/>
      <c r="T16" s="142"/>
      <c r="U16" s="143"/>
      <c r="V16" s="153"/>
    </row>
    <row r="17" spans="2:22" s="155" customFormat="1" ht="28" customHeight="1">
      <c r="B17" s="385" t="s">
        <v>202</v>
      </c>
      <c r="C17" s="66">
        <v>2089</v>
      </c>
      <c r="D17" s="142">
        <v>2044</v>
      </c>
      <c r="E17" s="142">
        <v>24</v>
      </c>
      <c r="F17" s="142">
        <v>2</v>
      </c>
      <c r="G17" s="142">
        <v>2</v>
      </c>
      <c r="H17" s="142">
        <v>0</v>
      </c>
      <c r="I17" s="142">
        <v>1</v>
      </c>
      <c r="J17" s="142">
        <v>0</v>
      </c>
      <c r="K17" s="142">
        <v>0</v>
      </c>
      <c r="L17" s="142">
        <v>15</v>
      </c>
      <c r="M17" s="142">
        <v>1</v>
      </c>
      <c r="N17" s="142">
        <v>114</v>
      </c>
      <c r="O17" s="142">
        <v>0</v>
      </c>
      <c r="P17" s="142">
        <v>0</v>
      </c>
      <c r="Q17" s="142">
        <v>0</v>
      </c>
      <c r="R17" s="142">
        <v>0</v>
      </c>
      <c r="S17" s="142">
        <v>0</v>
      </c>
      <c r="T17" s="142">
        <v>0</v>
      </c>
      <c r="U17" s="143">
        <v>97.845859262805163</v>
      </c>
      <c r="V17" s="153">
        <v>0.05</v>
      </c>
    </row>
    <row r="18" spans="2:22" s="155" customFormat="1" ht="28" customHeight="1">
      <c r="B18" s="385" t="s">
        <v>173</v>
      </c>
      <c r="C18" s="66">
        <v>411</v>
      </c>
      <c r="D18" s="142">
        <v>406</v>
      </c>
      <c r="E18" s="142">
        <v>2</v>
      </c>
      <c r="F18" s="142">
        <v>0</v>
      </c>
      <c r="G18" s="142">
        <v>0</v>
      </c>
      <c r="H18" s="142">
        <v>0</v>
      </c>
      <c r="I18" s="142">
        <v>0</v>
      </c>
      <c r="J18" s="142">
        <v>0</v>
      </c>
      <c r="K18" s="142">
        <v>0</v>
      </c>
      <c r="L18" s="142">
        <v>3</v>
      </c>
      <c r="M18" s="142">
        <v>0</v>
      </c>
      <c r="N18" s="142">
        <v>19</v>
      </c>
      <c r="O18" s="142">
        <v>0</v>
      </c>
      <c r="P18" s="142">
        <v>0</v>
      </c>
      <c r="Q18" s="142">
        <v>0</v>
      </c>
      <c r="R18" s="142">
        <v>0</v>
      </c>
      <c r="S18" s="142">
        <v>0</v>
      </c>
      <c r="T18" s="142">
        <v>0</v>
      </c>
      <c r="U18" s="143">
        <v>98.783454987834546</v>
      </c>
      <c r="V18" s="153">
        <v>0</v>
      </c>
    </row>
    <row r="19" spans="2:22" s="155" customFormat="1" ht="28" customHeight="1">
      <c r="B19" s="385" t="s">
        <v>235</v>
      </c>
      <c r="C19" s="66">
        <v>266</v>
      </c>
      <c r="D19" s="142">
        <v>265</v>
      </c>
      <c r="E19" s="142">
        <v>0</v>
      </c>
      <c r="F19" s="142">
        <v>0</v>
      </c>
      <c r="G19" s="142">
        <v>1</v>
      </c>
      <c r="H19" s="142">
        <v>0</v>
      </c>
      <c r="I19" s="142">
        <v>0</v>
      </c>
      <c r="J19" s="142">
        <v>0</v>
      </c>
      <c r="K19" s="142">
        <v>0</v>
      </c>
      <c r="L19" s="142">
        <v>0</v>
      </c>
      <c r="M19" s="142">
        <v>0</v>
      </c>
      <c r="N19" s="142">
        <v>15</v>
      </c>
      <c r="O19" s="142">
        <v>2</v>
      </c>
      <c r="P19" s="142">
        <v>2</v>
      </c>
      <c r="Q19" s="142">
        <v>0</v>
      </c>
      <c r="R19" s="142">
        <v>0</v>
      </c>
      <c r="S19" s="142">
        <v>0</v>
      </c>
      <c r="T19" s="142">
        <v>0</v>
      </c>
      <c r="U19" s="143">
        <v>99.624060150375939</v>
      </c>
      <c r="V19" s="153">
        <v>0.75</v>
      </c>
    </row>
    <row r="20" spans="2:22" s="155" customFormat="1" ht="28" customHeight="1">
      <c r="B20" s="385" t="s">
        <v>203</v>
      </c>
      <c r="C20" s="66">
        <v>639</v>
      </c>
      <c r="D20" s="142">
        <v>638</v>
      </c>
      <c r="E20" s="142">
        <v>0</v>
      </c>
      <c r="F20" s="142">
        <v>0</v>
      </c>
      <c r="G20" s="142">
        <v>0</v>
      </c>
      <c r="H20" s="142">
        <v>0</v>
      </c>
      <c r="I20" s="142">
        <v>0</v>
      </c>
      <c r="J20" s="142">
        <v>0</v>
      </c>
      <c r="K20" s="142">
        <v>0</v>
      </c>
      <c r="L20" s="142">
        <v>1</v>
      </c>
      <c r="M20" s="142">
        <v>0</v>
      </c>
      <c r="N20" s="142">
        <v>25</v>
      </c>
      <c r="O20" s="142">
        <v>0</v>
      </c>
      <c r="P20" s="142">
        <v>0</v>
      </c>
      <c r="Q20" s="142">
        <v>0</v>
      </c>
      <c r="R20" s="142">
        <v>0</v>
      </c>
      <c r="S20" s="142">
        <v>0</v>
      </c>
      <c r="T20" s="142">
        <v>0</v>
      </c>
      <c r="U20" s="143">
        <v>99.843505477308298</v>
      </c>
      <c r="V20" s="153">
        <v>0</v>
      </c>
    </row>
    <row r="21" spans="2:22" s="155" customFormat="1" ht="28" customHeight="1">
      <c r="B21" s="385" t="s">
        <v>236</v>
      </c>
      <c r="C21" s="66">
        <v>308</v>
      </c>
      <c r="D21" s="142">
        <v>304</v>
      </c>
      <c r="E21" s="142">
        <v>3</v>
      </c>
      <c r="F21" s="142">
        <v>0</v>
      </c>
      <c r="G21" s="142">
        <v>0</v>
      </c>
      <c r="H21" s="142">
        <v>0</v>
      </c>
      <c r="I21" s="142">
        <v>0</v>
      </c>
      <c r="J21" s="142">
        <v>0</v>
      </c>
      <c r="K21" s="142">
        <v>0</v>
      </c>
      <c r="L21" s="142">
        <v>1</v>
      </c>
      <c r="M21" s="142">
        <v>0</v>
      </c>
      <c r="N21" s="142">
        <v>9</v>
      </c>
      <c r="O21" s="142">
        <v>0</v>
      </c>
      <c r="P21" s="142">
        <v>0</v>
      </c>
      <c r="Q21" s="142">
        <v>0</v>
      </c>
      <c r="R21" s="142">
        <v>0</v>
      </c>
      <c r="S21" s="142">
        <v>0</v>
      </c>
      <c r="T21" s="142">
        <v>0</v>
      </c>
      <c r="U21" s="143">
        <v>98.701298701298697</v>
      </c>
      <c r="V21" s="153">
        <v>0</v>
      </c>
    </row>
    <row r="22" spans="2:22" s="155" customFormat="1" ht="28" customHeight="1">
      <c r="B22" s="385" t="s">
        <v>204</v>
      </c>
      <c r="C22" s="66">
        <v>287</v>
      </c>
      <c r="D22" s="142">
        <v>280</v>
      </c>
      <c r="E22" s="142">
        <v>6</v>
      </c>
      <c r="F22" s="142">
        <v>0</v>
      </c>
      <c r="G22" s="142">
        <v>0</v>
      </c>
      <c r="H22" s="142">
        <v>0</v>
      </c>
      <c r="I22" s="142">
        <v>0</v>
      </c>
      <c r="J22" s="142">
        <v>0</v>
      </c>
      <c r="K22" s="142">
        <v>0</v>
      </c>
      <c r="L22" s="142">
        <v>1</v>
      </c>
      <c r="M22" s="142">
        <v>0</v>
      </c>
      <c r="N22" s="142">
        <v>17</v>
      </c>
      <c r="O22" s="142">
        <v>0</v>
      </c>
      <c r="P22" s="142">
        <v>0</v>
      </c>
      <c r="Q22" s="142">
        <v>0</v>
      </c>
      <c r="R22" s="142">
        <v>0</v>
      </c>
      <c r="S22" s="142">
        <v>0</v>
      </c>
      <c r="T22" s="142">
        <v>0</v>
      </c>
      <c r="U22" s="143">
        <v>97.560975609756099</v>
      </c>
      <c r="V22" s="153">
        <v>0</v>
      </c>
    </row>
    <row r="23" spans="2:22" s="155" customFormat="1" ht="28" customHeight="1">
      <c r="B23" s="385" t="s">
        <v>205</v>
      </c>
      <c r="C23" s="66">
        <v>205</v>
      </c>
      <c r="D23" s="142">
        <v>205</v>
      </c>
      <c r="E23" s="142">
        <v>0</v>
      </c>
      <c r="F23" s="142">
        <v>0</v>
      </c>
      <c r="G23" s="142">
        <v>0</v>
      </c>
      <c r="H23" s="142">
        <v>0</v>
      </c>
      <c r="I23" s="142">
        <v>0</v>
      </c>
      <c r="J23" s="142">
        <v>0</v>
      </c>
      <c r="K23" s="142">
        <v>0</v>
      </c>
      <c r="L23" s="142">
        <v>0</v>
      </c>
      <c r="M23" s="142">
        <v>0</v>
      </c>
      <c r="N23" s="142">
        <v>7</v>
      </c>
      <c r="O23" s="142">
        <v>0</v>
      </c>
      <c r="P23" s="142">
        <v>0</v>
      </c>
      <c r="Q23" s="142">
        <v>0</v>
      </c>
      <c r="R23" s="142">
        <v>0</v>
      </c>
      <c r="S23" s="142">
        <v>0</v>
      </c>
      <c r="T23" s="142">
        <v>0</v>
      </c>
      <c r="U23" s="143">
        <v>100</v>
      </c>
      <c r="V23" s="153">
        <v>0</v>
      </c>
    </row>
    <row r="24" spans="2:22" s="155" customFormat="1" ht="28" customHeight="1">
      <c r="B24" s="385" t="s">
        <v>206</v>
      </c>
      <c r="C24" s="66">
        <v>139</v>
      </c>
      <c r="D24" s="142">
        <v>139</v>
      </c>
      <c r="E24" s="142">
        <v>0</v>
      </c>
      <c r="F24" s="142">
        <v>0</v>
      </c>
      <c r="G24" s="142">
        <v>0</v>
      </c>
      <c r="H24" s="142">
        <v>0</v>
      </c>
      <c r="I24" s="142">
        <v>0</v>
      </c>
      <c r="J24" s="142">
        <v>0</v>
      </c>
      <c r="K24" s="142">
        <v>0</v>
      </c>
      <c r="L24" s="142">
        <v>0</v>
      </c>
      <c r="M24" s="142">
        <v>0</v>
      </c>
      <c r="N24" s="142">
        <v>9</v>
      </c>
      <c r="O24" s="142">
        <v>0</v>
      </c>
      <c r="P24" s="142">
        <v>0</v>
      </c>
      <c r="Q24" s="142">
        <v>0</v>
      </c>
      <c r="R24" s="142">
        <v>0</v>
      </c>
      <c r="S24" s="142">
        <v>0</v>
      </c>
      <c r="T24" s="142">
        <v>0</v>
      </c>
      <c r="U24" s="143">
        <v>100</v>
      </c>
      <c r="V24" s="153">
        <v>0</v>
      </c>
    </row>
    <row r="25" spans="2:22" s="155" customFormat="1" ht="28" customHeight="1">
      <c r="B25" s="385" t="s">
        <v>207</v>
      </c>
      <c r="C25" s="66">
        <v>32</v>
      </c>
      <c r="D25" s="142">
        <v>32</v>
      </c>
      <c r="E25" s="142">
        <v>0</v>
      </c>
      <c r="F25" s="142">
        <v>0</v>
      </c>
      <c r="G25" s="142">
        <v>0</v>
      </c>
      <c r="H25" s="142">
        <v>0</v>
      </c>
      <c r="I25" s="142">
        <v>0</v>
      </c>
      <c r="J25" s="142">
        <v>0</v>
      </c>
      <c r="K25" s="142">
        <v>0</v>
      </c>
      <c r="L25" s="142">
        <v>0</v>
      </c>
      <c r="M25" s="142">
        <v>0</v>
      </c>
      <c r="N25" s="142">
        <v>0</v>
      </c>
      <c r="O25" s="310">
        <v>0</v>
      </c>
      <c r="P25" s="142">
        <v>0</v>
      </c>
      <c r="Q25" s="142">
        <v>0</v>
      </c>
      <c r="R25" s="142">
        <v>0</v>
      </c>
      <c r="S25" s="142">
        <v>0</v>
      </c>
      <c r="T25" s="142">
        <v>0</v>
      </c>
      <c r="U25" s="143">
        <v>100</v>
      </c>
      <c r="V25" s="153">
        <v>0</v>
      </c>
    </row>
    <row r="26" spans="2:22" s="155" customFormat="1" ht="28" customHeight="1">
      <c r="B26" s="385" t="s">
        <v>53</v>
      </c>
      <c r="C26" s="66">
        <v>8</v>
      </c>
      <c r="D26" s="142">
        <v>8</v>
      </c>
      <c r="E26" s="142">
        <v>0</v>
      </c>
      <c r="F26" s="142">
        <v>0</v>
      </c>
      <c r="G26" s="142">
        <v>0</v>
      </c>
      <c r="H26" s="142">
        <v>0</v>
      </c>
      <c r="I26" s="142">
        <v>0</v>
      </c>
      <c r="J26" s="142">
        <v>0</v>
      </c>
      <c r="K26" s="142">
        <v>0</v>
      </c>
      <c r="L26" s="142">
        <v>0</v>
      </c>
      <c r="M26" s="142">
        <v>0</v>
      </c>
      <c r="N26" s="142">
        <v>0</v>
      </c>
      <c r="O26" s="142">
        <v>0</v>
      </c>
      <c r="P26" s="142">
        <v>0</v>
      </c>
      <c r="Q26" s="142">
        <v>0</v>
      </c>
      <c r="R26" s="142">
        <v>0</v>
      </c>
      <c r="S26" s="142">
        <v>0</v>
      </c>
      <c r="T26" s="142">
        <v>0</v>
      </c>
      <c r="U26" s="143">
        <v>100</v>
      </c>
      <c r="V26" s="153">
        <v>0</v>
      </c>
    </row>
    <row r="27" spans="2:22" s="155" customFormat="1" ht="28" customHeight="1">
      <c r="B27" s="385" t="s">
        <v>59</v>
      </c>
      <c r="C27" s="66">
        <v>10</v>
      </c>
      <c r="D27" s="142">
        <v>10</v>
      </c>
      <c r="E27" s="142">
        <v>0</v>
      </c>
      <c r="F27" s="142">
        <v>0</v>
      </c>
      <c r="G27" s="142">
        <v>0</v>
      </c>
      <c r="H27" s="142">
        <v>0</v>
      </c>
      <c r="I27" s="142">
        <v>0</v>
      </c>
      <c r="J27" s="142">
        <v>0</v>
      </c>
      <c r="K27" s="142">
        <v>0</v>
      </c>
      <c r="L27" s="142">
        <v>0</v>
      </c>
      <c r="M27" s="142">
        <v>0</v>
      </c>
      <c r="N27" s="142">
        <v>0</v>
      </c>
      <c r="O27" s="142">
        <v>0</v>
      </c>
      <c r="P27" s="142">
        <v>0</v>
      </c>
      <c r="Q27" s="142">
        <v>0</v>
      </c>
      <c r="R27" s="142">
        <v>0</v>
      </c>
      <c r="S27" s="142">
        <v>0</v>
      </c>
      <c r="T27" s="142">
        <v>0</v>
      </c>
      <c r="U27" s="143">
        <v>100</v>
      </c>
      <c r="V27" s="153">
        <v>0</v>
      </c>
    </row>
    <row r="28" spans="2:22" s="155" customFormat="1" ht="28" customHeight="1">
      <c r="B28" s="385" t="s">
        <v>182</v>
      </c>
      <c r="C28" s="66">
        <v>202</v>
      </c>
      <c r="D28" s="142">
        <v>194</v>
      </c>
      <c r="E28" s="142">
        <v>2</v>
      </c>
      <c r="F28" s="142">
        <v>0</v>
      </c>
      <c r="G28" s="142">
        <v>0</v>
      </c>
      <c r="H28" s="142">
        <v>0</v>
      </c>
      <c r="I28" s="142">
        <v>0</v>
      </c>
      <c r="J28" s="142">
        <v>0</v>
      </c>
      <c r="K28" s="142">
        <v>0</v>
      </c>
      <c r="L28" s="142">
        <v>6</v>
      </c>
      <c r="M28" s="142">
        <v>0</v>
      </c>
      <c r="N28" s="142">
        <v>6</v>
      </c>
      <c r="O28" s="142">
        <v>0</v>
      </c>
      <c r="P28" s="142">
        <v>0</v>
      </c>
      <c r="Q28" s="142">
        <v>0</v>
      </c>
      <c r="R28" s="142">
        <v>0</v>
      </c>
      <c r="S28" s="142">
        <v>0</v>
      </c>
      <c r="T28" s="142">
        <v>0</v>
      </c>
      <c r="U28" s="143">
        <v>96.039603960396036</v>
      </c>
      <c r="V28" s="153">
        <v>0</v>
      </c>
    </row>
    <row r="29" spans="2:22" s="155" customFormat="1" ht="28" customHeight="1">
      <c r="B29" s="385" t="s">
        <v>208</v>
      </c>
      <c r="C29" s="66">
        <v>9</v>
      </c>
      <c r="D29" s="142">
        <v>9</v>
      </c>
      <c r="E29" s="142">
        <v>0</v>
      </c>
      <c r="F29" s="142">
        <v>0</v>
      </c>
      <c r="G29" s="142">
        <v>0</v>
      </c>
      <c r="H29" s="142">
        <v>0</v>
      </c>
      <c r="I29" s="142">
        <v>0</v>
      </c>
      <c r="J29" s="142">
        <v>0</v>
      </c>
      <c r="K29" s="142">
        <v>0</v>
      </c>
      <c r="L29" s="142">
        <v>0</v>
      </c>
      <c r="M29" s="142">
        <v>0</v>
      </c>
      <c r="N29" s="142">
        <v>0</v>
      </c>
      <c r="O29" s="142">
        <v>0</v>
      </c>
      <c r="P29" s="142">
        <v>0</v>
      </c>
      <c r="Q29" s="142">
        <v>0</v>
      </c>
      <c r="R29" s="142">
        <v>0</v>
      </c>
      <c r="S29" s="142">
        <v>0</v>
      </c>
      <c r="T29" s="142">
        <v>0</v>
      </c>
      <c r="U29" s="143">
        <v>100</v>
      </c>
      <c r="V29" s="153">
        <v>0</v>
      </c>
    </row>
    <row r="30" spans="2:22" s="155" customFormat="1" ht="28" customHeight="1">
      <c r="B30" s="385" t="s">
        <v>210</v>
      </c>
      <c r="C30" s="66">
        <v>36</v>
      </c>
      <c r="D30" s="142">
        <v>36</v>
      </c>
      <c r="E30" s="142">
        <v>0</v>
      </c>
      <c r="F30" s="142">
        <v>0</v>
      </c>
      <c r="G30" s="142">
        <v>0</v>
      </c>
      <c r="H30" s="142">
        <v>0</v>
      </c>
      <c r="I30" s="142">
        <v>0</v>
      </c>
      <c r="J30" s="142">
        <v>0</v>
      </c>
      <c r="K30" s="142">
        <v>0</v>
      </c>
      <c r="L30" s="142">
        <v>0</v>
      </c>
      <c r="M30" s="142">
        <v>0</v>
      </c>
      <c r="N30" s="142">
        <v>2</v>
      </c>
      <c r="O30" s="142">
        <v>0</v>
      </c>
      <c r="P30" s="142">
        <v>0</v>
      </c>
      <c r="Q30" s="142">
        <v>0</v>
      </c>
      <c r="R30" s="142">
        <v>0</v>
      </c>
      <c r="S30" s="142">
        <v>0</v>
      </c>
      <c r="T30" s="142">
        <v>0</v>
      </c>
      <c r="U30" s="143">
        <v>100</v>
      </c>
      <c r="V30" s="153">
        <v>0</v>
      </c>
    </row>
    <row r="31" spans="2:22" s="155" customFormat="1" ht="28" customHeight="1">
      <c r="B31" s="385" t="s">
        <v>74</v>
      </c>
      <c r="C31" s="66">
        <v>21</v>
      </c>
      <c r="D31" s="142">
        <v>21</v>
      </c>
      <c r="E31" s="142">
        <v>0</v>
      </c>
      <c r="F31" s="142">
        <v>0</v>
      </c>
      <c r="G31" s="142">
        <v>0</v>
      </c>
      <c r="H31" s="142">
        <v>0</v>
      </c>
      <c r="I31" s="142">
        <v>0</v>
      </c>
      <c r="J31" s="142">
        <v>0</v>
      </c>
      <c r="K31" s="142">
        <v>0</v>
      </c>
      <c r="L31" s="142">
        <v>0</v>
      </c>
      <c r="M31" s="142">
        <v>0</v>
      </c>
      <c r="N31" s="142">
        <v>3</v>
      </c>
      <c r="O31" s="142">
        <v>0</v>
      </c>
      <c r="P31" s="142">
        <v>0</v>
      </c>
      <c r="Q31" s="142">
        <v>0</v>
      </c>
      <c r="R31" s="142">
        <v>0</v>
      </c>
      <c r="S31" s="142">
        <v>0</v>
      </c>
      <c r="T31" s="142">
        <v>0</v>
      </c>
      <c r="U31" s="143">
        <v>100</v>
      </c>
      <c r="V31" s="153">
        <v>0</v>
      </c>
    </row>
    <row r="32" spans="2:22" s="155" customFormat="1" ht="28" customHeight="1">
      <c r="B32" s="385" t="s">
        <v>171</v>
      </c>
      <c r="C32" s="66">
        <v>30</v>
      </c>
      <c r="D32" s="142">
        <v>30</v>
      </c>
      <c r="E32" s="142">
        <v>0</v>
      </c>
      <c r="F32" s="142">
        <v>0</v>
      </c>
      <c r="G32" s="142">
        <v>0</v>
      </c>
      <c r="H32" s="142">
        <v>0</v>
      </c>
      <c r="I32" s="142">
        <v>0</v>
      </c>
      <c r="J32" s="142">
        <v>0</v>
      </c>
      <c r="K32" s="142">
        <v>0</v>
      </c>
      <c r="L32" s="142">
        <v>0</v>
      </c>
      <c r="M32" s="142">
        <v>0</v>
      </c>
      <c r="N32" s="142">
        <v>0</v>
      </c>
      <c r="O32" s="142">
        <v>0</v>
      </c>
      <c r="P32" s="142">
        <v>0</v>
      </c>
      <c r="Q32" s="142">
        <v>0</v>
      </c>
      <c r="R32" s="142">
        <v>0</v>
      </c>
      <c r="S32" s="142">
        <v>0</v>
      </c>
      <c r="T32" s="142">
        <v>0</v>
      </c>
      <c r="U32" s="143">
        <v>100</v>
      </c>
      <c r="V32" s="153">
        <v>0</v>
      </c>
    </row>
    <row r="33" spans="2:22" s="155" customFormat="1" ht="28" customHeight="1">
      <c r="B33" s="385" t="s">
        <v>211</v>
      </c>
      <c r="C33" s="66">
        <v>54</v>
      </c>
      <c r="D33" s="142">
        <v>54</v>
      </c>
      <c r="E33" s="142">
        <v>0</v>
      </c>
      <c r="F33" s="142">
        <v>0</v>
      </c>
      <c r="G33" s="142">
        <v>0</v>
      </c>
      <c r="H33" s="142">
        <v>0</v>
      </c>
      <c r="I33" s="142">
        <v>0</v>
      </c>
      <c r="J33" s="142">
        <v>0</v>
      </c>
      <c r="K33" s="142">
        <v>0</v>
      </c>
      <c r="L33" s="142">
        <v>0</v>
      </c>
      <c r="M33" s="142">
        <v>0</v>
      </c>
      <c r="N33" s="142">
        <v>2</v>
      </c>
      <c r="O33" s="142">
        <v>0</v>
      </c>
      <c r="P33" s="142">
        <v>0</v>
      </c>
      <c r="Q33" s="142">
        <v>0</v>
      </c>
      <c r="R33" s="142">
        <v>0</v>
      </c>
      <c r="S33" s="142">
        <v>0</v>
      </c>
      <c r="T33" s="142">
        <v>0</v>
      </c>
      <c r="U33" s="143">
        <v>100</v>
      </c>
      <c r="V33" s="153">
        <v>0</v>
      </c>
    </row>
    <row r="34" spans="2:22" s="155" customFormat="1" ht="28" customHeight="1">
      <c r="B34" s="385" t="s">
        <v>212</v>
      </c>
      <c r="C34" s="66">
        <v>119</v>
      </c>
      <c r="D34" s="142">
        <v>117</v>
      </c>
      <c r="E34" s="142">
        <v>1</v>
      </c>
      <c r="F34" s="142">
        <v>0</v>
      </c>
      <c r="G34" s="142">
        <v>0</v>
      </c>
      <c r="H34" s="142">
        <v>1</v>
      </c>
      <c r="I34" s="142">
        <v>0</v>
      </c>
      <c r="J34" s="142">
        <v>0</v>
      </c>
      <c r="K34" s="142">
        <v>0</v>
      </c>
      <c r="L34" s="142">
        <v>0</v>
      </c>
      <c r="M34" s="142">
        <v>0</v>
      </c>
      <c r="N34" s="142">
        <v>7</v>
      </c>
      <c r="O34" s="142">
        <v>0</v>
      </c>
      <c r="P34" s="142">
        <v>0</v>
      </c>
      <c r="Q34" s="142">
        <v>0</v>
      </c>
      <c r="R34" s="142">
        <v>0</v>
      </c>
      <c r="S34" s="142">
        <v>0</v>
      </c>
      <c r="T34" s="142">
        <v>0</v>
      </c>
      <c r="U34" s="143">
        <v>98.319327731092443</v>
      </c>
      <c r="V34" s="153">
        <v>0.84</v>
      </c>
    </row>
    <row r="35" spans="2:22" s="155" customFormat="1" ht="28" customHeight="1">
      <c r="B35" s="385" t="s">
        <v>213</v>
      </c>
      <c r="C35" s="66">
        <v>237</v>
      </c>
      <c r="D35" s="142">
        <v>235</v>
      </c>
      <c r="E35" s="142">
        <v>1</v>
      </c>
      <c r="F35" s="142">
        <v>0</v>
      </c>
      <c r="G35" s="142">
        <v>0</v>
      </c>
      <c r="H35" s="142">
        <v>0</v>
      </c>
      <c r="I35" s="142">
        <v>0</v>
      </c>
      <c r="J35" s="142">
        <v>0</v>
      </c>
      <c r="K35" s="142">
        <v>0</v>
      </c>
      <c r="L35" s="142">
        <v>1</v>
      </c>
      <c r="M35" s="142">
        <v>0</v>
      </c>
      <c r="N35" s="142">
        <v>12</v>
      </c>
      <c r="O35" s="142">
        <v>0</v>
      </c>
      <c r="P35" s="142">
        <v>0</v>
      </c>
      <c r="Q35" s="142">
        <v>0</v>
      </c>
      <c r="R35" s="142">
        <v>0</v>
      </c>
      <c r="S35" s="142">
        <v>0</v>
      </c>
      <c r="T35" s="142">
        <v>0</v>
      </c>
      <c r="U35" s="143">
        <v>99.156118143459921</v>
      </c>
      <c r="V35" s="153">
        <v>0</v>
      </c>
    </row>
    <row r="36" spans="2:22" s="155" customFormat="1" ht="28" customHeight="1">
      <c r="B36" s="385" t="s">
        <v>214</v>
      </c>
      <c r="C36" s="66">
        <v>336</v>
      </c>
      <c r="D36" s="142">
        <v>331</v>
      </c>
      <c r="E36" s="142">
        <v>5</v>
      </c>
      <c r="F36" s="142">
        <v>0</v>
      </c>
      <c r="G36" s="142">
        <v>0</v>
      </c>
      <c r="H36" s="142">
        <v>0</v>
      </c>
      <c r="I36" s="142">
        <v>0</v>
      </c>
      <c r="J36" s="142">
        <v>0</v>
      </c>
      <c r="K36" s="142">
        <v>0</v>
      </c>
      <c r="L36" s="142">
        <v>0</v>
      </c>
      <c r="M36" s="142">
        <v>0</v>
      </c>
      <c r="N36" s="142">
        <v>11</v>
      </c>
      <c r="O36" s="142">
        <v>0</v>
      </c>
      <c r="P36" s="142">
        <v>0</v>
      </c>
      <c r="Q36" s="142">
        <v>0</v>
      </c>
      <c r="R36" s="142">
        <v>0</v>
      </c>
      <c r="S36" s="142">
        <v>0</v>
      </c>
      <c r="T36" s="142">
        <v>0</v>
      </c>
      <c r="U36" s="143">
        <v>98.511904761904759</v>
      </c>
      <c r="V36" s="153">
        <v>0</v>
      </c>
    </row>
    <row r="37" spans="2:22" s="155" customFormat="1" ht="28" customHeight="1">
      <c r="B37" s="385" t="s">
        <v>215</v>
      </c>
      <c r="C37" s="66">
        <v>95</v>
      </c>
      <c r="D37" s="142">
        <v>91</v>
      </c>
      <c r="E37" s="142">
        <v>4</v>
      </c>
      <c r="F37" s="142">
        <v>0</v>
      </c>
      <c r="G37" s="142">
        <v>0</v>
      </c>
      <c r="H37" s="142">
        <v>0</v>
      </c>
      <c r="I37" s="142">
        <v>0</v>
      </c>
      <c r="J37" s="142">
        <v>0</v>
      </c>
      <c r="K37" s="142">
        <v>0</v>
      </c>
      <c r="L37" s="142">
        <v>0</v>
      </c>
      <c r="M37" s="142">
        <v>0</v>
      </c>
      <c r="N37" s="142">
        <v>6</v>
      </c>
      <c r="O37" s="142">
        <v>0</v>
      </c>
      <c r="P37" s="142">
        <v>0</v>
      </c>
      <c r="Q37" s="142">
        <v>0</v>
      </c>
      <c r="R37" s="142">
        <v>0</v>
      </c>
      <c r="S37" s="142">
        <v>0</v>
      </c>
      <c r="T37" s="142">
        <v>0</v>
      </c>
      <c r="U37" s="143">
        <v>95.78947368421052</v>
      </c>
      <c r="V37" s="153">
        <v>0</v>
      </c>
    </row>
    <row r="38" spans="2:22" s="155" customFormat="1" ht="28" customHeight="1">
      <c r="B38" s="385" t="s">
        <v>181</v>
      </c>
      <c r="C38" s="66">
        <v>90</v>
      </c>
      <c r="D38" s="142">
        <v>87</v>
      </c>
      <c r="E38" s="142">
        <v>0</v>
      </c>
      <c r="F38" s="142">
        <v>0</v>
      </c>
      <c r="G38" s="142">
        <v>0</v>
      </c>
      <c r="H38" s="142">
        <v>0</v>
      </c>
      <c r="I38" s="142">
        <v>0</v>
      </c>
      <c r="J38" s="142">
        <v>0</v>
      </c>
      <c r="K38" s="142">
        <v>0</v>
      </c>
      <c r="L38" s="142">
        <v>3</v>
      </c>
      <c r="M38" s="142">
        <v>0</v>
      </c>
      <c r="N38" s="142">
        <v>1</v>
      </c>
      <c r="O38" s="142">
        <v>0</v>
      </c>
      <c r="P38" s="142">
        <v>0</v>
      </c>
      <c r="Q38" s="142">
        <v>0</v>
      </c>
      <c r="R38" s="142">
        <v>0</v>
      </c>
      <c r="S38" s="142">
        <v>0</v>
      </c>
      <c r="T38" s="142">
        <v>0</v>
      </c>
      <c r="U38" s="143">
        <v>96.666666666666671</v>
      </c>
      <c r="V38" s="153">
        <v>0</v>
      </c>
    </row>
    <row r="39" spans="2:22" s="155" customFormat="1" ht="28" customHeight="1">
      <c r="B39" s="385" t="s">
        <v>237</v>
      </c>
      <c r="C39" s="66">
        <v>29</v>
      </c>
      <c r="D39" s="142">
        <v>29</v>
      </c>
      <c r="E39" s="142">
        <v>0</v>
      </c>
      <c r="F39" s="142">
        <v>0</v>
      </c>
      <c r="G39" s="142">
        <v>0</v>
      </c>
      <c r="H39" s="142">
        <v>0</v>
      </c>
      <c r="I39" s="142">
        <v>0</v>
      </c>
      <c r="J39" s="142">
        <v>0</v>
      </c>
      <c r="K39" s="142">
        <v>0</v>
      </c>
      <c r="L39" s="142">
        <v>0</v>
      </c>
      <c r="M39" s="142">
        <v>0</v>
      </c>
      <c r="N39" s="142">
        <v>0</v>
      </c>
      <c r="O39" s="142">
        <v>0</v>
      </c>
      <c r="P39" s="142">
        <v>0</v>
      </c>
      <c r="Q39" s="142">
        <v>0</v>
      </c>
      <c r="R39" s="142">
        <v>0</v>
      </c>
      <c r="S39" s="142">
        <v>0</v>
      </c>
      <c r="T39" s="142">
        <v>0</v>
      </c>
      <c r="U39" s="143">
        <v>100</v>
      </c>
      <c r="V39" s="153">
        <v>0</v>
      </c>
    </row>
    <row r="40" spans="2:22" s="156" customFormat="1" ht="28" customHeight="1">
      <c r="B40" s="385" t="s">
        <v>216</v>
      </c>
      <c r="C40" s="66">
        <v>102</v>
      </c>
      <c r="D40" s="142">
        <v>102</v>
      </c>
      <c r="E40" s="142">
        <v>0</v>
      </c>
      <c r="F40" s="142">
        <v>0</v>
      </c>
      <c r="G40" s="142">
        <v>0</v>
      </c>
      <c r="H40" s="142">
        <v>0</v>
      </c>
      <c r="I40" s="142">
        <v>0</v>
      </c>
      <c r="J40" s="142">
        <v>0</v>
      </c>
      <c r="K40" s="142">
        <v>0</v>
      </c>
      <c r="L40" s="142">
        <v>0</v>
      </c>
      <c r="M40" s="142">
        <v>0</v>
      </c>
      <c r="N40" s="142">
        <v>5</v>
      </c>
      <c r="O40" s="142">
        <v>0</v>
      </c>
      <c r="P40" s="142">
        <v>0</v>
      </c>
      <c r="Q40" s="142">
        <v>0</v>
      </c>
      <c r="R40" s="142">
        <v>0</v>
      </c>
      <c r="S40" s="142">
        <v>0</v>
      </c>
      <c r="T40" s="142">
        <v>0</v>
      </c>
      <c r="U40" s="143">
        <v>100</v>
      </c>
      <c r="V40" s="153">
        <v>0</v>
      </c>
    </row>
    <row r="41" spans="2:22" s="156" customFormat="1" ht="12" thickBot="1">
      <c r="B41" s="467"/>
      <c r="C41" s="468"/>
      <c r="D41" s="469"/>
      <c r="E41" s="469"/>
      <c r="F41" s="469"/>
      <c r="G41" s="469"/>
      <c r="H41" s="469"/>
      <c r="I41" s="469"/>
      <c r="J41" s="469"/>
      <c r="K41" s="469"/>
      <c r="L41" s="469"/>
      <c r="M41" s="469"/>
      <c r="N41" s="469"/>
      <c r="O41" s="469"/>
      <c r="P41" s="469"/>
      <c r="Q41" s="469"/>
      <c r="R41" s="469"/>
      <c r="S41" s="469"/>
      <c r="T41" s="469"/>
      <c r="U41" s="469"/>
      <c r="V41" s="469"/>
    </row>
    <row r="42" spans="2:22" s="156" customFormat="1" ht="11">
      <c r="B42" s="157"/>
      <c r="C42" s="157"/>
      <c r="D42" s="157"/>
      <c r="E42" s="157"/>
      <c r="F42" s="157"/>
      <c r="G42" s="157"/>
      <c r="H42" s="157"/>
      <c r="I42" s="157"/>
      <c r="J42" s="157"/>
      <c r="K42" s="157"/>
      <c r="L42" s="157"/>
      <c r="M42" s="157"/>
      <c r="N42" s="157"/>
      <c r="O42" s="157"/>
      <c r="P42" s="157"/>
      <c r="Q42" s="157"/>
      <c r="R42" s="157"/>
      <c r="S42" s="157"/>
      <c r="T42" s="157"/>
      <c r="U42" s="157"/>
      <c r="V42" s="157"/>
    </row>
    <row r="43" spans="2:22" s="156" customFormat="1" ht="12">
      <c r="B43" s="158" t="s">
        <v>375</v>
      </c>
      <c r="C43" s="157"/>
      <c r="D43" s="157"/>
      <c r="E43" s="157"/>
      <c r="F43" s="157"/>
      <c r="G43" s="157"/>
      <c r="H43" s="157"/>
      <c r="I43" s="157"/>
      <c r="J43" s="157"/>
      <c r="K43" s="157"/>
      <c r="L43" s="157"/>
      <c r="M43" s="157"/>
      <c r="N43" s="157"/>
      <c r="O43" s="157"/>
      <c r="P43" s="157"/>
      <c r="Q43" s="157"/>
      <c r="R43" s="157"/>
      <c r="S43" s="157"/>
      <c r="T43" s="157"/>
      <c r="U43" s="157"/>
      <c r="V43" s="157"/>
    </row>
    <row r="44" spans="2:22" s="156" customFormat="1" ht="12">
      <c r="B44" s="158" t="s">
        <v>376</v>
      </c>
      <c r="C44" s="157"/>
      <c r="D44" s="157"/>
      <c r="E44" s="157"/>
      <c r="F44" s="157"/>
      <c r="G44" s="157"/>
      <c r="H44" s="157"/>
      <c r="I44" s="157"/>
      <c r="J44" s="157"/>
      <c r="K44" s="157"/>
      <c r="L44" s="157"/>
      <c r="M44" s="157"/>
      <c r="N44" s="157"/>
      <c r="O44" s="157"/>
      <c r="P44" s="157"/>
      <c r="Q44" s="157"/>
      <c r="R44" s="157"/>
      <c r="S44" s="157"/>
      <c r="T44" s="157"/>
      <c r="U44" s="157"/>
      <c r="V44" s="157"/>
    </row>
    <row r="45" spans="2:22" s="156" customFormat="1" ht="12">
      <c r="B45" s="803" t="s">
        <v>334</v>
      </c>
      <c r="C45" s="803"/>
      <c r="D45" s="803"/>
      <c r="E45" s="803"/>
      <c r="F45" s="803"/>
      <c r="G45" s="803"/>
      <c r="H45" s="157"/>
      <c r="I45" s="157"/>
      <c r="J45" s="157"/>
      <c r="K45" s="157"/>
      <c r="L45" s="157"/>
      <c r="M45" s="157"/>
      <c r="N45" s="157"/>
      <c r="O45" s="157"/>
      <c r="P45" s="157"/>
      <c r="Q45" s="157"/>
      <c r="R45" s="157"/>
      <c r="S45" s="157"/>
      <c r="T45" s="157"/>
      <c r="U45" s="157"/>
      <c r="V45" s="157"/>
    </row>
    <row r="46" spans="2:22" s="156" customFormat="1" ht="11">
      <c r="B46" s="159"/>
    </row>
    <row r="47" spans="2:22" s="156" customFormat="1" ht="11">
      <c r="B47" s="159"/>
    </row>
    <row r="48" spans="2:22" s="156" customFormat="1" ht="11">
      <c r="B48" s="159"/>
    </row>
  </sheetData>
  <mergeCells count="27">
    <mergeCell ref="M5:M6"/>
    <mergeCell ref="B2:V2"/>
    <mergeCell ref="C4:C7"/>
    <mergeCell ref="E4:E6"/>
    <mergeCell ref="F4:F6"/>
    <mergeCell ref="H4:K4"/>
    <mergeCell ref="O4:T4"/>
    <mergeCell ref="U4:U6"/>
    <mergeCell ref="V4:V6"/>
    <mergeCell ref="B5:B7"/>
    <mergeCell ref="D5:D6"/>
    <mergeCell ref="B45:G45"/>
    <mergeCell ref="N5:N6"/>
    <mergeCell ref="O5:S5"/>
    <mergeCell ref="T5:T7"/>
    <mergeCell ref="I6:I7"/>
    <mergeCell ref="J6:J7"/>
    <mergeCell ref="O6:O7"/>
    <mergeCell ref="P6:P7"/>
    <mergeCell ref="Q6:Q7"/>
    <mergeCell ref="R6:R7"/>
    <mergeCell ref="S6:S7"/>
    <mergeCell ref="G5:G6"/>
    <mergeCell ref="H5:H7"/>
    <mergeCell ref="I5:J5"/>
    <mergeCell ref="K5:K7"/>
    <mergeCell ref="L5:L6"/>
  </mergeCells>
  <phoneticPr fontId="62"/>
  <printOptions horizontalCentered="1"/>
  <pageMargins left="0.51181102362204722" right="0.51181102362204722" top="0.74803149606299213" bottom="0.55118110236220474" header="0.51181102362204722" footer="0.51181102362204722"/>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445DB-F1C3-4039-BDD4-C9FC7160723C}">
  <sheetPr>
    <pageSetUpPr fitToPage="1"/>
  </sheetPr>
  <dimension ref="B2:AL40"/>
  <sheetViews>
    <sheetView showGridLines="0" view="pageBreakPreview" zoomScale="60" workbookViewId="0">
      <selection activeCell="AO6" sqref="AO6"/>
    </sheetView>
  </sheetViews>
  <sheetFormatPr defaultColWidth="8" defaultRowHeight="13"/>
  <cols>
    <col min="1" max="1" width="0.90625" style="67" customWidth="1"/>
    <col min="2" max="2" width="11.08984375" style="67" customWidth="1"/>
    <col min="3" max="5" width="6.6328125" style="67" customWidth="1"/>
    <col min="6" max="8" width="6.08984375" style="67" customWidth="1"/>
    <col min="9" max="9" width="3" style="67" bestFit="1" customWidth="1"/>
    <col min="10" max="11" width="6" style="67" bestFit="1" customWidth="1"/>
    <col min="12" max="14" width="6.08984375" style="67" customWidth="1"/>
    <col min="15" max="17" width="6.6328125" style="67" customWidth="1"/>
    <col min="18" max="20" width="6.08984375" style="67" customWidth="1"/>
    <col min="21" max="21" width="3.7265625" style="67" bestFit="1" customWidth="1"/>
    <col min="22" max="23" width="6" style="67" bestFit="1" customWidth="1"/>
    <col min="24" max="26" width="6.08984375" style="67" customWidth="1"/>
    <col min="27" max="29" width="6.6328125" style="67" customWidth="1"/>
    <col min="30" max="32" width="6.08984375" style="67" customWidth="1"/>
    <col min="33" max="33" width="3" style="67" bestFit="1" customWidth="1"/>
    <col min="34" max="35" width="6" style="67" bestFit="1" customWidth="1"/>
    <col min="36" max="36" width="4.453125" style="67" bestFit="1" customWidth="1"/>
    <col min="37" max="38" width="6.08984375" style="67" customWidth="1"/>
    <col min="39" max="16384" width="8" style="67"/>
  </cols>
  <sheetData>
    <row r="2" spans="2:38" ht="28.5" customHeight="1">
      <c r="B2" s="667" t="s">
        <v>377</v>
      </c>
      <c r="C2" s="853"/>
      <c r="D2" s="853"/>
      <c r="E2" s="853"/>
      <c r="F2" s="853"/>
      <c r="G2" s="853"/>
      <c r="H2" s="853"/>
      <c r="I2" s="853"/>
      <c r="J2" s="853"/>
      <c r="K2" s="853"/>
      <c r="L2" s="853"/>
      <c r="M2" s="853"/>
      <c r="N2" s="853"/>
      <c r="O2" s="853"/>
      <c r="P2" s="853"/>
      <c r="Q2" s="853"/>
      <c r="R2" s="161"/>
      <c r="S2" s="162"/>
      <c r="T2" s="162"/>
      <c r="U2" s="162"/>
      <c r="V2" s="162"/>
      <c r="W2" s="162"/>
      <c r="X2" s="162"/>
      <c r="Y2" s="162"/>
      <c r="Z2" s="162"/>
      <c r="AA2" s="138"/>
      <c r="AB2" s="138"/>
      <c r="AC2" s="138"/>
      <c r="AD2" s="138"/>
      <c r="AE2" s="138"/>
      <c r="AF2" s="138"/>
      <c r="AG2" s="138"/>
      <c r="AH2" s="138"/>
      <c r="AI2" s="138"/>
      <c r="AJ2" s="138"/>
      <c r="AK2" s="138"/>
      <c r="AL2" s="138"/>
    </row>
    <row r="3" spans="2:38" ht="23.25" customHeight="1" thickBot="1">
      <c r="B3" s="470" t="s">
        <v>514</v>
      </c>
      <c r="C3" s="470"/>
      <c r="D3" s="470"/>
      <c r="E3" s="470"/>
      <c r="F3" s="470"/>
      <c r="G3" s="470"/>
      <c r="H3" s="470"/>
      <c r="I3" s="163"/>
      <c r="J3" s="163"/>
      <c r="K3" s="163"/>
      <c r="L3" s="163"/>
      <c r="M3" s="164"/>
      <c r="N3" s="164"/>
      <c r="O3" s="164"/>
      <c r="P3" s="164"/>
      <c r="Q3" s="164"/>
      <c r="R3" s="138"/>
      <c r="S3" s="138"/>
      <c r="T3" s="138"/>
      <c r="U3" s="138"/>
      <c r="V3" s="138"/>
      <c r="W3" s="138"/>
      <c r="X3" s="138"/>
      <c r="Y3" s="138"/>
      <c r="Z3" s="138"/>
      <c r="AA3" s="138"/>
      <c r="AB3" s="138"/>
      <c r="AC3" s="138"/>
      <c r="AD3" s="138"/>
      <c r="AE3" s="138"/>
      <c r="AF3" s="138"/>
      <c r="AG3" s="138"/>
      <c r="AH3" s="138"/>
      <c r="AI3" s="138"/>
      <c r="AJ3" s="138"/>
      <c r="AK3" s="138"/>
      <c r="AL3" s="152" t="s">
        <v>118</v>
      </c>
    </row>
    <row r="4" spans="2:38" s="169" customFormat="1" ht="20.149999999999999" customHeight="1">
      <c r="B4" s="854" t="s">
        <v>49</v>
      </c>
      <c r="C4" s="858" t="s">
        <v>1</v>
      </c>
      <c r="D4" s="859"/>
      <c r="E4" s="859"/>
      <c r="F4" s="859"/>
      <c r="G4" s="859"/>
      <c r="H4" s="859"/>
      <c r="I4" s="859"/>
      <c r="J4" s="859"/>
      <c r="K4" s="859"/>
      <c r="L4" s="859"/>
      <c r="M4" s="859"/>
      <c r="N4" s="860"/>
      <c r="O4" s="858" t="s">
        <v>5</v>
      </c>
      <c r="P4" s="859"/>
      <c r="Q4" s="859"/>
      <c r="R4" s="859"/>
      <c r="S4" s="859"/>
      <c r="T4" s="859"/>
      <c r="U4" s="859"/>
      <c r="V4" s="859"/>
      <c r="W4" s="859"/>
      <c r="X4" s="859"/>
      <c r="Y4" s="859"/>
      <c r="Z4" s="860"/>
      <c r="AA4" s="858" t="s">
        <v>18</v>
      </c>
      <c r="AB4" s="859"/>
      <c r="AC4" s="859"/>
      <c r="AD4" s="859"/>
      <c r="AE4" s="859"/>
      <c r="AF4" s="859"/>
      <c r="AG4" s="859"/>
      <c r="AH4" s="859"/>
      <c r="AI4" s="859"/>
      <c r="AJ4" s="859"/>
      <c r="AK4" s="859"/>
      <c r="AL4" s="859"/>
    </row>
    <row r="5" spans="2:38" s="169" customFormat="1" ht="20.149999999999999" customHeight="1">
      <c r="B5" s="855"/>
      <c r="C5" s="841" t="s">
        <v>1</v>
      </c>
      <c r="D5" s="845" t="s">
        <v>378</v>
      </c>
      <c r="E5" s="846"/>
      <c r="F5" s="846"/>
      <c r="G5" s="846"/>
      <c r="H5" s="847"/>
      <c r="I5" s="835" t="s">
        <v>296</v>
      </c>
      <c r="J5" s="836"/>
      <c r="K5" s="836"/>
      <c r="L5" s="837"/>
      <c r="M5" s="838" t="s">
        <v>128</v>
      </c>
      <c r="N5" s="838" t="s">
        <v>52</v>
      </c>
      <c r="O5" s="471"/>
      <c r="P5" s="845" t="s">
        <v>379</v>
      </c>
      <c r="Q5" s="846"/>
      <c r="R5" s="846"/>
      <c r="S5" s="846"/>
      <c r="T5" s="846"/>
      <c r="U5" s="836" t="s">
        <v>296</v>
      </c>
      <c r="V5" s="836"/>
      <c r="W5" s="836"/>
      <c r="X5" s="837"/>
      <c r="Y5" s="838" t="s">
        <v>128</v>
      </c>
      <c r="Z5" s="838" t="s">
        <v>52</v>
      </c>
      <c r="AA5" s="471"/>
      <c r="AB5" s="845" t="s">
        <v>379</v>
      </c>
      <c r="AC5" s="846"/>
      <c r="AD5" s="846"/>
      <c r="AE5" s="846"/>
      <c r="AF5" s="847"/>
      <c r="AG5" s="835" t="s">
        <v>296</v>
      </c>
      <c r="AH5" s="836"/>
      <c r="AI5" s="836"/>
      <c r="AJ5" s="837"/>
      <c r="AK5" s="838" t="s">
        <v>128</v>
      </c>
      <c r="AL5" s="861" t="s">
        <v>52</v>
      </c>
    </row>
    <row r="6" spans="2:38" s="169" customFormat="1" ht="20.149999999999999" customHeight="1">
      <c r="B6" s="855"/>
      <c r="C6" s="857"/>
      <c r="D6" s="845" t="s">
        <v>352</v>
      </c>
      <c r="E6" s="846"/>
      <c r="F6" s="846"/>
      <c r="G6" s="847"/>
      <c r="H6" s="841" t="s">
        <v>228</v>
      </c>
      <c r="I6" s="848" t="s">
        <v>380</v>
      </c>
      <c r="J6" s="849"/>
      <c r="K6" s="850"/>
      <c r="L6" s="843" t="s">
        <v>228</v>
      </c>
      <c r="M6" s="839"/>
      <c r="N6" s="839"/>
      <c r="O6" s="472" t="s">
        <v>1</v>
      </c>
      <c r="P6" s="845" t="s">
        <v>380</v>
      </c>
      <c r="Q6" s="846"/>
      <c r="R6" s="846"/>
      <c r="S6" s="846"/>
      <c r="T6" s="851" t="s">
        <v>228</v>
      </c>
      <c r="U6" s="1152" t="s">
        <v>380</v>
      </c>
      <c r="V6" s="1153"/>
      <c r="W6" s="1154"/>
      <c r="X6" s="843" t="s">
        <v>228</v>
      </c>
      <c r="Y6" s="839"/>
      <c r="Z6" s="839"/>
      <c r="AA6" s="472" t="s">
        <v>1</v>
      </c>
      <c r="AB6" s="845" t="s">
        <v>352</v>
      </c>
      <c r="AC6" s="846"/>
      <c r="AD6" s="846"/>
      <c r="AE6" s="847"/>
      <c r="AF6" s="841" t="s">
        <v>228</v>
      </c>
      <c r="AG6" s="848" t="s">
        <v>380</v>
      </c>
      <c r="AH6" s="849"/>
      <c r="AI6" s="850"/>
      <c r="AJ6" s="843" t="s">
        <v>228</v>
      </c>
      <c r="AK6" s="839"/>
      <c r="AL6" s="862"/>
    </row>
    <row r="7" spans="2:38" s="169" customFormat="1" ht="20.149999999999999" customHeight="1">
      <c r="B7" s="856"/>
      <c r="C7" s="842"/>
      <c r="D7" s="474" t="s">
        <v>1</v>
      </c>
      <c r="E7" s="474" t="s">
        <v>79</v>
      </c>
      <c r="F7" s="474" t="s">
        <v>111</v>
      </c>
      <c r="G7" s="474" t="s">
        <v>130</v>
      </c>
      <c r="H7" s="842"/>
      <c r="I7" s="475" t="s">
        <v>1</v>
      </c>
      <c r="J7" s="475" t="s">
        <v>79</v>
      </c>
      <c r="K7" s="476" t="s">
        <v>111</v>
      </c>
      <c r="L7" s="844"/>
      <c r="M7" s="840"/>
      <c r="N7" s="840"/>
      <c r="O7" s="477"/>
      <c r="P7" s="474" t="s">
        <v>1</v>
      </c>
      <c r="Q7" s="474" t="s">
        <v>79</v>
      </c>
      <c r="R7" s="478" t="s">
        <v>111</v>
      </c>
      <c r="S7" s="474" t="s">
        <v>130</v>
      </c>
      <c r="T7" s="852"/>
      <c r="U7" s="1155" t="s">
        <v>1</v>
      </c>
      <c r="V7" s="475" t="s">
        <v>79</v>
      </c>
      <c r="W7" s="476" t="s">
        <v>111</v>
      </c>
      <c r="X7" s="844"/>
      <c r="Y7" s="840"/>
      <c r="Z7" s="840"/>
      <c r="AA7" s="473"/>
      <c r="AB7" s="474" t="s">
        <v>1</v>
      </c>
      <c r="AC7" s="474" t="s">
        <v>79</v>
      </c>
      <c r="AD7" s="474" t="s">
        <v>111</v>
      </c>
      <c r="AE7" s="479" t="s">
        <v>130</v>
      </c>
      <c r="AF7" s="842"/>
      <c r="AG7" s="475" t="s">
        <v>1</v>
      </c>
      <c r="AH7" s="475" t="s">
        <v>79</v>
      </c>
      <c r="AI7" s="476" t="s">
        <v>111</v>
      </c>
      <c r="AJ7" s="844"/>
      <c r="AK7" s="840"/>
      <c r="AL7" s="863"/>
    </row>
    <row r="8" spans="2:38" ht="22" customHeight="1">
      <c r="B8" s="388" t="s">
        <v>511</v>
      </c>
      <c r="C8" s="311">
        <v>5832</v>
      </c>
      <c r="D8" s="312">
        <v>5595</v>
      </c>
      <c r="E8" s="312">
        <v>5308</v>
      </c>
      <c r="F8" s="312">
        <v>145</v>
      </c>
      <c r="G8" s="312">
        <v>142</v>
      </c>
      <c r="H8" s="312">
        <v>0</v>
      </c>
      <c r="I8" s="312">
        <v>0</v>
      </c>
      <c r="J8" s="312">
        <v>0</v>
      </c>
      <c r="K8" s="312">
        <v>0</v>
      </c>
      <c r="L8" s="312">
        <v>0</v>
      </c>
      <c r="M8" s="312">
        <v>170</v>
      </c>
      <c r="N8" s="312">
        <v>67</v>
      </c>
      <c r="O8" s="312">
        <v>2999</v>
      </c>
      <c r="P8" s="312">
        <v>2823</v>
      </c>
      <c r="Q8" s="312">
        <v>2683</v>
      </c>
      <c r="R8" s="312">
        <v>73</v>
      </c>
      <c r="S8" s="312">
        <v>67</v>
      </c>
      <c r="T8" s="312">
        <v>0</v>
      </c>
      <c r="U8" s="312">
        <v>0</v>
      </c>
      <c r="V8" s="312">
        <v>0</v>
      </c>
      <c r="W8" s="312">
        <v>0</v>
      </c>
      <c r="X8" s="312">
        <v>0</v>
      </c>
      <c r="Y8" s="312">
        <v>128</v>
      </c>
      <c r="Z8" s="312">
        <v>48</v>
      </c>
      <c r="AA8" s="312">
        <v>2833</v>
      </c>
      <c r="AB8" s="312">
        <v>2772</v>
      </c>
      <c r="AC8" s="312">
        <v>2625</v>
      </c>
      <c r="AD8" s="312">
        <v>72</v>
      </c>
      <c r="AE8" s="312">
        <v>75</v>
      </c>
      <c r="AF8" s="312">
        <v>0</v>
      </c>
      <c r="AG8" s="312">
        <v>0</v>
      </c>
      <c r="AH8" s="312">
        <v>0</v>
      </c>
      <c r="AI8" s="312">
        <v>0</v>
      </c>
      <c r="AJ8" s="312">
        <v>0</v>
      </c>
      <c r="AK8" s="312">
        <v>42</v>
      </c>
      <c r="AL8" s="313">
        <v>19</v>
      </c>
    </row>
    <row r="9" spans="2:38" ht="22" customHeight="1">
      <c r="B9" s="167" t="s">
        <v>515</v>
      </c>
      <c r="C9" s="314">
        <v>5638</v>
      </c>
      <c r="D9" s="312">
        <v>5400</v>
      </c>
      <c r="E9" s="312">
        <v>5086</v>
      </c>
      <c r="F9" s="312">
        <v>130</v>
      </c>
      <c r="G9" s="312">
        <v>184</v>
      </c>
      <c r="H9" s="312">
        <v>0</v>
      </c>
      <c r="I9" s="312">
        <v>1</v>
      </c>
      <c r="J9" s="312">
        <v>1</v>
      </c>
      <c r="K9" s="312">
        <v>0</v>
      </c>
      <c r="L9" s="312">
        <v>0</v>
      </c>
      <c r="M9" s="312">
        <v>166</v>
      </c>
      <c r="N9" s="312">
        <v>71</v>
      </c>
      <c r="O9" s="312">
        <v>2791</v>
      </c>
      <c r="P9" s="312">
        <v>2624</v>
      </c>
      <c r="Q9" s="312">
        <v>2486</v>
      </c>
      <c r="R9" s="312">
        <v>63</v>
      </c>
      <c r="S9" s="312">
        <v>75</v>
      </c>
      <c r="T9" s="312">
        <v>0</v>
      </c>
      <c r="U9" s="312">
        <v>1</v>
      </c>
      <c r="V9" s="312">
        <v>1</v>
      </c>
      <c r="W9" s="312">
        <v>0</v>
      </c>
      <c r="X9" s="312">
        <v>0</v>
      </c>
      <c r="Y9" s="312">
        <v>123</v>
      </c>
      <c r="Z9" s="312">
        <v>43</v>
      </c>
      <c r="AA9" s="312">
        <v>2847</v>
      </c>
      <c r="AB9" s="312">
        <v>2776</v>
      </c>
      <c r="AC9" s="312">
        <v>2600</v>
      </c>
      <c r="AD9" s="312">
        <v>67</v>
      </c>
      <c r="AE9" s="312">
        <v>109</v>
      </c>
      <c r="AF9" s="312">
        <v>0</v>
      </c>
      <c r="AG9" s="312">
        <v>0</v>
      </c>
      <c r="AH9" s="312">
        <v>0</v>
      </c>
      <c r="AI9" s="312">
        <v>0</v>
      </c>
      <c r="AJ9" s="312">
        <v>0</v>
      </c>
      <c r="AK9" s="312">
        <v>43</v>
      </c>
      <c r="AL9" s="312">
        <v>28</v>
      </c>
    </row>
    <row r="10" spans="2:38" ht="22" customHeight="1">
      <c r="B10" s="167" t="s">
        <v>516</v>
      </c>
      <c r="C10" s="311">
        <v>5667</v>
      </c>
      <c r="D10" s="312">
        <v>5421</v>
      </c>
      <c r="E10" s="312">
        <v>5112</v>
      </c>
      <c r="F10" s="312">
        <v>126</v>
      </c>
      <c r="G10" s="312">
        <v>183</v>
      </c>
      <c r="H10" s="312">
        <v>0</v>
      </c>
      <c r="I10" s="312">
        <v>0</v>
      </c>
      <c r="J10" s="312">
        <v>0</v>
      </c>
      <c r="K10" s="312">
        <v>0</v>
      </c>
      <c r="L10" s="312">
        <v>0</v>
      </c>
      <c r="M10" s="312">
        <v>170</v>
      </c>
      <c r="N10" s="312">
        <v>76</v>
      </c>
      <c r="O10" s="312">
        <v>2968</v>
      </c>
      <c r="P10" s="312">
        <v>2791</v>
      </c>
      <c r="Q10" s="312">
        <v>2651</v>
      </c>
      <c r="R10" s="312">
        <v>63</v>
      </c>
      <c r="S10" s="312">
        <v>77</v>
      </c>
      <c r="T10" s="312">
        <v>0</v>
      </c>
      <c r="U10" s="312">
        <v>0</v>
      </c>
      <c r="V10" s="312">
        <v>0</v>
      </c>
      <c r="W10" s="312">
        <v>0</v>
      </c>
      <c r="X10" s="312">
        <v>0</v>
      </c>
      <c r="Y10" s="312">
        <v>126</v>
      </c>
      <c r="Z10" s="312">
        <v>51</v>
      </c>
      <c r="AA10" s="312">
        <v>2699</v>
      </c>
      <c r="AB10" s="312">
        <v>2630</v>
      </c>
      <c r="AC10" s="312">
        <v>2461</v>
      </c>
      <c r="AD10" s="312">
        <v>63</v>
      </c>
      <c r="AE10" s="312">
        <v>106</v>
      </c>
      <c r="AF10" s="312">
        <v>0</v>
      </c>
      <c r="AG10" s="312">
        <v>0</v>
      </c>
      <c r="AH10" s="312">
        <v>0</v>
      </c>
      <c r="AI10" s="312">
        <v>0</v>
      </c>
      <c r="AJ10" s="312">
        <v>0</v>
      </c>
      <c r="AK10" s="312">
        <v>44</v>
      </c>
      <c r="AL10" s="312">
        <v>25</v>
      </c>
    </row>
    <row r="11" spans="2:38" ht="11.25" customHeight="1">
      <c r="B11" s="146"/>
      <c r="C11" s="311"/>
      <c r="D11" s="312"/>
      <c r="E11" s="312"/>
      <c r="F11" s="312"/>
      <c r="G11" s="312"/>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c r="AK11" s="312"/>
      <c r="AL11" s="312"/>
    </row>
    <row r="12" spans="2:38" ht="22" customHeight="1">
      <c r="B12" s="152" t="s">
        <v>19</v>
      </c>
      <c r="C12" s="311">
        <v>133</v>
      </c>
      <c r="D12" s="312">
        <v>133</v>
      </c>
      <c r="E12" s="312">
        <v>133</v>
      </c>
      <c r="F12" s="312">
        <v>0</v>
      </c>
      <c r="G12" s="312">
        <v>0</v>
      </c>
      <c r="H12" s="312">
        <v>0</v>
      </c>
      <c r="I12" s="312">
        <v>0</v>
      </c>
      <c r="J12" s="312">
        <v>0</v>
      </c>
      <c r="K12" s="312">
        <v>0</v>
      </c>
      <c r="L12" s="312">
        <v>0</v>
      </c>
      <c r="M12" s="312">
        <v>0</v>
      </c>
      <c r="N12" s="312">
        <v>0</v>
      </c>
      <c r="O12" s="312">
        <v>71</v>
      </c>
      <c r="P12" s="312">
        <v>71</v>
      </c>
      <c r="Q12" s="312">
        <v>71</v>
      </c>
      <c r="R12" s="312">
        <v>0</v>
      </c>
      <c r="S12" s="312">
        <v>0</v>
      </c>
      <c r="T12" s="312">
        <v>0</v>
      </c>
      <c r="U12" s="312">
        <v>0</v>
      </c>
      <c r="V12" s="312">
        <v>0</v>
      </c>
      <c r="W12" s="312">
        <v>0</v>
      </c>
      <c r="X12" s="312">
        <v>0</v>
      </c>
      <c r="Y12" s="312">
        <v>0</v>
      </c>
      <c r="Z12" s="312">
        <v>0</v>
      </c>
      <c r="AA12" s="312">
        <v>62</v>
      </c>
      <c r="AB12" s="312">
        <v>62</v>
      </c>
      <c r="AC12" s="312">
        <v>62</v>
      </c>
      <c r="AD12" s="312">
        <v>0</v>
      </c>
      <c r="AE12" s="312">
        <v>0</v>
      </c>
      <c r="AF12" s="312">
        <v>0</v>
      </c>
      <c r="AG12" s="312">
        <v>0</v>
      </c>
      <c r="AH12" s="312">
        <v>0</v>
      </c>
      <c r="AI12" s="312">
        <v>0</v>
      </c>
      <c r="AJ12" s="312">
        <v>0</v>
      </c>
      <c r="AK12" s="312">
        <v>0</v>
      </c>
      <c r="AL12" s="312">
        <v>0</v>
      </c>
    </row>
    <row r="13" spans="2:38" ht="22" customHeight="1">
      <c r="B13" s="152" t="s">
        <v>9</v>
      </c>
      <c r="C13" s="311">
        <v>5432</v>
      </c>
      <c r="D13" s="312">
        <v>5186</v>
      </c>
      <c r="E13" s="312">
        <v>4877</v>
      </c>
      <c r="F13" s="312">
        <v>126</v>
      </c>
      <c r="G13" s="312">
        <v>183</v>
      </c>
      <c r="H13" s="312">
        <v>0</v>
      </c>
      <c r="I13" s="312">
        <v>0</v>
      </c>
      <c r="J13" s="312">
        <v>0</v>
      </c>
      <c r="K13" s="312">
        <v>0</v>
      </c>
      <c r="L13" s="312">
        <v>0</v>
      </c>
      <c r="M13" s="312">
        <v>170</v>
      </c>
      <c r="N13" s="312">
        <v>76</v>
      </c>
      <c r="O13" s="312">
        <v>2847</v>
      </c>
      <c r="P13" s="312">
        <v>2670</v>
      </c>
      <c r="Q13" s="312">
        <v>2530</v>
      </c>
      <c r="R13" s="312">
        <v>63</v>
      </c>
      <c r="S13" s="312">
        <v>77</v>
      </c>
      <c r="T13" s="312">
        <v>0</v>
      </c>
      <c r="U13" s="312">
        <v>0</v>
      </c>
      <c r="V13" s="312">
        <v>0</v>
      </c>
      <c r="W13" s="312">
        <v>0</v>
      </c>
      <c r="X13" s="312">
        <v>0</v>
      </c>
      <c r="Y13" s="312">
        <v>126</v>
      </c>
      <c r="Z13" s="312">
        <v>51</v>
      </c>
      <c r="AA13" s="312">
        <v>2585</v>
      </c>
      <c r="AB13" s="312">
        <v>2516</v>
      </c>
      <c r="AC13" s="312">
        <v>2347</v>
      </c>
      <c r="AD13" s="312">
        <v>63</v>
      </c>
      <c r="AE13" s="312">
        <v>106</v>
      </c>
      <c r="AF13" s="312">
        <v>0</v>
      </c>
      <c r="AG13" s="312">
        <v>0</v>
      </c>
      <c r="AH13" s="312">
        <v>0</v>
      </c>
      <c r="AI13" s="312">
        <v>0</v>
      </c>
      <c r="AJ13" s="312">
        <v>0</v>
      </c>
      <c r="AK13" s="312">
        <v>44</v>
      </c>
      <c r="AL13" s="312">
        <v>25</v>
      </c>
    </row>
    <row r="14" spans="2:38" ht="22" customHeight="1">
      <c r="B14" s="152" t="s">
        <v>54</v>
      </c>
      <c r="C14" s="311">
        <v>102</v>
      </c>
      <c r="D14" s="312">
        <v>102</v>
      </c>
      <c r="E14" s="312">
        <v>102</v>
      </c>
      <c r="F14" s="312">
        <v>0</v>
      </c>
      <c r="G14" s="312">
        <v>0</v>
      </c>
      <c r="H14" s="312">
        <v>0</v>
      </c>
      <c r="I14" s="312">
        <v>0</v>
      </c>
      <c r="J14" s="312">
        <v>0</v>
      </c>
      <c r="K14" s="312">
        <v>0</v>
      </c>
      <c r="L14" s="312">
        <v>0</v>
      </c>
      <c r="M14" s="312">
        <v>0</v>
      </c>
      <c r="N14" s="312">
        <v>0</v>
      </c>
      <c r="O14" s="312">
        <v>50</v>
      </c>
      <c r="P14" s="312">
        <v>50</v>
      </c>
      <c r="Q14" s="312">
        <v>50</v>
      </c>
      <c r="R14" s="312">
        <v>0</v>
      </c>
      <c r="S14" s="312">
        <v>0</v>
      </c>
      <c r="T14" s="312">
        <v>0</v>
      </c>
      <c r="U14" s="312">
        <v>0</v>
      </c>
      <c r="V14" s="312">
        <v>0</v>
      </c>
      <c r="W14" s="312">
        <v>0</v>
      </c>
      <c r="X14" s="312">
        <v>0</v>
      </c>
      <c r="Y14" s="312">
        <v>0</v>
      </c>
      <c r="Z14" s="312">
        <v>0</v>
      </c>
      <c r="AA14" s="312">
        <v>52</v>
      </c>
      <c r="AB14" s="312">
        <v>52</v>
      </c>
      <c r="AC14" s="312">
        <v>52</v>
      </c>
      <c r="AD14" s="312">
        <v>0</v>
      </c>
      <c r="AE14" s="312">
        <v>0</v>
      </c>
      <c r="AF14" s="312">
        <v>0</v>
      </c>
      <c r="AG14" s="312">
        <v>0</v>
      </c>
      <c r="AH14" s="312">
        <v>0</v>
      </c>
      <c r="AI14" s="312">
        <v>0</v>
      </c>
      <c r="AJ14" s="312">
        <v>0</v>
      </c>
      <c r="AK14" s="312">
        <v>0</v>
      </c>
      <c r="AL14" s="312">
        <v>0</v>
      </c>
    </row>
    <row r="15" spans="2:38" ht="11.25" customHeight="1">
      <c r="B15" s="152"/>
      <c r="C15" s="311"/>
      <c r="D15" s="312"/>
      <c r="E15" s="312"/>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row>
    <row r="16" spans="2:38" ht="21.75" customHeight="1">
      <c r="B16" s="168" t="s">
        <v>55</v>
      </c>
      <c r="C16" s="311">
        <v>2044</v>
      </c>
      <c r="D16" s="312">
        <v>1971</v>
      </c>
      <c r="E16" s="312">
        <v>1846</v>
      </c>
      <c r="F16" s="312">
        <v>52</v>
      </c>
      <c r="G16" s="312">
        <v>73</v>
      </c>
      <c r="H16" s="312">
        <v>0</v>
      </c>
      <c r="I16" s="312">
        <v>0</v>
      </c>
      <c r="J16" s="312">
        <v>0</v>
      </c>
      <c r="K16" s="312">
        <v>0</v>
      </c>
      <c r="L16" s="312">
        <v>0</v>
      </c>
      <c r="M16" s="312">
        <v>49</v>
      </c>
      <c r="N16" s="312">
        <v>24</v>
      </c>
      <c r="O16" s="312">
        <v>1052</v>
      </c>
      <c r="P16" s="312">
        <v>992</v>
      </c>
      <c r="Q16" s="312">
        <v>948</v>
      </c>
      <c r="R16" s="312">
        <v>19</v>
      </c>
      <c r="S16" s="312">
        <v>25</v>
      </c>
      <c r="T16" s="312">
        <v>0</v>
      </c>
      <c r="U16" s="312">
        <v>0</v>
      </c>
      <c r="V16" s="312">
        <v>0</v>
      </c>
      <c r="W16" s="312">
        <v>0</v>
      </c>
      <c r="X16" s="312">
        <v>0</v>
      </c>
      <c r="Y16" s="312">
        <v>43</v>
      </c>
      <c r="Z16" s="312">
        <v>17</v>
      </c>
      <c r="AA16" s="312">
        <v>992</v>
      </c>
      <c r="AB16" s="312">
        <v>979</v>
      </c>
      <c r="AC16" s="312">
        <v>898</v>
      </c>
      <c r="AD16" s="312">
        <v>33</v>
      </c>
      <c r="AE16" s="312">
        <v>48</v>
      </c>
      <c r="AF16" s="312">
        <v>0</v>
      </c>
      <c r="AG16" s="312">
        <v>0</v>
      </c>
      <c r="AH16" s="312">
        <v>0</v>
      </c>
      <c r="AI16" s="312">
        <v>0</v>
      </c>
      <c r="AJ16" s="312">
        <v>0</v>
      </c>
      <c r="AK16" s="312">
        <v>6</v>
      </c>
      <c r="AL16" s="312">
        <v>7</v>
      </c>
    </row>
    <row r="17" spans="2:38" ht="21.75" customHeight="1">
      <c r="B17" s="168" t="s">
        <v>27</v>
      </c>
      <c r="C17" s="311">
        <v>406</v>
      </c>
      <c r="D17" s="312">
        <v>392</v>
      </c>
      <c r="E17" s="312">
        <v>363</v>
      </c>
      <c r="F17" s="312">
        <v>14</v>
      </c>
      <c r="G17" s="312">
        <v>15</v>
      </c>
      <c r="H17" s="312">
        <v>0</v>
      </c>
      <c r="I17" s="312">
        <v>0</v>
      </c>
      <c r="J17" s="312">
        <v>0</v>
      </c>
      <c r="K17" s="312">
        <v>0</v>
      </c>
      <c r="L17" s="312">
        <v>0</v>
      </c>
      <c r="M17" s="312">
        <v>14</v>
      </c>
      <c r="N17" s="312">
        <v>0</v>
      </c>
      <c r="O17" s="312">
        <v>212</v>
      </c>
      <c r="P17" s="312">
        <v>203</v>
      </c>
      <c r="Q17" s="312">
        <v>185</v>
      </c>
      <c r="R17" s="312">
        <v>9</v>
      </c>
      <c r="S17" s="312">
        <v>9</v>
      </c>
      <c r="T17" s="312">
        <v>0</v>
      </c>
      <c r="U17" s="312">
        <v>0</v>
      </c>
      <c r="V17" s="312">
        <v>0</v>
      </c>
      <c r="W17" s="312">
        <v>0</v>
      </c>
      <c r="X17" s="312">
        <v>0</v>
      </c>
      <c r="Y17" s="312">
        <v>9</v>
      </c>
      <c r="Z17" s="312">
        <v>0</v>
      </c>
      <c r="AA17" s="312">
        <v>194</v>
      </c>
      <c r="AB17" s="312">
        <v>189</v>
      </c>
      <c r="AC17" s="312">
        <v>178</v>
      </c>
      <c r="AD17" s="312">
        <v>5</v>
      </c>
      <c r="AE17" s="312">
        <v>6</v>
      </c>
      <c r="AF17" s="312">
        <v>0</v>
      </c>
      <c r="AG17" s="312">
        <v>0</v>
      </c>
      <c r="AH17" s="312">
        <v>0</v>
      </c>
      <c r="AI17" s="312">
        <v>0</v>
      </c>
      <c r="AJ17" s="312">
        <v>0</v>
      </c>
      <c r="AK17" s="312">
        <v>5</v>
      </c>
      <c r="AL17" s="312">
        <v>0</v>
      </c>
    </row>
    <row r="18" spans="2:38" ht="21.75" customHeight="1">
      <c r="B18" s="168" t="s">
        <v>30</v>
      </c>
      <c r="C18" s="311">
        <v>265</v>
      </c>
      <c r="D18" s="312">
        <v>244</v>
      </c>
      <c r="E18" s="312">
        <v>226</v>
      </c>
      <c r="F18" s="312">
        <v>3</v>
      </c>
      <c r="G18" s="312">
        <v>15</v>
      </c>
      <c r="H18" s="312">
        <v>0</v>
      </c>
      <c r="I18" s="312">
        <v>0</v>
      </c>
      <c r="J18" s="312">
        <v>0</v>
      </c>
      <c r="K18" s="312">
        <v>0</v>
      </c>
      <c r="L18" s="312">
        <v>0</v>
      </c>
      <c r="M18" s="312">
        <v>11</v>
      </c>
      <c r="N18" s="312">
        <v>10</v>
      </c>
      <c r="O18" s="312">
        <v>144</v>
      </c>
      <c r="P18" s="312">
        <v>130</v>
      </c>
      <c r="Q18" s="312">
        <v>121</v>
      </c>
      <c r="R18" s="312">
        <v>2</v>
      </c>
      <c r="S18" s="312">
        <v>7</v>
      </c>
      <c r="T18" s="312">
        <v>0</v>
      </c>
      <c r="U18" s="312">
        <v>0</v>
      </c>
      <c r="V18" s="312">
        <v>0</v>
      </c>
      <c r="W18" s="312">
        <v>0</v>
      </c>
      <c r="X18" s="312">
        <v>0</v>
      </c>
      <c r="Y18" s="312">
        <v>6</v>
      </c>
      <c r="Z18" s="312">
        <v>8</v>
      </c>
      <c r="AA18" s="312">
        <v>121</v>
      </c>
      <c r="AB18" s="312">
        <v>114</v>
      </c>
      <c r="AC18" s="312">
        <v>105</v>
      </c>
      <c r="AD18" s="312">
        <v>1</v>
      </c>
      <c r="AE18" s="312">
        <v>8</v>
      </c>
      <c r="AF18" s="312">
        <v>0</v>
      </c>
      <c r="AG18" s="312">
        <v>0</v>
      </c>
      <c r="AH18" s="312">
        <v>0</v>
      </c>
      <c r="AI18" s="312">
        <v>0</v>
      </c>
      <c r="AJ18" s="312">
        <v>0</v>
      </c>
      <c r="AK18" s="312">
        <v>5</v>
      </c>
      <c r="AL18" s="312">
        <v>2</v>
      </c>
    </row>
    <row r="19" spans="2:38" ht="21.75" customHeight="1">
      <c r="B19" s="168" t="s">
        <v>34</v>
      </c>
      <c r="C19" s="311">
        <v>638</v>
      </c>
      <c r="D19" s="312">
        <v>576</v>
      </c>
      <c r="E19" s="312">
        <v>550</v>
      </c>
      <c r="F19" s="312">
        <v>6</v>
      </c>
      <c r="G19" s="312">
        <v>20</v>
      </c>
      <c r="H19" s="312">
        <v>0</v>
      </c>
      <c r="I19" s="312">
        <v>0</v>
      </c>
      <c r="J19" s="312">
        <v>0</v>
      </c>
      <c r="K19" s="312">
        <v>0</v>
      </c>
      <c r="L19" s="312">
        <v>0</v>
      </c>
      <c r="M19" s="312">
        <v>52</v>
      </c>
      <c r="N19" s="312">
        <v>10</v>
      </c>
      <c r="O19" s="312">
        <v>349</v>
      </c>
      <c r="P19" s="312">
        <v>304</v>
      </c>
      <c r="Q19" s="312">
        <v>289</v>
      </c>
      <c r="R19" s="312">
        <v>5</v>
      </c>
      <c r="S19" s="312">
        <v>10</v>
      </c>
      <c r="T19" s="312">
        <v>0</v>
      </c>
      <c r="U19" s="312">
        <v>0</v>
      </c>
      <c r="V19" s="312">
        <v>0</v>
      </c>
      <c r="W19" s="312">
        <v>0</v>
      </c>
      <c r="X19" s="312">
        <v>0</v>
      </c>
      <c r="Y19" s="312">
        <v>37</v>
      </c>
      <c r="Z19" s="312">
        <v>8</v>
      </c>
      <c r="AA19" s="312">
        <v>289</v>
      </c>
      <c r="AB19" s="312">
        <v>272</v>
      </c>
      <c r="AC19" s="312">
        <v>261</v>
      </c>
      <c r="AD19" s="312">
        <v>1</v>
      </c>
      <c r="AE19" s="312">
        <v>10</v>
      </c>
      <c r="AF19" s="312">
        <v>0</v>
      </c>
      <c r="AG19" s="312">
        <v>0</v>
      </c>
      <c r="AH19" s="312">
        <v>0</v>
      </c>
      <c r="AI19" s="312">
        <v>0</v>
      </c>
      <c r="AJ19" s="312">
        <v>0</v>
      </c>
      <c r="AK19" s="312">
        <v>15</v>
      </c>
      <c r="AL19" s="312">
        <v>2</v>
      </c>
    </row>
    <row r="20" spans="2:38" ht="21.75" customHeight="1">
      <c r="B20" s="168" t="s">
        <v>32</v>
      </c>
      <c r="C20" s="311">
        <v>304</v>
      </c>
      <c r="D20" s="312">
        <v>297</v>
      </c>
      <c r="E20" s="312">
        <v>287</v>
      </c>
      <c r="F20" s="312">
        <v>4</v>
      </c>
      <c r="G20" s="312">
        <v>6</v>
      </c>
      <c r="H20" s="312">
        <v>0</v>
      </c>
      <c r="I20" s="312">
        <v>0</v>
      </c>
      <c r="J20" s="312">
        <v>0</v>
      </c>
      <c r="K20" s="312">
        <v>0</v>
      </c>
      <c r="L20" s="312">
        <v>0</v>
      </c>
      <c r="M20" s="312">
        <v>4</v>
      </c>
      <c r="N20" s="312">
        <v>3</v>
      </c>
      <c r="O20" s="312">
        <v>160</v>
      </c>
      <c r="P20" s="312">
        <v>155</v>
      </c>
      <c r="Q20" s="312">
        <v>152</v>
      </c>
      <c r="R20" s="312">
        <v>1</v>
      </c>
      <c r="S20" s="312">
        <v>2</v>
      </c>
      <c r="T20" s="312">
        <v>0</v>
      </c>
      <c r="U20" s="312">
        <v>0</v>
      </c>
      <c r="V20" s="312">
        <v>0</v>
      </c>
      <c r="W20" s="312">
        <v>0</v>
      </c>
      <c r="X20" s="312">
        <v>0</v>
      </c>
      <c r="Y20" s="312">
        <v>4</v>
      </c>
      <c r="Z20" s="312">
        <v>1</v>
      </c>
      <c r="AA20" s="312">
        <v>144</v>
      </c>
      <c r="AB20" s="312">
        <v>142</v>
      </c>
      <c r="AC20" s="312">
        <v>135</v>
      </c>
      <c r="AD20" s="312">
        <v>3</v>
      </c>
      <c r="AE20" s="312">
        <v>4</v>
      </c>
      <c r="AF20" s="312">
        <v>0</v>
      </c>
      <c r="AG20" s="312">
        <v>0</v>
      </c>
      <c r="AH20" s="312">
        <v>0</v>
      </c>
      <c r="AI20" s="312">
        <v>0</v>
      </c>
      <c r="AJ20" s="312">
        <v>0</v>
      </c>
      <c r="AK20" s="312">
        <v>0</v>
      </c>
      <c r="AL20" s="312">
        <v>2</v>
      </c>
    </row>
    <row r="21" spans="2:38" ht="21.75" customHeight="1">
      <c r="B21" s="168" t="s">
        <v>17</v>
      </c>
      <c r="C21" s="311">
        <v>280</v>
      </c>
      <c r="D21" s="312">
        <v>268</v>
      </c>
      <c r="E21" s="312">
        <v>252</v>
      </c>
      <c r="F21" s="312">
        <v>6</v>
      </c>
      <c r="G21" s="312">
        <v>10</v>
      </c>
      <c r="H21" s="312">
        <v>0</v>
      </c>
      <c r="I21" s="312">
        <v>0</v>
      </c>
      <c r="J21" s="312">
        <v>0</v>
      </c>
      <c r="K21" s="312">
        <v>0</v>
      </c>
      <c r="L21" s="312">
        <v>0</v>
      </c>
      <c r="M21" s="312">
        <v>4</v>
      </c>
      <c r="N21" s="312">
        <v>8</v>
      </c>
      <c r="O21" s="312">
        <v>152</v>
      </c>
      <c r="P21" s="312">
        <v>144</v>
      </c>
      <c r="Q21" s="312">
        <v>136</v>
      </c>
      <c r="R21" s="312">
        <v>2</v>
      </c>
      <c r="S21" s="312">
        <v>6</v>
      </c>
      <c r="T21" s="312">
        <v>0</v>
      </c>
      <c r="U21" s="312">
        <v>0</v>
      </c>
      <c r="V21" s="312">
        <v>0</v>
      </c>
      <c r="W21" s="312">
        <v>0</v>
      </c>
      <c r="X21" s="312">
        <v>0</v>
      </c>
      <c r="Y21" s="312">
        <v>4</v>
      </c>
      <c r="Z21" s="312">
        <v>4</v>
      </c>
      <c r="AA21" s="312">
        <v>128</v>
      </c>
      <c r="AB21" s="312">
        <v>124</v>
      </c>
      <c r="AC21" s="312">
        <v>116</v>
      </c>
      <c r="AD21" s="312">
        <v>4</v>
      </c>
      <c r="AE21" s="312">
        <v>4</v>
      </c>
      <c r="AF21" s="312">
        <v>0</v>
      </c>
      <c r="AG21" s="312">
        <v>0</v>
      </c>
      <c r="AH21" s="312">
        <v>0</v>
      </c>
      <c r="AI21" s="312">
        <v>0</v>
      </c>
      <c r="AJ21" s="312">
        <v>0</v>
      </c>
      <c r="AK21" s="312">
        <v>0</v>
      </c>
      <c r="AL21" s="312">
        <v>4</v>
      </c>
    </row>
    <row r="22" spans="2:38" ht="21.75" customHeight="1">
      <c r="B22" s="168" t="s">
        <v>10</v>
      </c>
      <c r="C22" s="311">
        <v>205</v>
      </c>
      <c r="D22" s="312">
        <v>197</v>
      </c>
      <c r="E22" s="312">
        <v>187</v>
      </c>
      <c r="F22" s="312">
        <v>0</v>
      </c>
      <c r="G22" s="312">
        <v>10</v>
      </c>
      <c r="H22" s="312">
        <v>0</v>
      </c>
      <c r="I22" s="312">
        <v>0</v>
      </c>
      <c r="J22" s="312">
        <v>0</v>
      </c>
      <c r="K22" s="312">
        <v>0</v>
      </c>
      <c r="L22" s="312">
        <v>0</v>
      </c>
      <c r="M22" s="312">
        <v>3</v>
      </c>
      <c r="N22" s="312">
        <v>5</v>
      </c>
      <c r="O22" s="312">
        <v>106</v>
      </c>
      <c r="P22" s="312">
        <v>100</v>
      </c>
      <c r="Q22" s="312">
        <v>94</v>
      </c>
      <c r="R22" s="312">
        <v>0</v>
      </c>
      <c r="S22" s="312">
        <v>6</v>
      </c>
      <c r="T22" s="312">
        <v>0</v>
      </c>
      <c r="U22" s="312">
        <v>0</v>
      </c>
      <c r="V22" s="312">
        <v>0</v>
      </c>
      <c r="W22" s="312">
        <v>0</v>
      </c>
      <c r="X22" s="312">
        <v>0</v>
      </c>
      <c r="Y22" s="312">
        <v>3</v>
      </c>
      <c r="Z22" s="312">
        <v>3</v>
      </c>
      <c r="AA22" s="312">
        <v>99</v>
      </c>
      <c r="AB22" s="312">
        <v>97</v>
      </c>
      <c r="AC22" s="312">
        <v>93</v>
      </c>
      <c r="AD22" s="312">
        <v>0</v>
      </c>
      <c r="AE22" s="312">
        <v>4</v>
      </c>
      <c r="AF22" s="312">
        <v>0</v>
      </c>
      <c r="AG22" s="312">
        <v>0</v>
      </c>
      <c r="AH22" s="312">
        <v>0</v>
      </c>
      <c r="AI22" s="312">
        <v>0</v>
      </c>
      <c r="AJ22" s="312">
        <v>0</v>
      </c>
      <c r="AK22" s="312">
        <v>0</v>
      </c>
      <c r="AL22" s="312">
        <v>2</v>
      </c>
    </row>
    <row r="23" spans="2:38" ht="21.75" customHeight="1">
      <c r="B23" s="168" t="s">
        <v>57</v>
      </c>
      <c r="C23" s="311">
        <v>139</v>
      </c>
      <c r="D23" s="312">
        <v>135</v>
      </c>
      <c r="E23" s="312">
        <v>133</v>
      </c>
      <c r="F23" s="312">
        <v>1</v>
      </c>
      <c r="G23" s="312">
        <v>1</v>
      </c>
      <c r="H23" s="312">
        <v>0</v>
      </c>
      <c r="I23" s="312">
        <v>0</v>
      </c>
      <c r="J23" s="312">
        <v>0</v>
      </c>
      <c r="K23" s="312">
        <v>0</v>
      </c>
      <c r="L23" s="312">
        <v>0</v>
      </c>
      <c r="M23" s="312">
        <v>3</v>
      </c>
      <c r="N23" s="312">
        <v>1</v>
      </c>
      <c r="O23" s="312">
        <v>71</v>
      </c>
      <c r="P23" s="312">
        <v>69</v>
      </c>
      <c r="Q23" s="312">
        <v>68</v>
      </c>
      <c r="R23" s="312">
        <v>1</v>
      </c>
      <c r="S23" s="312">
        <v>0</v>
      </c>
      <c r="T23" s="312">
        <v>0</v>
      </c>
      <c r="U23" s="312">
        <v>0</v>
      </c>
      <c r="V23" s="312">
        <v>0</v>
      </c>
      <c r="W23" s="312">
        <v>0</v>
      </c>
      <c r="X23" s="312">
        <v>0</v>
      </c>
      <c r="Y23" s="312">
        <v>2</v>
      </c>
      <c r="Z23" s="312">
        <v>0</v>
      </c>
      <c r="AA23" s="312">
        <v>68</v>
      </c>
      <c r="AB23" s="312">
        <v>66</v>
      </c>
      <c r="AC23" s="312">
        <v>65</v>
      </c>
      <c r="AD23" s="312">
        <v>0</v>
      </c>
      <c r="AE23" s="312">
        <v>1</v>
      </c>
      <c r="AF23" s="312">
        <v>0</v>
      </c>
      <c r="AG23" s="312">
        <v>0</v>
      </c>
      <c r="AH23" s="312">
        <v>0</v>
      </c>
      <c r="AI23" s="312">
        <v>0</v>
      </c>
      <c r="AJ23" s="312">
        <v>0</v>
      </c>
      <c r="AK23" s="312">
        <v>1</v>
      </c>
      <c r="AL23" s="312">
        <v>1</v>
      </c>
    </row>
    <row r="24" spans="2:38" ht="21.75" customHeight="1">
      <c r="B24" s="168" t="s">
        <v>20</v>
      </c>
      <c r="C24" s="311">
        <v>32</v>
      </c>
      <c r="D24" s="312">
        <v>29</v>
      </c>
      <c r="E24" s="312">
        <v>29</v>
      </c>
      <c r="F24" s="312">
        <v>0</v>
      </c>
      <c r="G24" s="312">
        <v>0</v>
      </c>
      <c r="H24" s="312">
        <v>0</v>
      </c>
      <c r="I24" s="312">
        <v>0</v>
      </c>
      <c r="J24" s="312">
        <v>0</v>
      </c>
      <c r="K24" s="312">
        <v>0</v>
      </c>
      <c r="L24" s="312">
        <v>0</v>
      </c>
      <c r="M24" s="312">
        <v>3</v>
      </c>
      <c r="N24" s="312">
        <v>0</v>
      </c>
      <c r="O24" s="312">
        <v>23</v>
      </c>
      <c r="P24" s="312">
        <v>20</v>
      </c>
      <c r="Q24" s="312">
        <v>20</v>
      </c>
      <c r="R24" s="312">
        <v>0</v>
      </c>
      <c r="S24" s="312">
        <v>0</v>
      </c>
      <c r="T24" s="312">
        <v>0</v>
      </c>
      <c r="U24" s="312">
        <v>0</v>
      </c>
      <c r="V24" s="312">
        <v>0</v>
      </c>
      <c r="W24" s="312">
        <v>0</v>
      </c>
      <c r="X24" s="312">
        <v>0</v>
      </c>
      <c r="Y24" s="312">
        <v>3</v>
      </c>
      <c r="Z24" s="312">
        <v>0</v>
      </c>
      <c r="AA24" s="312">
        <v>9</v>
      </c>
      <c r="AB24" s="312">
        <v>9</v>
      </c>
      <c r="AC24" s="312">
        <v>9</v>
      </c>
      <c r="AD24" s="312">
        <v>0</v>
      </c>
      <c r="AE24" s="312">
        <v>0</v>
      </c>
      <c r="AF24" s="312">
        <v>0</v>
      </c>
      <c r="AG24" s="312">
        <v>0</v>
      </c>
      <c r="AH24" s="312">
        <v>0</v>
      </c>
      <c r="AI24" s="312">
        <v>0</v>
      </c>
      <c r="AJ24" s="312">
        <v>0</v>
      </c>
      <c r="AK24" s="312">
        <v>0</v>
      </c>
      <c r="AL24" s="312">
        <v>0</v>
      </c>
    </row>
    <row r="25" spans="2:38" ht="21.75" customHeight="1">
      <c r="B25" s="168" t="s">
        <v>58</v>
      </c>
      <c r="C25" s="311">
        <v>8</v>
      </c>
      <c r="D25" s="312">
        <v>8</v>
      </c>
      <c r="E25" s="312">
        <v>8</v>
      </c>
      <c r="F25" s="312">
        <v>0</v>
      </c>
      <c r="G25" s="312">
        <v>0</v>
      </c>
      <c r="H25" s="312">
        <v>0</v>
      </c>
      <c r="I25" s="312">
        <v>0</v>
      </c>
      <c r="J25" s="312">
        <v>0</v>
      </c>
      <c r="K25" s="312">
        <v>0</v>
      </c>
      <c r="L25" s="312">
        <v>0</v>
      </c>
      <c r="M25" s="312">
        <v>0</v>
      </c>
      <c r="N25" s="312">
        <v>0</v>
      </c>
      <c r="O25" s="310">
        <v>3</v>
      </c>
      <c r="P25" s="312">
        <v>3</v>
      </c>
      <c r="Q25" s="312">
        <v>3</v>
      </c>
      <c r="R25" s="312">
        <v>0</v>
      </c>
      <c r="S25" s="312">
        <v>0</v>
      </c>
      <c r="T25" s="312">
        <v>0</v>
      </c>
      <c r="U25" s="312">
        <v>0</v>
      </c>
      <c r="V25" s="312">
        <v>0</v>
      </c>
      <c r="W25" s="312">
        <v>0</v>
      </c>
      <c r="X25" s="312">
        <v>0</v>
      </c>
      <c r="Y25" s="312">
        <v>0</v>
      </c>
      <c r="Z25" s="312">
        <v>0</v>
      </c>
      <c r="AA25" s="312">
        <v>5</v>
      </c>
      <c r="AB25" s="312">
        <v>5</v>
      </c>
      <c r="AC25" s="312">
        <v>5</v>
      </c>
      <c r="AD25" s="312">
        <v>0</v>
      </c>
      <c r="AE25" s="312">
        <v>0</v>
      </c>
      <c r="AF25" s="312">
        <v>0</v>
      </c>
      <c r="AG25" s="312">
        <v>0</v>
      </c>
      <c r="AH25" s="312">
        <v>0</v>
      </c>
      <c r="AI25" s="312">
        <v>0</v>
      </c>
      <c r="AJ25" s="312">
        <v>0</v>
      </c>
      <c r="AK25" s="312">
        <v>0</v>
      </c>
      <c r="AL25" s="312">
        <v>0</v>
      </c>
    </row>
    <row r="26" spans="2:38" ht="21.75" customHeight="1">
      <c r="B26" s="168" t="s">
        <v>59</v>
      </c>
      <c r="C26" s="311">
        <v>10</v>
      </c>
      <c r="D26" s="312">
        <v>10</v>
      </c>
      <c r="E26" s="312">
        <v>10</v>
      </c>
      <c r="F26" s="312">
        <v>0</v>
      </c>
      <c r="G26" s="312">
        <v>0</v>
      </c>
      <c r="H26" s="312">
        <v>0</v>
      </c>
      <c r="I26" s="312">
        <v>0</v>
      </c>
      <c r="J26" s="312">
        <v>0</v>
      </c>
      <c r="K26" s="312">
        <v>0</v>
      </c>
      <c r="L26" s="312">
        <v>0</v>
      </c>
      <c r="M26" s="312">
        <v>0</v>
      </c>
      <c r="N26" s="312">
        <v>0</v>
      </c>
      <c r="O26" s="312">
        <v>6</v>
      </c>
      <c r="P26" s="312">
        <v>6</v>
      </c>
      <c r="Q26" s="312">
        <v>6</v>
      </c>
      <c r="R26" s="312">
        <v>0</v>
      </c>
      <c r="S26" s="312">
        <v>0</v>
      </c>
      <c r="T26" s="312">
        <v>0</v>
      </c>
      <c r="U26" s="312">
        <v>0</v>
      </c>
      <c r="V26" s="312">
        <v>0</v>
      </c>
      <c r="W26" s="312">
        <v>0</v>
      </c>
      <c r="X26" s="312">
        <v>0</v>
      </c>
      <c r="Y26" s="312">
        <v>0</v>
      </c>
      <c r="Z26" s="312">
        <v>0</v>
      </c>
      <c r="AA26" s="312">
        <v>4</v>
      </c>
      <c r="AB26" s="312">
        <v>4</v>
      </c>
      <c r="AC26" s="312">
        <v>4</v>
      </c>
      <c r="AD26" s="312">
        <v>0</v>
      </c>
      <c r="AE26" s="312">
        <v>0</v>
      </c>
      <c r="AF26" s="312">
        <v>0</v>
      </c>
      <c r="AG26" s="312">
        <v>0</v>
      </c>
      <c r="AH26" s="312">
        <v>0</v>
      </c>
      <c r="AI26" s="312">
        <v>0</v>
      </c>
      <c r="AJ26" s="312">
        <v>0</v>
      </c>
      <c r="AK26" s="312">
        <v>0</v>
      </c>
      <c r="AL26" s="312">
        <v>0</v>
      </c>
    </row>
    <row r="27" spans="2:38" ht="21.75" customHeight="1">
      <c r="B27" s="168" t="s">
        <v>60</v>
      </c>
      <c r="C27" s="311">
        <v>194</v>
      </c>
      <c r="D27" s="312">
        <v>192</v>
      </c>
      <c r="E27" s="312">
        <v>181</v>
      </c>
      <c r="F27" s="312">
        <v>7</v>
      </c>
      <c r="G27" s="312">
        <v>4</v>
      </c>
      <c r="H27" s="312">
        <v>0</v>
      </c>
      <c r="I27" s="312">
        <v>0</v>
      </c>
      <c r="J27" s="312">
        <v>0</v>
      </c>
      <c r="K27" s="312">
        <v>0</v>
      </c>
      <c r="L27" s="312">
        <v>0</v>
      </c>
      <c r="M27" s="312">
        <v>2</v>
      </c>
      <c r="N27" s="312">
        <v>0</v>
      </c>
      <c r="O27" s="312">
        <v>107</v>
      </c>
      <c r="P27" s="312">
        <v>106</v>
      </c>
      <c r="Q27" s="312">
        <v>100</v>
      </c>
      <c r="R27" s="312">
        <v>5</v>
      </c>
      <c r="S27" s="312">
        <v>1</v>
      </c>
      <c r="T27" s="312">
        <v>0</v>
      </c>
      <c r="U27" s="312">
        <v>0</v>
      </c>
      <c r="V27" s="312">
        <v>0</v>
      </c>
      <c r="W27" s="312">
        <v>0</v>
      </c>
      <c r="X27" s="312">
        <v>0</v>
      </c>
      <c r="Y27" s="312">
        <v>1</v>
      </c>
      <c r="Z27" s="312">
        <v>0</v>
      </c>
      <c r="AA27" s="312">
        <v>87</v>
      </c>
      <c r="AB27" s="312">
        <v>86</v>
      </c>
      <c r="AC27" s="312">
        <v>81</v>
      </c>
      <c r="AD27" s="312">
        <v>2</v>
      </c>
      <c r="AE27" s="312">
        <v>3</v>
      </c>
      <c r="AF27" s="312">
        <v>0</v>
      </c>
      <c r="AG27" s="312">
        <v>0</v>
      </c>
      <c r="AH27" s="312">
        <v>0</v>
      </c>
      <c r="AI27" s="312">
        <v>0</v>
      </c>
      <c r="AJ27" s="312">
        <v>0</v>
      </c>
      <c r="AK27" s="312">
        <v>1</v>
      </c>
      <c r="AL27" s="312">
        <v>0</v>
      </c>
    </row>
    <row r="28" spans="2:38" ht="21.75" customHeight="1">
      <c r="B28" s="168" t="s">
        <v>62</v>
      </c>
      <c r="C28" s="311">
        <v>9</v>
      </c>
      <c r="D28" s="312">
        <v>9</v>
      </c>
      <c r="E28" s="312">
        <v>9</v>
      </c>
      <c r="F28" s="312">
        <v>0</v>
      </c>
      <c r="G28" s="312">
        <v>0</v>
      </c>
      <c r="H28" s="312">
        <v>0</v>
      </c>
      <c r="I28" s="312">
        <v>0</v>
      </c>
      <c r="J28" s="312">
        <v>0</v>
      </c>
      <c r="K28" s="312">
        <v>0</v>
      </c>
      <c r="L28" s="312">
        <v>0</v>
      </c>
      <c r="M28" s="312">
        <v>0</v>
      </c>
      <c r="N28" s="312">
        <v>0</v>
      </c>
      <c r="O28" s="312">
        <v>8</v>
      </c>
      <c r="P28" s="312">
        <v>8</v>
      </c>
      <c r="Q28" s="312">
        <v>8</v>
      </c>
      <c r="R28" s="312">
        <v>0</v>
      </c>
      <c r="S28" s="312">
        <v>0</v>
      </c>
      <c r="T28" s="312">
        <v>0</v>
      </c>
      <c r="U28" s="312">
        <v>0</v>
      </c>
      <c r="V28" s="312">
        <v>0</v>
      </c>
      <c r="W28" s="312">
        <v>0</v>
      </c>
      <c r="X28" s="312">
        <v>0</v>
      </c>
      <c r="Y28" s="312">
        <v>0</v>
      </c>
      <c r="Z28" s="312">
        <v>0</v>
      </c>
      <c r="AA28" s="312">
        <v>1</v>
      </c>
      <c r="AB28" s="312">
        <v>1</v>
      </c>
      <c r="AC28" s="312">
        <v>1</v>
      </c>
      <c r="AD28" s="312">
        <v>0</v>
      </c>
      <c r="AE28" s="312">
        <v>0</v>
      </c>
      <c r="AF28" s="312">
        <v>0</v>
      </c>
      <c r="AG28" s="312">
        <v>0</v>
      </c>
      <c r="AH28" s="312">
        <v>0</v>
      </c>
      <c r="AI28" s="312">
        <v>0</v>
      </c>
      <c r="AJ28" s="312">
        <v>0</v>
      </c>
      <c r="AK28" s="312">
        <v>0</v>
      </c>
      <c r="AL28" s="312">
        <v>0</v>
      </c>
    </row>
    <row r="29" spans="2:38" ht="21.75" customHeight="1">
      <c r="B29" s="168" t="s">
        <v>22</v>
      </c>
      <c r="C29" s="311">
        <v>36</v>
      </c>
      <c r="D29" s="312">
        <v>35</v>
      </c>
      <c r="E29" s="312">
        <v>33</v>
      </c>
      <c r="F29" s="312">
        <v>1</v>
      </c>
      <c r="G29" s="312">
        <v>1</v>
      </c>
      <c r="H29" s="312">
        <v>0</v>
      </c>
      <c r="I29" s="312">
        <v>0</v>
      </c>
      <c r="J29" s="312">
        <v>0</v>
      </c>
      <c r="K29" s="312">
        <v>0</v>
      </c>
      <c r="L29" s="312">
        <v>0</v>
      </c>
      <c r="M29" s="312">
        <v>1</v>
      </c>
      <c r="N29" s="312">
        <v>0</v>
      </c>
      <c r="O29" s="312">
        <v>16</v>
      </c>
      <c r="P29" s="312">
        <v>15</v>
      </c>
      <c r="Q29" s="312">
        <v>14</v>
      </c>
      <c r="R29" s="312">
        <v>1</v>
      </c>
      <c r="S29" s="312">
        <v>0</v>
      </c>
      <c r="T29" s="312">
        <v>0</v>
      </c>
      <c r="U29" s="312">
        <v>0</v>
      </c>
      <c r="V29" s="312">
        <v>0</v>
      </c>
      <c r="W29" s="312">
        <v>0</v>
      </c>
      <c r="X29" s="312">
        <v>0</v>
      </c>
      <c r="Y29" s="312">
        <v>1</v>
      </c>
      <c r="Z29" s="312">
        <v>0</v>
      </c>
      <c r="AA29" s="312">
        <v>20</v>
      </c>
      <c r="AB29" s="312">
        <v>20</v>
      </c>
      <c r="AC29" s="312">
        <v>19</v>
      </c>
      <c r="AD29" s="312">
        <v>0</v>
      </c>
      <c r="AE29" s="312">
        <v>1</v>
      </c>
      <c r="AF29" s="312">
        <v>0</v>
      </c>
      <c r="AG29" s="312">
        <v>0</v>
      </c>
      <c r="AH29" s="312">
        <v>0</v>
      </c>
      <c r="AI29" s="312">
        <v>0</v>
      </c>
      <c r="AJ29" s="312">
        <v>0</v>
      </c>
      <c r="AK29" s="312">
        <v>0</v>
      </c>
      <c r="AL29" s="312">
        <v>0</v>
      </c>
    </row>
    <row r="30" spans="2:38" ht="21.75" customHeight="1">
      <c r="B30" s="168" t="s">
        <v>7</v>
      </c>
      <c r="C30" s="311">
        <v>21</v>
      </c>
      <c r="D30" s="312">
        <v>20</v>
      </c>
      <c r="E30" s="312">
        <v>18</v>
      </c>
      <c r="F30" s="312">
        <v>0</v>
      </c>
      <c r="G30" s="312">
        <v>2</v>
      </c>
      <c r="H30" s="312">
        <v>0</v>
      </c>
      <c r="I30" s="312">
        <v>0</v>
      </c>
      <c r="J30" s="312">
        <v>0</v>
      </c>
      <c r="K30" s="312">
        <v>0</v>
      </c>
      <c r="L30" s="312">
        <v>0</v>
      </c>
      <c r="M30" s="312">
        <v>1</v>
      </c>
      <c r="N30" s="312">
        <v>0</v>
      </c>
      <c r="O30" s="312">
        <v>10</v>
      </c>
      <c r="P30" s="312">
        <v>9</v>
      </c>
      <c r="Q30" s="312">
        <v>9</v>
      </c>
      <c r="R30" s="312">
        <v>0</v>
      </c>
      <c r="S30" s="312">
        <v>0</v>
      </c>
      <c r="T30" s="312">
        <v>0</v>
      </c>
      <c r="U30" s="312">
        <v>0</v>
      </c>
      <c r="V30" s="312">
        <v>0</v>
      </c>
      <c r="W30" s="312">
        <v>0</v>
      </c>
      <c r="X30" s="312">
        <v>0</v>
      </c>
      <c r="Y30" s="312">
        <v>1</v>
      </c>
      <c r="Z30" s="312">
        <v>0</v>
      </c>
      <c r="AA30" s="312">
        <v>11</v>
      </c>
      <c r="AB30" s="312">
        <v>11</v>
      </c>
      <c r="AC30" s="312">
        <v>9</v>
      </c>
      <c r="AD30" s="312">
        <v>0</v>
      </c>
      <c r="AE30" s="312">
        <v>2</v>
      </c>
      <c r="AF30" s="312">
        <v>0</v>
      </c>
      <c r="AG30" s="312">
        <v>0</v>
      </c>
      <c r="AH30" s="312">
        <v>0</v>
      </c>
      <c r="AI30" s="312">
        <v>0</v>
      </c>
      <c r="AJ30" s="312">
        <v>0</v>
      </c>
      <c r="AK30" s="312">
        <v>0</v>
      </c>
      <c r="AL30" s="312">
        <v>0</v>
      </c>
    </row>
    <row r="31" spans="2:38" ht="21.75" customHeight="1">
      <c r="B31" s="168" t="s">
        <v>64</v>
      </c>
      <c r="C31" s="311">
        <v>30</v>
      </c>
      <c r="D31" s="312">
        <v>29</v>
      </c>
      <c r="E31" s="312">
        <v>29</v>
      </c>
      <c r="F31" s="312">
        <v>0</v>
      </c>
      <c r="G31" s="312">
        <v>0</v>
      </c>
      <c r="H31" s="312">
        <v>0</v>
      </c>
      <c r="I31" s="312">
        <v>0</v>
      </c>
      <c r="J31" s="312">
        <v>0</v>
      </c>
      <c r="K31" s="312">
        <v>0</v>
      </c>
      <c r="L31" s="312">
        <v>0</v>
      </c>
      <c r="M31" s="312">
        <v>1</v>
      </c>
      <c r="N31" s="312">
        <v>0</v>
      </c>
      <c r="O31" s="312">
        <v>17</v>
      </c>
      <c r="P31" s="312">
        <v>16</v>
      </c>
      <c r="Q31" s="312">
        <v>16</v>
      </c>
      <c r="R31" s="312">
        <v>0</v>
      </c>
      <c r="S31" s="312">
        <v>0</v>
      </c>
      <c r="T31" s="312">
        <v>0</v>
      </c>
      <c r="U31" s="312">
        <v>0</v>
      </c>
      <c r="V31" s="312">
        <v>0</v>
      </c>
      <c r="W31" s="312">
        <v>0</v>
      </c>
      <c r="X31" s="312">
        <v>0</v>
      </c>
      <c r="Y31" s="312">
        <v>1</v>
      </c>
      <c r="Z31" s="312">
        <v>0</v>
      </c>
      <c r="AA31" s="312">
        <v>13</v>
      </c>
      <c r="AB31" s="312">
        <v>13</v>
      </c>
      <c r="AC31" s="312">
        <v>13</v>
      </c>
      <c r="AD31" s="312">
        <v>0</v>
      </c>
      <c r="AE31" s="312">
        <v>0</v>
      </c>
      <c r="AF31" s="312">
        <v>0</v>
      </c>
      <c r="AG31" s="312">
        <v>0</v>
      </c>
      <c r="AH31" s="312">
        <v>0</v>
      </c>
      <c r="AI31" s="312">
        <v>0</v>
      </c>
      <c r="AJ31" s="312">
        <v>0</v>
      </c>
      <c r="AK31" s="312">
        <v>0</v>
      </c>
      <c r="AL31" s="312">
        <v>0</v>
      </c>
    </row>
    <row r="32" spans="2:38" ht="21.75" customHeight="1">
      <c r="B32" s="168" t="s">
        <v>66</v>
      </c>
      <c r="C32" s="311">
        <v>54</v>
      </c>
      <c r="D32" s="312">
        <v>48</v>
      </c>
      <c r="E32" s="312">
        <v>47</v>
      </c>
      <c r="F32" s="312">
        <v>0</v>
      </c>
      <c r="G32" s="312">
        <v>1</v>
      </c>
      <c r="H32" s="312">
        <v>0</v>
      </c>
      <c r="I32" s="312">
        <v>0</v>
      </c>
      <c r="J32" s="312">
        <v>0</v>
      </c>
      <c r="K32" s="312">
        <v>0</v>
      </c>
      <c r="L32" s="312">
        <v>0</v>
      </c>
      <c r="M32" s="312">
        <v>4</v>
      </c>
      <c r="N32" s="312">
        <v>2</v>
      </c>
      <c r="O32" s="312">
        <v>26</v>
      </c>
      <c r="P32" s="312">
        <v>20</v>
      </c>
      <c r="Q32" s="312">
        <v>20</v>
      </c>
      <c r="R32" s="312">
        <v>0</v>
      </c>
      <c r="S32" s="312">
        <v>0</v>
      </c>
      <c r="T32" s="312">
        <v>0</v>
      </c>
      <c r="U32" s="312">
        <v>0</v>
      </c>
      <c r="V32" s="312">
        <v>0</v>
      </c>
      <c r="W32" s="312">
        <v>0</v>
      </c>
      <c r="X32" s="312">
        <v>0</v>
      </c>
      <c r="Y32" s="312">
        <v>4</v>
      </c>
      <c r="Z32" s="312">
        <v>2</v>
      </c>
      <c r="AA32" s="312">
        <v>28</v>
      </c>
      <c r="AB32" s="312">
        <v>28</v>
      </c>
      <c r="AC32" s="312">
        <v>27</v>
      </c>
      <c r="AD32" s="312">
        <v>0</v>
      </c>
      <c r="AE32" s="312">
        <v>1</v>
      </c>
      <c r="AF32" s="312">
        <v>0</v>
      </c>
      <c r="AG32" s="312">
        <v>0</v>
      </c>
      <c r="AH32" s="312">
        <v>0</v>
      </c>
      <c r="AI32" s="312">
        <v>0</v>
      </c>
      <c r="AJ32" s="312">
        <v>0</v>
      </c>
      <c r="AK32" s="312">
        <v>0</v>
      </c>
      <c r="AL32" s="312">
        <v>0</v>
      </c>
    </row>
    <row r="33" spans="2:38" ht="21.75" customHeight="1">
      <c r="B33" s="168" t="s">
        <v>68</v>
      </c>
      <c r="C33" s="311">
        <v>117</v>
      </c>
      <c r="D33" s="312">
        <v>115</v>
      </c>
      <c r="E33" s="312">
        <v>104</v>
      </c>
      <c r="F33" s="312">
        <v>5</v>
      </c>
      <c r="G33" s="312">
        <v>6</v>
      </c>
      <c r="H33" s="312">
        <v>0</v>
      </c>
      <c r="I33" s="312">
        <v>0</v>
      </c>
      <c r="J33" s="312">
        <v>0</v>
      </c>
      <c r="K33" s="312">
        <v>0</v>
      </c>
      <c r="L33" s="312">
        <v>0</v>
      </c>
      <c r="M33" s="312">
        <v>0</v>
      </c>
      <c r="N33" s="312">
        <v>2</v>
      </c>
      <c r="O33" s="312">
        <v>58</v>
      </c>
      <c r="P33" s="312">
        <v>57</v>
      </c>
      <c r="Q33" s="312">
        <v>50</v>
      </c>
      <c r="R33" s="312">
        <v>2</v>
      </c>
      <c r="S33" s="312">
        <v>5</v>
      </c>
      <c r="T33" s="312">
        <v>0</v>
      </c>
      <c r="U33" s="312">
        <v>0</v>
      </c>
      <c r="V33" s="312">
        <v>0</v>
      </c>
      <c r="W33" s="312">
        <v>0</v>
      </c>
      <c r="X33" s="312">
        <v>0</v>
      </c>
      <c r="Y33" s="312">
        <v>0</v>
      </c>
      <c r="Z33" s="312">
        <v>1</v>
      </c>
      <c r="AA33" s="312">
        <v>59</v>
      </c>
      <c r="AB33" s="312">
        <v>58</v>
      </c>
      <c r="AC33" s="312">
        <v>54</v>
      </c>
      <c r="AD33" s="312">
        <v>3</v>
      </c>
      <c r="AE33" s="312">
        <v>1</v>
      </c>
      <c r="AF33" s="312">
        <v>0</v>
      </c>
      <c r="AG33" s="312">
        <v>0</v>
      </c>
      <c r="AH33" s="312">
        <v>0</v>
      </c>
      <c r="AI33" s="312">
        <v>0</v>
      </c>
      <c r="AJ33" s="312">
        <v>0</v>
      </c>
      <c r="AK33" s="312">
        <v>0</v>
      </c>
      <c r="AL33" s="312">
        <v>1</v>
      </c>
    </row>
    <row r="34" spans="2:38" ht="21.75" customHeight="1">
      <c r="B34" s="168" t="s">
        <v>69</v>
      </c>
      <c r="C34" s="311">
        <v>235</v>
      </c>
      <c r="D34" s="312">
        <v>225</v>
      </c>
      <c r="E34" s="312">
        <v>209</v>
      </c>
      <c r="F34" s="312">
        <v>7</v>
      </c>
      <c r="G34" s="312">
        <v>9</v>
      </c>
      <c r="H34" s="312">
        <v>0</v>
      </c>
      <c r="I34" s="312">
        <v>0</v>
      </c>
      <c r="J34" s="312">
        <v>0</v>
      </c>
      <c r="K34" s="312">
        <v>0</v>
      </c>
      <c r="L34" s="312">
        <v>0</v>
      </c>
      <c r="M34" s="312">
        <v>6</v>
      </c>
      <c r="N34" s="312">
        <v>4</v>
      </c>
      <c r="O34" s="312">
        <v>119</v>
      </c>
      <c r="P34" s="312">
        <v>112</v>
      </c>
      <c r="Q34" s="312">
        <v>105</v>
      </c>
      <c r="R34" s="312">
        <v>5</v>
      </c>
      <c r="S34" s="312">
        <v>2</v>
      </c>
      <c r="T34" s="312">
        <v>0</v>
      </c>
      <c r="U34" s="312">
        <v>0</v>
      </c>
      <c r="V34" s="312">
        <v>0</v>
      </c>
      <c r="W34" s="312">
        <v>0</v>
      </c>
      <c r="X34" s="312">
        <v>0</v>
      </c>
      <c r="Y34" s="312">
        <v>3</v>
      </c>
      <c r="Z34" s="312">
        <v>4</v>
      </c>
      <c r="AA34" s="312">
        <v>116</v>
      </c>
      <c r="AB34" s="312">
        <v>113</v>
      </c>
      <c r="AC34" s="312">
        <v>104</v>
      </c>
      <c r="AD34" s="312">
        <v>2</v>
      </c>
      <c r="AE34" s="312">
        <v>7</v>
      </c>
      <c r="AF34" s="312">
        <v>0</v>
      </c>
      <c r="AG34" s="312">
        <v>0</v>
      </c>
      <c r="AH34" s="312">
        <v>0</v>
      </c>
      <c r="AI34" s="312">
        <v>0</v>
      </c>
      <c r="AJ34" s="312">
        <v>0</v>
      </c>
      <c r="AK34" s="312">
        <v>3</v>
      </c>
      <c r="AL34" s="312">
        <v>0</v>
      </c>
    </row>
    <row r="35" spans="2:38" ht="21.75" customHeight="1">
      <c r="B35" s="168" t="s">
        <v>71</v>
      </c>
      <c r="C35" s="311">
        <v>331</v>
      </c>
      <c r="D35" s="312">
        <v>326</v>
      </c>
      <c r="E35" s="312">
        <v>310</v>
      </c>
      <c r="F35" s="312">
        <v>10</v>
      </c>
      <c r="G35" s="312">
        <v>6</v>
      </c>
      <c r="H35" s="312">
        <v>0</v>
      </c>
      <c r="I35" s="312">
        <v>0</v>
      </c>
      <c r="J35" s="312">
        <v>0</v>
      </c>
      <c r="K35" s="312">
        <v>0</v>
      </c>
      <c r="L35" s="312">
        <v>0</v>
      </c>
      <c r="M35" s="312">
        <v>2</v>
      </c>
      <c r="N35" s="312">
        <v>3</v>
      </c>
      <c r="O35" s="312">
        <v>176</v>
      </c>
      <c r="P35" s="312">
        <v>174</v>
      </c>
      <c r="Q35" s="312">
        <v>165</v>
      </c>
      <c r="R35" s="312">
        <v>6</v>
      </c>
      <c r="S35" s="312">
        <v>3</v>
      </c>
      <c r="T35" s="312">
        <v>0</v>
      </c>
      <c r="U35" s="312">
        <v>0</v>
      </c>
      <c r="V35" s="312">
        <v>0</v>
      </c>
      <c r="W35" s="312">
        <v>0</v>
      </c>
      <c r="X35" s="312">
        <v>0</v>
      </c>
      <c r="Y35" s="312">
        <v>0</v>
      </c>
      <c r="Z35" s="312">
        <v>2</v>
      </c>
      <c r="AA35" s="312">
        <v>155</v>
      </c>
      <c r="AB35" s="312">
        <v>152</v>
      </c>
      <c r="AC35" s="312">
        <v>145</v>
      </c>
      <c r="AD35" s="312">
        <v>4</v>
      </c>
      <c r="AE35" s="312">
        <v>3</v>
      </c>
      <c r="AF35" s="312">
        <v>0</v>
      </c>
      <c r="AG35" s="312">
        <v>0</v>
      </c>
      <c r="AH35" s="312">
        <v>0</v>
      </c>
      <c r="AI35" s="312">
        <v>0</v>
      </c>
      <c r="AJ35" s="312">
        <v>0</v>
      </c>
      <c r="AK35" s="312">
        <v>2</v>
      </c>
      <c r="AL35" s="312">
        <v>1</v>
      </c>
    </row>
    <row r="36" spans="2:38" ht="21.75" customHeight="1">
      <c r="B36" s="168" t="s">
        <v>72</v>
      </c>
      <c r="C36" s="311">
        <v>91</v>
      </c>
      <c r="D36" s="312">
        <v>87</v>
      </c>
      <c r="E36" s="312">
        <v>78</v>
      </c>
      <c r="F36" s="312">
        <v>6</v>
      </c>
      <c r="G36" s="312">
        <v>3</v>
      </c>
      <c r="H36" s="312">
        <v>0</v>
      </c>
      <c r="I36" s="312">
        <v>0</v>
      </c>
      <c r="J36" s="312">
        <v>0</v>
      </c>
      <c r="K36" s="312">
        <v>0</v>
      </c>
      <c r="L36" s="312">
        <v>0</v>
      </c>
      <c r="M36" s="312">
        <v>4</v>
      </c>
      <c r="N36" s="312">
        <v>0</v>
      </c>
      <c r="O36" s="312">
        <v>43</v>
      </c>
      <c r="P36" s="312">
        <v>42</v>
      </c>
      <c r="Q36" s="312">
        <v>38</v>
      </c>
      <c r="R36" s="312">
        <v>3</v>
      </c>
      <c r="S36" s="312">
        <v>1</v>
      </c>
      <c r="T36" s="312">
        <v>0</v>
      </c>
      <c r="U36" s="312">
        <v>0</v>
      </c>
      <c r="V36" s="312">
        <v>0</v>
      </c>
      <c r="W36" s="312">
        <v>0</v>
      </c>
      <c r="X36" s="312">
        <v>0</v>
      </c>
      <c r="Y36" s="312">
        <v>1</v>
      </c>
      <c r="Z36" s="312">
        <v>0</v>
      </c>
      <c r="AA36" s="312">
        <v>48</v>
      </c>
      <c r="AB36" s="312">
        <v>45</v>
      </c>
      <c r="AC36" s="312">
        <v>40</v>
      </c>
      <c r="AD36" s="312">
        <v>3</v>
      </c>
      <c r="AE36" s="312">
        <v>2</v>
      </c>
      <c r="AF36" s="312">
        <v>0</v>
      </c>
      <c r="AG36" s="312">
        <v>0</v>
      </c>
      <c r="AH36" s="312">
        <v>0</v>
      </c>
      <c r="AI36" s="312">
        <v>0</v>
      </c>
      <c r="AJ36" s="312">
        <v>0</v>
      </c>
      <c r="AK36" s="312">
        <v>3</v>
      </c>
      <c r="AL36" s="312">
        <v>0</v>
      </c>
    </row>
    <row r="37" spans="2:38" ht="21.75" customHeight="1">
      <c r="B37" s="168" t="s">
        <v>23</v>
      </c>
      <c r="C37" s="311">
        <v>87</v>
      </c>
      <c r="D37" s="312">
        <v>82</v>
      </c>
      <c r="E37" s="312">
        <v>80</v>
      </c>
      <c r="F37" s="312">
        <v>2</v>
      </c>
      <c r="G37" s="312">
        <v>0</v>
      </c>
      <c r="H37" s="312">
        <v>0</v>
      </c>
      <c r="I37" s="312">
        <v>0</v>
      </c>
      <c r="J37" s="312">
        <v>0</v>
      </c>
      <c r="K37" s="312">
        <v>0</v>
      </c>
      <c r="L37" s="312">
        <v>0</v>
      </c>
      <c r="M37" s="312">
        <v>2</v>
      </c>
      <c r="N37" s="312">
        <v>3</v>
      </c>
      <c r="O37" s="312">
        <v>46</v>
      </c>
      <c r="P37" s="312">
        <v>45</v>
      </c>
      <c r="Q37" s="312">
        <v>43</v>
      </c>
      <c r="R37" s="312">
        <v>2</v>
      </c>
      <c r="S37" s="312">
        <v>0</v>
      </c>
      <c r="T37" s="312">
        <v>0</v>
      </c>
      <c r="U37" s="312">
        <v>0</v>
      </c>
      <c r="V37" s="312">
        <v>0</v>
      </c>
      <c r="W37" s="312">
        <v>0</v>
      </c>
      <c r="X37" s="312">
        <v>0</v>
      </c>
      <c r="Y37" s="312">
        <v>0</v>
      </c>
      <c r="Z37" s="312">
        <v>1</v>
      </c>
      <c r="AA37" s="312">
        <v>41</v>
      </c>
      <c r="AB37" s="312">
        <v>37</v>
      </c>
      <c r="AC37" s="312">
        <v>37</v>
      </c>
      <c r="AD37" s="312">
        <v>0</v>
      </c>
      <c r="AE37" s="312">
        <v>0</v>
      </c>
      <c r="AF37" s="312">
        <v>0</v>
      </c>
      <c r="AG37" s="312">
        <v>0</v>
      </c>
      <c r="AH37" s="312">
        <v>0</v>
      </c>
      <c r="AI37" s="312">
        <v>0</v>
      </c>
      <c r="AJ37" s="312">
        <v>0</v>
      </c>
      <c r="AK37" s="312">
        <v>2</v>
      </c>
      <c r="AL37" s="312">
        <v>2</v>
      </c>
    </row>
    <row r="38" spans="2:38" ht="21.75" customHeight="1">
      <c r="B38" s="168" t="s">
        <v>73</v>
      </c>
      <c r="C38" s="311">
        <v>29</v>
      </c>
      <c r="D38" s="312">
        <v>28</v>
      </c>
      <c r="E38" s="312">
        <v>28</v>
      </c>
      <c r="F38" s="312">
        <v>0</v>
      </c>
      <c r="G38" s="312">
        <v>0</v>
      </c>
      <c r="H38" s="312">
        <v>0</v>
      </c>
      <c r="I38" s="312">
        <v>0</v>
      </c>
      <c r="J38" s="312">
        <v>0</v>
      </c>
      <c r="K38" s="312">
        <v>0</v>
      </c>
      <c r="L38" s="312">
        <v>0</v>
      </c>
      <c r="M38" s="312">
        <v>0</v>
      </c>
      <c r="N38" s="312">
        <v>1</v>
      </c>
      <c r="O38" s="312">
        <v>13</v>
      </c>
      <c r="P38" s="312">
        <v>13</v>
      </c>
      <c r="Q38" s="312">
        <v>13</v>
      </c>
      <c r="R38" s="312">
        <v>0</v>
      </c>
      <c r="S38" s="312">
        <v>0</v>
      </c>
      <c r="T38" s="312">
        <v>0</v>
      </c>
      <c r="U38" s="312">
        <v>0</v>
      </c>
      <c r="V38" s="312">
        <v>0</v>
      </c>
      <c r="W38" s="312">
        <v>0</v>
      </c>
      <c r="X38" s="312">
        <v>0</v>
      </c>
      <c r="Y38" s="312">
        <v>0</v>
      </c>
      <c r="Z38" s="312">
        <v>0</v>
      </c>
      <c r="AA38" s="312">
        <v>16</v>
      </c>
      <c r="AB38" s="312">
        <v>15</v>
      </c>
      <c r="AC38" s="312">
        <v>15</v>
      </c>
      <c r="AD38" s="312">
        <v>0</v>
      </c>
      <c r="AE38" s="312">
        <v>0</v>
      </c>
      <c r="AF38" s="312">
        <v>0</v>
      </c>
      <c r="AG38" s="312">
        <v>0</v>
      </c>
      <c r="AH38" s="312">
        <v>0</v>
      </c>
      <c r="AI38" s="312">
        <v>0</v>
      </c>
      <c r="AJ38" s="312">
        <v>0</v>
      </c>
      <c r="AK38" s="312">
        <v>0</v>
      </c>
      <c r="AL38" s="312">
        <v>1</v>
      </c>
    </row>
    <row r="39" spans="2:38" ht="21.75" customHeight="1" thickBot="1">
      <c r="B39" s="480" t="s">
        <v>75</v>
      </c>
      <c r="C39" s="315">
        <v>102</v>
      </c>
      <c r="D39" s="481">
        <v>98</v>
      </c>
      <c r="E39" s="481">
        <v>95</v>
      </c>
      <c r="F39" s="481">
        <v>2</v>
      </c>
      <c r="G39" s="481">
        <v>1</v>
      </c>
      <c r="H39" s="481">
        <v>0</v>
      </c>
      <c r="I39" s="481">
        <v>0</v>
      </c>
      <c r="J39" s="481">
        <v>0</v>
      </c>
      <c r="K39" s="481">
        <v>0</v>
      </c>
      <c r="L39" s="481">
        <v>0</v>
      </c>
      <c r="M39" s="481">
        <v>4</v>
      </c>
      <c r="N39" s="481">
        <v>0</v>
      </c>
      <c r="O39" s="481">
        <v>51</v>
      </c>
      <c r="P39" s="481">
        <v>48</v>
      </c>
      <c r="Q39" s="481">
        <v>48</v>
      </c>
      <c r="R39" s="481">
        <v>0</v>
      </c>
      <c r="S39" s="481">
        <v>0</v>
      </c>
      <c r="T39" s="481">
        <v>0</v>
      </c>
      <c r="U39" s="481">
        <v>0</v>
      </c>
      <c r="V39" s="481">
        <v>0</v>
      </c>
      <c r="W39" s="481">
        <v>0</v>
      </c>
      <c r="X39" s="481">
        <v>0</v>
      </c>
      <c r="Y39" s="481">
        <v>3</v>
      </c>
      <c r="Z39" s="481">
        <v>0</v>
      </c>
      <c r="AA39" s="481">
        <v>51</v>
      </c>
      <c r="AB39" s="481">
        <v>50</v>
      </c>
      <c r="AC39" s="481">
        <v>47</v>
      </c>
      <c r="AD39" s="481">
        <v>2</v>
      </c>
      <c r="AE39" s="481">
        <v>1</v>
      </c>
      <c r="AF39" s="481">
        <v>0</v>
      </c>
      <c r="AG39" s="481">
        <v>0</v>
      </c>
      <c r="AH39" s="481">
        <v>0</v>
      </c>
      <c r="AI39" s="481">
        <v>0</v>
      </c>
      <c r="AJ39" s="481">
        <v>0</v>
      </c>
      <c r="AK39" s="481">
        <v>1</v>
      </c>
      <c r="AL39" s="481">
        <v>0</v>
      </c>
    </row>
    <row r="40" spans="2:38" ht="16.5" customHeight="1">
      <c r="B40" s="166" t="s">
        <v>334</v>
      </c>
      <c r="C40" s="166"/>
      <c r="D40" s="166"/>
      <c r="E40" s="166"/>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row>
  </sheetData>
  <mergeCells count="30">
    <mergeCell ref="AA4:AL4"/>
    <mergeCell ref="P5:T5"/>
    <mergeCell ref="P6:S6"/>
    <mergeCell ref="AL5:AL7"/>
    <mergeCell ref="D6:G6"/>
    <mergeCell ref="B2:Q2"/>
    <mergeCell ref="B4:B7"/>
    <mergeCell ref="C5:C7"/>
    <mergeCell ref="D5:H5"/>
    <mergeCell ref="I5:L5"/>
    <mergeCell ref="M5:M7"/>
    <mergeCell ref="N5:N7"/>
    <mergeCell ref="C4:N4"/>
    <mergeCell ref="O4:Z4"/>
    <mergeCell ref="H6:H7"/>
    <mergeCell ref="I6:K6"/>
    <mergeCell ref="L6:L7"/>
    <mergeCell ref="T6:T7"/>
    <mergeCell ref="U6:W6"/>
    <mergeCell ref="AG5:AJ5"/>
    <mergeCell ref="AK5:AK7"/>
    <mergeCell ref="AF6:AF7"/>
    <mergeCell ref="X6:X7"/>
    <mergeCell ref="AB6:AE6"/>
    <mergeCell ref="U5:X5"/>
    <mergeCell ref="Y5:Y7"/>
    <mergeCell ref="Z5:Z7"/>
    <mergeCell ref="AB5:AF5"/>
    <mergeCell ref="AG6:AI6"/>
    <mergeCell ref="AJ6:AJ7"/>
  </mergeCells>
  <phoneticPr fontId="62"/>
  <printOptions horizontalCentered="1"/>
  <pageMargins left="0.51181102362204722" right="0.51181102362204722" top="0.74803149606299213" bottom="0.55118110236220474" header="0.51181102362204722" footer="0.51181102362204722"/>
  <pageSetup paperSize="9" scale="82" fitToWidth="2" fitToHeight="0" orientation="portrait" r:id="rId1"/>
  <headerFooter alignWithMargins="0"/>
  <colBreaks count="1" manualBreakCount="1">
    <brk id="14"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A38"/>
  <sheetViews>
    <sheetView showGridLines="0" view="pageBreakPreview" zoomScaleSheetLayoutView="100" workbookViewId="0">
      <selection activeCell="AD3" sqref="AD3"/>
    </sheetView>
  </sheetViews>
  <sheetFormatPr defaultColWidth="7" defaultRowHeight="11"/>
  <cols>
    <col min="1" max="1" width="5.36328125" style="482" customWidth="1"/>
    <col min="2" max="2" width="11.08984375" style="482" customWidth="1"/>
    <col min="3" max="27" width="3.36328125" style="482" customWidth="1"/>
    <col min="28" max="16384" width="7" style="482"/>
  </cols>
  <sheetData>
    <row r="1" spans="2:27" ht="22" customHeight="1"/>
    <row r="2" spans="2:27" ht="28.5" customHeight="1">
      <c r="B2" s="864" t="s">
        <v>381</v>
      </c>
      <c r="C2" s="864"/>
      <c r="D2" s="864"/>
      <c r="E2" s="864"/>
      <c r="F2" s="864"/>
      <c r="G2" s="864"/>
      <c r="H2" s="864"/>
      <c r="I2" s="864"/>
      <c r="J2" s="864"/>
      <c r="K2" s="864"/>
      <c r="L2" s="864"/>
      <c r="M2" s="864"/>
      <c r="N2" s="864"/>
      <c r="O2" s="864"/>
      <c r="P2" s="864"/>
      <c r="Q2" s="864"/>
      <c r="R2" s="864"/>
      <c r="S2" s="864"/>
      <c r="T2" s="864"/>
      <c r="U2" s="864"/>
      <c r="V2" s="864"/>
      <c r="W2" s="864"/>
      <c r="X2" s="864"/>
      <c r="Y2" s="864"/>
      <c r="Z2" s="864"/>
      <c r="AA2" s="864"/>
    </row>
    <row r="3" spans="2:27" ht="23.25" customHeight="1" thickBot="1">
      <c r="B3" s="483" t="s">
        <v>517</v>
      </c>
      <c r="C3" s="483"/>
      <c r="D3" s="483"/>
      <c r="E3" s="483"/>
      <c r="F3" s="483"/>
      <c r="G3" s="483"/>
      <c r="H3" s="483"/>
      <c r="I3" s="483"/>
      <c r="J3" s="483"/>
      <c r="K3" s="483"/>
      <c r="L3" s="483"/>
      <c r="M3" s="483"/>
      <c r="N3" s="483"/>
      <c r="O3" s="483"/>
      <c r="P3" s="483"/>
      <c r="Q3" s="484"/>
      <c r="R3" s="484"/>
      <c r="S3" s="484"/>
      <c r="T3" s="484"/>
      <c r="U3" s="484"/>
      <c r="V3" s="484"/>
      <c r="W3" s="484"/>
      <c r="X3" s="484"/>
      <c r="Y3" s="484"/>
      <c r="Z3" s="484"/>
      <c r="AA3" s="485" t="s">
        <v>118</v>
      </c>
    </row>
    <row r="4" spans="2:27" s="484" customFormat="1" ht="22.75" customHeight="1">
      <c r="B4" s="868" t="s">
        <v>49</v>
      </c>
      <c r="C4" s="870" t="s">
        <v>1</v>
      </c>
      <c r="D4" s="871"/>
      <c r="E4" s="871"/>
      <c r="F4" s="871"/>
      <c r="G4" s="872"/>
      <c r="H4" s="865" t="s">
        <v>382</v>
      </c>
      <c r="I4" s="866"/>
      <c r="J4" s="866"/>
      <c r="K4" s="866"/>
      <c r="L4" s="867"/>
      <c r="M4" s="865" t="s">
        <v>383</v>
      </c>
      <c r="N4" s="866"/>
      <c r="O4" s="866"/>
      <c r="P4" s="866"/>
      <c r="Q4" s="867"/>
      <c r="R4" s="865" t="s">
        <v>384</v>
      </c>
      <c r="S4" s="866"/>
      <c r="T4" s="866"/>
      <c r="U4" s="866"/>
      <c r="V4" s="867"/>
      <c r="W4" s="865" t="s">
        <v>385</v>
      </c>
      <c r="X4" s="866"/>
      <c r="Y4" s="866"/>
      <c r="Z4" s="866"/>
      <c r="AA4" s="866"/>
    </row>
    <row r="5" spans="2:27" s="484" customFormat="1" ht="22.75" customHeight="1">
      <c r="B5" s="869"/>
      <c r="C5" s="486" t="s">
        <v>39</v>
      </c>
      <c r="D5" s="486" t="s">
        <v>100</v>
      </c>
      <c r="E5" s="486" t="s">
        <v>131</v>
      </c>
      <c r="F5" s="486" t="s">
        <v>5</v>
      </c>
      <c r="G5" s="487" t="s">
        <v>18</v>
      </c>
      <c r="H5" s="486" t="s">
        <v>39</v>
      </c>
      <c r="I5" s="486" t="s">
        <v>100</v>
      </c>
      <c r="J5" s="486" t="s">
        <v>131</v>
      </c>
      <c r="K5" s="486" t="s">
        <v>5</v>
      </c>
      <c r="L5" s="487" t="s">
        <v>18</v>
      </c>
      <c r="M5" s="486" t="s">
        <v>39</v>
      </c>
      <c r="N5" s="486" t="s">
        <v>100</v>
      </c>
      <c r="O5" s="486" t="s">
        <v>131</v>
      </c>
      <c r="P5" s="486" t="s">
        <v>5</v>
      </c>
      <c r="Q5" s="488" t="s">
        <v>18</v>
      </c>
      <c r="R5" s="489" t="s">
        <v>39</v>
      </c>
      <c r="S5" s="489" t="s">
        <v>100</v>
      </c>
      <c r="T5" s="489" t="s">
        <v>131</v>
      </c>
      <c r="U5" s="489" t="s">
        <v>5</v>
      </c>
      <c r="V5" s="488" t="s">
        <v>18</v>
      </c>
      <c r="W5" s="489" t="s">
        <v>39</v>
      </c>
      <c r="X5" s="489" t="s">
        <v>100</v>
      </c>
      <c r="Y5" s="488" t="s">
        <v>131</v>
      </c>
      <c r="Z5" s="486" t="s">
        <v>5</v>
      </c>
      <c r="AA5" s="486" t="s">
        <v>18</v>
      </c>
    </row>
    <row r="6" spans="2:27" s="484" customFormat="1" ht="22.75" customHeight="1">
      <c r="B6" s="490" t="s">
        <v>511</v>
      </c>
      <c r="C6" s="491">
        <v>7</v>
      </c>
      <c r="D6" s="492">
        <v>5</v>
      </c>
      <c r="E6" s="492">
        <v>2</v>
      </c>
      <c r="F6" s="492">
        <v>7</v>
      </c>
      <c r="G6" s="493">
        <v>0</v>
      </c>
      <c r="H6" s="493">
        <v>3</v>
      </c>
      <c r="I6" s="493">
        <v>3</v>
      </c>
      <c r="J6" s="493">
        <v>0</v>
      </c>
      <c r="K6" s="493">
        <v>3</v>
      </c>
      <c r="L6" s="493">
        <v>0</v>
      </c>
      <c r="M6" s="493">
        <v>2</v>
      </c>
      <c r="N6" s="493">
        <v>1</v>
      </c>
      <c r="O6" s="493">
        <v>1</v>
      </c>
      <c r="P6" s="493">
        <v>2</v>
      </c>
      <c r="Q6" s="493">
        <v>0</v>
      </c>
      <c r="R6" s="493">
        <v>1</v>
      </c>
      <c r="S6" s="493">
        <v>1</v>
      </c>
      <c r="T6" s="493">
        <v>0</v>
      </c>
      <c r="U6" s="493">
        <v>1</v>
      </c>
      <c r="V6" s="493">
        <v>0</v>
      </c>
      <c r="W6" s="493">
        <v>1</v>
      </c>
      <c r="X6" s="493">
        <v>0</v>
      </c>
      <c r="Y6" s="493">
        <v>1</v>
      </c>
      <c r="Z6" s="493">
        <v>1</v>
      </c>
      <c r="AA6" s="493">
        <v>0</v>
      </c>
    </row>
    <row r="7" spans="2:27" ht="22.75" customHeight="1">
      <c r="B7" s="490" t="s">
        <v>515</v>
      </c>
      <c r="C7" s="491">
        <v>16</v>
      </c>
      <c r="D7" s="492">
        <v>16</v>
      </c>
      <c r="E7" s="492">
        <v>0</v>
      </c>
      <c r="F7" s="492">
        <v>11</v>
      </c>
      <c r="G7" s="493">
        <v>5</v>
      </c>
      <c r="H7" s="493">
        <v>1</v>
      </c>
      <c r="I7" s="493">
        <v>1</v>
      </c>
      <c r="J7" s="493">
        <v>0</v>
      </c>
      <c r="K7" s="493">
        <v>1</v>
      </c>
      <c r="L7" s="493">
        <v>0</v>
      </c>
      <c r="M7" s="492">
        <v>2</v>
      </c>
      <c r="N7" s="492">
        <v>2</v>
      </c>
      <c r="O7" s="492">
        <v>0</v>
      </c>
      <c r="P7" s="492">
        <v>2</v>
      </c>
      <c r="Q7" s="493">
        <v>0</v>
      </c>
      <c r="R7" s="492">
        <v>6</v>
      </c>
      <c r="S7" s="492">
        <v>6</v>
      </c>
      <c r="T7" s="492">
        <v>0</v>
      </c>
      <c r="U7" s="492">
        <v>4</v>
      </c>
      <c r="V7" s="493">
        <v>2</v>
      </c>
      <c r="W7" s="493">
        <v>7</v>
      </c>
      <c r="X7" s="493">
        <v>7</v>
      </c>
      <c r="Y7" s="493">
        <v>0</v>
      </c>
      <c r="Z7" s="493">
        <v>4</v>
      </c>
      <c r="AA7" s="493">
        <v>3</v>
      </c>
    </row>
    <row r="8" spans="2:27" ht="22.75" customHeight="1">
      <c r="B8" s="494" t="s">
        <v>516</v>
      </c>
      <c r="C8" s="491">
        <v>4</v>
      </c>
      <c r="D8" s="492">
        <v>2</v>
      </c>
      <c r="E8" s="492">
        <v>2</v>
      </c>
      <c r="F8" s="492">
        <v>3</v>
      </c>
      <c r="G8" s="493">
        <v>1</v>
      </c>
      <c r="H8" s="493">
        <v>0</v>
      </c>
      <c r="I8" s="493">
        <v>0</v>
      </c>
      <c r="J8" s="493">
        <v>0</v>
      </c>
      <c r="K8" s="493">
        <v>0</v>
      </c>
      <c r="L8" s="493">
        <v>0</v>
      </c>
      <c r="M8" s="492">
        <v>1</v>
      </c>
      <c r="N8" s="492">
        <v>1</v>
      </c>
      <c r="O8" s="492">
        <v>0</v>
      </c>
      <c r="P8" s="492">
        <v>1</v>
      </c>
      <c r="Q8" s="493">
        <v>0</v>
      </c>
      <c r="R8" s="492">
        <v>3</v>
      </c>
      <c r="S8" s="492">
        <v>1</v>
      </c>
      <c r="T8" s="492">
        <v>2</v>
      </c>
      <c r="U8" s="492">
        <v>2</v>
      </c>
      <c r="V8" s="493">
        <v>1</v>
      </c>
      <c r="W8" s="493">
        <v>0</v>
      </c>
      <c r="X8" s="493">
        <v>0</v>
      </c>
      <c r="Y8" s="493">
        <v>0</v>
      </c>
      <c r="Z8" s="493">
        <v>0</v>
      </c>
      <c r="AA8" s="493">
        <v>0</v>
      </c>
    </row>
    <row r="9" spans="2:27" ht="16.5" customHeight="1">
      <c r="B9" s="495"/>
      <c r="C9" s="496"/>
      <c r="D9" s="493"/>
      <c r="E9" s="493"/>
      <c r="F9" s="493"/>
      <c r="G9" s="493"/>
      <c r="H9" s="493"/>
      <c r="I9" s="493"/>
      <c r="J9" s="492"/>
      <c r="K9" s="493"/>
      <c r="L9" s="492"/>
      <c r="M9" s="493"/>
      <c r="N9" s="493"/>
      <c r="O9" s="493"/>
      <c r="P9" s="493"/>
      <c r="Q9" s="493"/>
      <c r="R9" s="493"/>
      <c r="S9" s="493"/>
      <c r="T9" s="492"/>
      <c r="U9" s="493"/>
      <c r="V9" s="493"/>
      <c r="W9" s="493"/>
      <c r="X9" s="493"/>
      <c r="Y9" s="493"/>
      <c r="Z9" s="493"/>
      <c r="AA9" s="493"/>
    </row>
    <row r="10" spans="2:27" ht="22.75" customHeight="1">
      <c r="B10" s="497" t="s">
        <v>19</v>
      </c>
      <c r="C10" s="491">
        <v>0</v>
      </c>
      <c r="D10" s="492">
        <v>0</v>
      </c>
      <c r="E10" s="492">
        <v>0</v>
      </c>
      <c r="F10" s="492">
        <v>0</v>
      </c>
      <c r="G10" s="493">
        <v>0</v>
      </c>
      <c r="H10" s="493">
        <v>0</v>
      </c>
      <c r="I10" s="493">
        <v>0</v>
      </c>
      <c r="J10" s="493">
        <v>0</v>
      </c>
      <c r="K10" s="493">
        <v>0</v>
      </c>
      <c r="L10" s="493">
        <v>0</v>
      </c>
      <c r="M10" s="492">
        <v>0</v>
      </c>
      <c r="N10" s="492">
        <v>0</v>
      </c>
      <c r="O10" s="492">
        <v>0</v>
      </c>
      <c r="P10" s="492">
        <v>0</v>
      </c>
      <c r="Q10" s="493">
        <v>0</v>
      </c>
      <c r="R10" s="492">
        <v>0</v>
      </c>
      <c r="S10" s="492">
        <v>0</v>
      </c>
      <c r="T10" s="492">
        <v>0</v>
      </c>
      <c r="U10" s="492">
        <v>0</v>
      </c>
      <c r="V10" s="493">
        <v>0</v>
      </c>
      <c r="W10" s="493">
        <v>0</v>
      </c>
      <c r="X10" s="493">
        <v>0</v>
      </c>
      <c r="Y10" s="493">
        <v>0</v>
      </c>
      <c r="Z10" s="493">
        <v>0</v>
      </c>
      <c r="AA10" s="493">
        <v>0</v>
      </c>
    </row>
    <row r="11" spans="2:27" ht="22.75" customHeight="1">
      <c r="B11" s="497" t="s">
        <v>9</v>
      </c>
      <c r="C11" s="491">
        <v>4</v>
      </c>
      <c r="D11" s="492">
        <v>2</v>
      </c>
      <c r="E11" s="492">
        <v>2</v>
      </c>
      <c r="F11" s="492">
        <v>3</v>
      </c>
      <c r="G11" s="493">
        <v>1</v>
      </c>
      <c r="H11" s="493">
        <v>0</v>
      </c>
      <c r="I11" s="493">
        <v>0</v>
      </c>
      <c r="J11" s="493">
        <v>0</v>
      </c>
      <c r="K11" s="493">
        <v>0</v>
      </c>
      <c r="L11" s="493">
        <v>0</v>
      </c>
      <c r="M11" s="492">
        <v>1</v>
      </c>
      <c r="N11" s="492">
        <v>1</v>
      </c>
      <c r="O11" s="492">
        <v>0</v>
      </c>
      <c r="P11" s="492">
        <v>1</v>
      </c>
      <c r="Q11" s="493">
        <v>0</v>
      </c>
      <c r="R11" s="492">
        <v>3</v>
      </c>
      <c r="S11" s="492">
        <v>1</v>
      </c>
      <c r="T11" s="492">
        <v>2</v>
      </c>
      <c r="U11" s="492">
        <v>2</v>
      </c>
      <c r="V11" s="493">
        <v>1</v>
      </c>
      <c r="W11" s="493">
        <v>0</v>
      </c>
      <c r="X11" s="493">
        <v>0</v>
      </c>
      <c r="Y11" s="493">
        <v>0</v>
      </c>
      <c r="Z11" s="493">
        <v>0</v>
      </c>
      <c r="AA11" s="493">
        <v>0</v>
      </c>
    </row>
    <row r="12" spans="2:27" ht="22.75" customHeight="1">
      <c r="B12" s="497" t="s">
        <v>54</v>
      </c>
      <c r="C12" s="491">
        <v>0</v>
      </c>
      <c r="D12" s="492">
        <v>0</v>
      </c>
      <c r="E12" s="492">
        <v>0</v>
      </c>
      <c r="F12" s="492">
        <v>0</v>
      </c>
      <c r="G12" s="493">
        <v>0</v>
      </c>
      <c r="H12" s="493">
        <v>0</v>
      </c>
      <c r="I12" s="493">
        <v>0</v>
      </c>
      <c r="J12" s="493">
        <v>0</v>
      </c>
      <c r="K12" s="493">
        <v>0</v>
      </c>
      <c r="L12" s="493">
        <v>0</v>
      </c>
      <c r="M12" s="492">
        <v>0</v>
      </c>
      <c r="N12" s="492">
        <v>0</v>
      </c>
      <c r="O12" s="492">
        <v>0</v>
      </c>
      <c r="P12" s="492">
        <v>0</v>
      </c>
      <c r="Q12" s="493">
        <v>0</v>
      </c>
      <c r="R12" s="492">
        <v>0</v>
      </c>
      <c r="S12" s="492">
        <v>0</v>
      </c>
      <c r="T12" s="492">
        <v>0</v>
      </c>
      <c r="U12" s="492">
        <v>0</v>
      </c>
      <c r="V12" s="493">
        <v>0</v>
      </c>
      <c r="W12" s="493">
        <v>0</v>
      </c>
      <c r="X12" s="493">
        <v>0</v>
      </c>
      <c r="Y12" s="493">
        <v>0</v>
      </c>
      <c r="Z12" s="493">
        <v>0</v>
      </c>
      <c r="AA12" s="493">
        <v>0</v>
      </c>
    </row>
    <row r="13" spans="2:27" ht="16.5" customHeight="1">
      <c r="B13" s="498"/>
      <c r="C13" s="491"/>
      <c r="D13" s="492"/>
      <c r="E13" s="492"/>
      <c r="F13" s="492"/>
      <c r="G13" s="493"/>
      <c r="H13" s="493"/>
      <c r="I13" s="493"/>
      <c r="J13" s="493"/>
      <c r="K13" s="493"/>
      <c r="L13" s="493"/>
      <c r="M13" s="492"/>
      <c r="N13" s="492"/>
      <c r="O13" s="492"/>
      <c r="P13" s="492"/>
      <c r="Q13" s="493"/>
      <c r="R13" s="492"/>
      <c r="S13" s="492"/>
      <c r="T13" s="492"/>
      <c r="U13" s="492"/>
      <c r="V13" s="493"/>
      <c r="W13" s="493"/>
      <c r="X13" s="493"/>
      <c r="Y13" s="493"/>
      <c r="Z13" s="493"/>
      <c r="AA13" s="493"/>
    </row>
    <row r="14" spans="2:27" ht="22.75" customHeight="1">
      <c r="B14" s="499" t="s">
        <v>55</v>
      </c>
      <c r="C14" s="491">
        <v>1</v>
      </c>
      <c r="D14" s="492">
        <v>1</v>
      </c>
      <c r="E14" s="492">
        <v>0</v>
      </c>
      <c r="F14" s="492">
        <v>1</v>
      </c>
      <c r="G14" s="493">
        <v>0</v>
      </c>
      <c r="H14" s="493">
        <v>0</v>
      </c>
      <c r="I14" s="493">
        <v>0</v>
      </c>
      <c r="J14" s="493">
        <v>0</v>
      </c>
      <c r="K14" s="493">
        <v>0</v>
      </c>
      <c r="L14" s="493">
        <v>0</v>
      </c>
      <c r="M14" s="492">
        <v>1</v>
      </c>
      <c r="N14" s="492">
        <v>1</v>
      </c>
      <c r="O14" s="492">
        <v>0</v>
      </c>
      <c r="P14" s="492">
        <v>1</v>
      </c>
      <c r="Q14" s="493">
        <v>0</v>
      </c>
      <c r="R14" s="492">
        <v>0</v>
      </c>
      <c r="S14" s="492">
        <v>0</v>
      </c>
      <c r="T14" s="492">
        <v>0</v>
      </c>
      <c r="U14" s="492">
        <v>0</v>
      </c>
      <c r="V14" s="493">
        <v>0</v>
      </c>
      <c r="W14" s="493">
        <v>0</v>
      </c>
      <c r="X14" s="493">
        <v>0</v>
      </c>
      <c r="Y14" s="493">
        <v>0</v>
      </c>
      <c r="Z14" s="493">
        <v>0</v>
      </c>
      <c r="AA14" s="493">
        <v>0</v>
      </c>
    </row>
    <row r="15" spans="2:27" ht="22.75" customHeight="1">
      <c r="B15" s="499" t="s">
        <v>27</v>
      </c>
      <c r="C15" s="491">
        <v>0</v>
      </c>
      <c r="D15" s="492">
        <v>0</v>
      </c>
      <c r="E15" s="492">
        <v>0</v>
      </c>
      <c r="F15" s="492">
        <v>0</v>
      </c>
      <c r="G15" s="493">
        <v>0</v>
      </c>
      <c r="H15" s="493">
        <v>0</v>
      </c>
      <c r="I15" s="493">
        <v>0</v>
      </c>
      <c r="J15" s="493">
        <v>0</v>
      </c>
      <c r="K15" s="493">
        <v>0</v>
      </c>
      <c r="L15" s="493">
        <v>0</v>
      </c>
      <c r="M15" s="492">
        <v>0</v>
      </c>
      <c r="N15" s="492">
        <v>0</v>
      </c>
      <c r="O15" s="492">
        <v>0</v>
      </c>
      <c r="P15" s="492">
        <v>0</v>
      </c>
      <c r="Q15" s="493">
        <v>0</v>
      </c>
      <c r="R15" s="492">
        <v>0</v>
      </c>
      <c r="S15" s="492">
        <v>0</v>
      </c>
      <c r="T15" s="492">
        <v>0</v>
      </c>
      <c r="U15" s="492">
        <v>0</v>
      </c>
      <c r="V15" s="493">
        <v>0</v>
      </c>
      <c r="W15" s="493">
        <v>0</v>
      </c>
      <c r="X15" s="493">
        <v>0</v>
      </c>
      <c r="Y15" s="493">
        <v>0</v>
      </c>
      <c r="Z15" s="493">
        <v>0</v>
      </c>
      <c r="AA15" s="493">
        <v>0</v>
      </c>
    </row>
    <row r="16" spans="2:27" ht="22.75" customHeight="1">
      <c r="B16" s="499" t="s">
        <v>30</v>
      </c>
      <c r="C16" s="491">
        <v>2</v>
      </c>
      <c r="D16" s="492">
        <v>0</v>
      </c>
      <c r="E16" s="492">
        <v>2</v>
      </c>
      <c r="F16" s="492">
        <v>2</v>
      </c>
      <c r="G16" s="493">
        <v>0</v>
      </c>
      <c r="H16" s="493">
        <v>0</v>
      </c>
      <c r="I16" s="493">
        <v>0</v>
      </c>
      <c r="J16" s="493">
        <v>0</v>
      </c>
      <c r="K16" s="493">
        <v>0</v>
      </c>
      <c r="L16" s="493">
        <v>0</v>
      </c>
      <c r="M16" s="492">
        <v>0</v>
      </c>
      <c r="N16" s="492">
        <v>0</v>
      </c>
      <c r="O16" s="492">
        <v>0</v>
      </c>
      <c r="P16" s="492">
        <v>0</v>
      </c>
      <c r="Q16" s="493">
        <v>0</v>
      </c>
      <c r="R16" s="492">
        <v>2</v>
      </c>
      <c r="S16" s="492">
        <v>0</v>
      </c>
      <c r="T16" s="492">
        <v>2</v>
      </c>
      <c r="U16" s="492">
        <v>2</v>
      </c>
      <c r="V16" s="493">
        <v>0</v>
      </c>
      <c r="W16" s="493">
        <v>0</v>
      </c>
      <c r="X16" s="493">
        <v>0</v>
      </c>
      <c r="Y16" s="493">
        <v>0</v>
      </c>
      <c r="Z16" s="493">
        <v>0</v>
      </c>
      <c r="AA16" s="493">
        <v>0</v>
      </c>
    </row>
    <row r="17" spans="2:27" ht="22.75" customHeight="1">
      <c r="B17" s="499" t="s">
        <v>34</v>
      </c>
      <c r="C17" s="491">
        <v>0</v>
      </c>
      <c r="D17" s="492">
        <v>0</v>
      </c>
      <c r="E17" s="492">
        <v>0</v>
      </c>
      <c r="F17" s="492">
        <v>0</v>
      </c>
      <c r="G17" s="493">
        <v>0</v>
      </c>
      <c r="H17" s="493">
        <v>0</v>
      </c>
      <c r="I17" s="493">
        <v>0</v>
      </c>
      <c r="J17" s="493">
        <v>0</v>
      </c>
      <c r="K17" s="493">
        <v>0</v>
      </c>
      <c r="L17" s="493">
        <v>0</v>
      </c>
      <c r="M17" s="492">
        <v>0</v>
      </c>
      <c r="N17" s="492">
        <v>0</v>
      </c>
      <c r="O17" s="492">
        <v>0</v>
      </c>
      <c r="P17" s="492">
        <v>0</v>
      </c>
      <c r="Q17" s="493">
        <v>0</v>
      </c>
      <c r="R17" s="492">
        <v>0</v>
      </c>
      <c r="S17" s="492">
        <v>0</v>
      </c>
      <c r="T17" s="492">
        <v>0</v>
      </c>
      <c r="U17" s="492">
        <v>0</v>
      </c>
      <c r="V17" s="493">
        <v>0</v>
      </c>
      <c r="W17" s="493">
        <v>0</v>
      </c>
      <c r="X17" s="493">
        <v>0</v>
      </c>
      <c r="Y17" s="493">
        <v>0</v>
      </c>
      <c r="Z17" s="493">
        <v>0</v>
      </c>
      <c r="AA17" s="493">
        <v>0</v>
      </c>
    </row>
    <row r="18" spans="2:27" ht="22.75" customHeight="1">
      <c r="B18" s="499" t="s">
        <v>32</v>
      </c>
      <c r="C18" s="491">
        <v>0</v>
      </c>
      <c r="D18" s="492">
        <v>0</v>
      </c>
      <c r="E18" s="492">
        <v>0</v>
      </c>
      <c r="F18" s="492">
        <v>0</v>
      </c>
      <c r="G18" s="493">
        <v>0</v>
      </c>
      <c r="H18" s="493">
        <v>0</v>
      </c>
      <c r="I18" s="493">
        <v>0</v>
      </c>
      <c r="J18" s="493">
        <v>0</v>
      </c>
      <c r="K18" s="493">
        <v>0</v>
      </c>
      <c r="L18" s="493">
        <v>0</v>
      </c>
      <c r="M18" s="492">
        <v>0</v>
      </c>
      <c r="N18" s="492">
        <v>0</v>
      </c>
      <c r="O18" s="492">
        <v>0</v>
      </c>
      <c r="P18" s="492">
        <v>0</v>
      </c>
      <c r="Q18" s="493">
        <v>0</v>
      </c>
      <c r="R18" s="492">
        <v>0</v>
      </c>
      <c r="S18" s="492">
        <v>0</v>
      </c>
      <c r="T18" s="492">
        <v>0</v>
      </c>
      <c r="U18" s="492">
        <v>0</v>
      </c>
      <c r="V18" s="493">
        <v>0</v>
      </c>
      <c r="W18" s="493">
        <v>0</v>
      </c>
      <c r="X18" s="493">
        <v>0</v>
      </c>
      <c r="Y18" s="493">
        <v>0</v>
      </c>
      <c r="Z18" s="493">
        <v>0</v>
      </c>
      <c r="AA18" s="493">
        <v>0</v>
      </c>
    </row>
    <row r="19" spans="2:27" ht="22.75" customHeight="1">
      <c r="B19" s="499" t="s">
        <v>17</v>
      </c>
      <c r="C19" s="491">
        <v>0</v>
      </c>
      <c r="D19" s="492">
        <v>0</v>
      </c>
      <c r="E19" s="492">
        <v>0</v>
      </c>
      <c r="F19" s="492">
        <v>0</v>
      </c>
      <c r="G19" s="493">
        <v>0</v>
      </c>
      <c r="H19" s="493">
        <v>0</v>
      </c>
      <c r="I19" s="493">
        <v>0</v>
      </c>
      <c r="J19" s="493">
        <v>0</v>
      </c>
      <c r="K19" s="493">
        <v>0</v>
      </c>
      <c r="L19" s="493">
        <v>0</v>
      </c>
      <c r="M19" s="492">
        <v>0</v>
      </c>
      <c r="N19" s="492">
        <v>0</v>
      </c>
      <c r="O19" s="492">
        <v>0</v>
      </c>
      <c r="P19" s="492">
        <v>0</v>
      </c>
      <c r="Q19" s="493">
        <v>0</v>
      </c>
      <c r="R19" s="492">
        <v>0</v>
      </c>
      <c r="S19" s="492">
        <v>0</v>
      </c>
      <c r="T19" s="492">
        <v>0</v>
      </c>
      <c r="U19" s="492">
        <v>0</v>
      </c>
      <c r="V19" s="493">
        <v>0</v>
      </c>
      <c r="W19" s="493">
        <v>0</v>
      </c>
      <c r="X19" s="493">
        <v>0</v>
      </c>
      <c r="Y19" s="493">
        <v>0</v>
      </c>
      <c r="Z19" s="493">
        <v>0</v>
      </c>
      <c r="AA19" s="493">
        <v>0</v>
      </c>
    </row>
    <row r="20" spans="2:27" ht="22.75" customHeight="1">
      <c r="B20" s="499" t="s">
        <v>10</v>
      </c>
      <c r="C20" s="491">
        <v>0</v>
      </c>
      <c r="D20" s="492">
        <v>0</v>
      </c>
      <c r="E20" s="492">
        <v>0</v>
      </c>
      <c r="F20" s="492">
        <v>0</v>
      </c>
      <c r="G20" s="493">
        <v>0</v>
      </c>
      <c r="H20" s="493">
        <v>0</v>
      </c>
      <c r="I20" s="493">
        <v>0</v>
      </c>
      <c r="J20" s="493">
        <v>0</v>
      </c>
      <c r="K20" s="493">
        <v>0</v>
      </c>
      <c r="L20" s="493">
        <v>0</v>
      </c>
      <c r="M20" s="492">
        <v>0</v>
      </c>
      <c r="N20" s="492">
        <v>0</v>
      </c>
      <c r="O20" s="492">
        <v>0</v>
      </c>
      <c r="P20" s="492">
        <v>0</v>
      </c>
      <c r="Q20" s="493">
        <v>0</v>
      </c>
      <c r="R20" s="492">
        <v>0</v>
      </c>
      <c r="S20" s="492">
        <v>0</v>
      </c>
      <c r="T20" s="492">
        <v>0</v>
      </c>
      <c r="U20" s="492">
        <v>0</v>
      </c>
      <c r="V20" s="493">
        <v>0</v>
      </c>
      <c r="W20" s="493">
        <v>0</v>
      </c>
      <c r="X20" s="493">
        <v>0</v>
      </c>
      <c r="Y20" s="493">
        <v>0</v>
      </c>
      <c r="Z20" s="493">
        <v>0</v>
      </c>
      <c r="AA20" s="493">
        <v>0</v>
      </c>
    </row>
    <row r="21" spans="2:27" ht="22.75" customHeight="1">
      <c r="B21" s="499" t="s">
        <v>57</v>
      </c>
      <c r="C21" s="491">
        <v>0</v>
      </c>
      <c r="D21" s="492">
        <v>0</v>
      </c>
      <c r="E21" s="492">
        <v>0</v>
      </c>
      <c r="F21" s="492">
        <v>0</v>
      </c>
      <c r="G21" s="493">
        <v>0</v>
      </c>
      <c r="H21" s="493">
        <v>0</v>
      </c>
      <c r="I21" s="493">
        <v>0</v>
      </c>
      <c r="J21" s="493">
        <v>0</v>
      </c>
      <c r="K21" s="493">
        <v>0</v>
      </c>
      <c r="L21" s="493">
        <v>0</v>
      </c>
      <c r="M21" s="492">
        <v>0</v>
      </c>
      <c r="N21" s="492">
        <v>0</v>
      </c>
      <c r="O21" s="492">
        <v>0</v>
      </c>
      <c r="P21" s="492">
        <v>0</v>
      </c>
      <c r="Q21" s="493">
        <v>0</v>
      </c>
      <c r="R21" s="492">
        <v>0</v>
      </c>
      <c r="S21" s="492">
        <v>0</v>
      </c>
      <c r="T21" s="492">
        <v>0</v>
      </c>
      <c r="U21" s="492">
        <v>0</v>
      </c>
      <c r="V21" s="493">
        <v>0</v>
      </c>
      <c r="W21" s="493">
        <v>0</v>
      </c>
      <c r="X21" s="493">
        <v>0</v>
      </c>
      <c r="Y21" s="493">
        <v>0</v>
      </c>
      <c r="Z21" s="493">
        <v>0</v>
      </c>
      <c r="AA21" s="493">
        <v>0</v>
      </c>
    </row>
    <row r="22" spans="2:27" ht="22.75" customHeight="1">
      <c r="B22" s="499" t="s">
        <v>20</v>
      </c>
      <c r="C22" s="491">
        <v>0</v>
      </c>
      <c r="D22" s="492">
        <v>0</v>
      </c>
      <c r="E22" s="492">
        <v>0</v>
      </c>
      <c r="F22" s="492">
        <v>0</v>
      </c>
      <c r="G22" s="493">
        <v>0</v>
      </c>
      <c r="H22" s="493">
        <v>0</v>
      </c>
      <c r="I22" s="493">
        <v>0</v>
      </c>
      <c r="J22" s="493">
        <v>0</v>
      </c>
      <c r="K22" s="493">
        <v>0</v>
      </c>
      <c r="L22" s="493">
        <v>0</v>
      </c>
      <c r="M22" s="492">
        <v>0</v>
      </c>
      <c r="N22" s="492">
        <v>0</v>
      </c>
      <c r="O22" s="492">
        <v>0</v>
      </c>
      <c r="P22" s="492">
        <v>0</v>
      </c>
      <c r="Q22" s="493">
        <v>0</v>
      </c>
      <c r="R22" s="492">
        <v>0</v>
      </c>
      <c r="S22" s="492">
        <v>0</v>
      </c>
      <c r="T22" s="492">
        <v>0</v>
      </c>
      <c r="U22" s="492">
        <v>0</v>
      </c>
      <c r="V22" s="493">
        <v>0</v>
      </c>
      <c r="W22" s="493">
        <v>0</v>
      </c>
      <c r="X22" s="493">
        <v>0</v>
      </c>
      <c r="Y22" s="493">
        <v>0</v>
      </c>
      <c r="Z22" s="493">
        <v>0</v>
      </c>
      <c r="AA22" s="493">
        <v>0</v>
      </c>
    </row>
    <row r="23" spans="2:27" ht="22.75" customHeight="1">
      <c r="B23" s="499" t="s">
        <v>58</v>
      </c>
      <c r="C23" s="491">
        <v>0</v>
      </c>
      <c r="D23" s="492">
        <v>0</v>
      </c>
      <c r="E23" s="492">
        <v>0</v>
      </c>
      <c r="F23" s="492">
        <v>0</v>
      </c>
      <c r="G23" s="493">
        <v>0</v>
      </c>
      <c r="H23" s="493">
        <v>0</v>
      </c>
      <c r="I23" s="493">
        <v>0</v>
      </c>
      <c r="J23" s="493">
        <v>0</v>
      </c>
      <c r="K23" s="493">
        <v>0</v>
      </c>
      <c r="L23" s="493">
        <v>0</v>
      </c>
      <c r="M23" s="492">
        <v>0</v>
      </c>
      <c r="N23" s="492">
        <v>0</v>
      </c>
      <c r="O23" s="492">
        <v>0</v>
      </c>
      <c r="P23" s="492">
        <v>0</v>
      </c>
      <c r="Q23" s="493">
        <v>0</v>
      </c>
      <c r="R23" s="492">
        <v>0</v>
      </c>
      <c r="S23" s="492">
        <v>0</v>
      </c>
      <c r="T23" s="492">
        <v>0</v>
      </c>
      <c r="U23" s="492">
        <v>0</v>
      </c>
      <c r="V23" s="493">
        <v>0</v>
      </c>
      <c r="W23" s="493">
        <v>0</v>
      </c>
      <c r="X23" s="493">
        <v>0</v>
      </c>
      <c r="Y23" s="493">
        <v>0</v>
      </c>
      <c r="Z23" s="493">
        <v>0</v>
      </c>
      <c r="AA23" s="493">
        <v>0</v>
      </c>
    </row>
    <row r="24" spans="2:27" ht="22.75" customHeight="1">
      <c r="B24" s="499" t="s">
        <v>59</v>
      </c>
      <c r="C24" s="491">
        <v>0</v>
      </c>
      <c r="D24" s="492">
        <v>0</v>
      </c>
      <c r="E24" s="492">
        <v>0</v>
      </c>
      <c r="F24" s="492">
        <v>0</v>
      </c>
      <c r="G24" s="493">
        <v>0</v>
      </c>
      <c r="H24" s="493">
        <v>0</v>
      </c>
      <c r="I24" s="493">
        <v>0</v>
      </c>
      <c r="J24" s="493">
        <v>0</v>
      </c>
      <c r="K24" s="493">
        <v>0</v>
      </c>
      <c r="L24" s="493">
        <v>0</v>
      </c>
      <c r="M24" s="492">
        <v>0</v>
      </c>
      <c r="N24" s="492">
        <v>0</v>
      </c>
      <c r="O24" s="492">
        <v>0</v>
      </c>
      <c r="P24" s="492">
        <v>0</v>
      </c>
      <c r="Q24" s="493">
        <v>0</v>
      </c>
      <c r="R24" s="492">
        <v>0</v>
      </c>
      <c r="S24" s="492">
        <v>0</v>
      </c>
      <c r="T24" s="492">
        <v>0</v>
      </c>
      <c r="U24" s="492">
        <v>0</v>
      </c>
      <c r="V24" s="493">
        <v>0</v>
      </c>
      <c r="W24" s="493">
        <v>0</v>
      </c>
      <c r="X24" s="493">
        <v>0</v>
      </c>
      <c r="Y24" s="493">
        <v>0</v>
      </c>
      <c r="Z24" s="493">
        <v>0</v>
      </c>
      <c r="AA24" s="493">
        <v>0</v>
      </c>
    </row>
    <row r="25" spans="2:27" ht="22.75" customHeight="1">
      <c r="B25" s="499" t="s">
        <v>60</v>
      </c>
      <c r="C25" s="491">
        <v>0</v>
      </c>
      <c r="D25" s="492">
        <v>0</v>
      </c>
      <c r="E25" s="492">
        <v>0</v>
      </c>
      <c r="F25" s="492">
        <v>0</v>
      </c>
      <c r="G25" s="493">
        <v>0</v>
      </c>
      <c r="H25" s="493">
        <v>0</v>
      </c>
      <c r="I25" s="493">
        <v>0</v>
      </c>
      <c r="J25" s="493">
        <v>0</v>
      </c>
      <c r="K25" s="493">
        <v>0</v>
      </c>
      <c r="L25" s="493">
        <v>0</v>
      </c>
      <c r="M25" s="492">
        <v>0</v>
      </c>
      <c r="N25" s="492">
        <v>0</v>
      </c>
      <c r="O25" s="500">
        <v>0</v>
      </c>
      <c r="P25" s="492">
        <v>0</v>
      </c>
      <c r="Q25" s="493">
        <v>0</v>
      </c>
      <c r="R25" s="492">
        <v>0</v>
      </c>
      <c r="S25" s="492">
        <v>0</v>
      </c>
      <c r="T25" s="492">
        <v>0</v>
      </c>
      <c r="U25" s="492">
        <v>0</v>
      </c>
      <c r="V25" s="493">
        <v>0</v>
      </c>
      <c r="W25" s="493">
        <v>0</v>
      </c>
      <c r="X25" s="493">
        <v>0</v>
      </c>
      <c r="Y25" s="493">
        <v>0</v>
      </c>
      <c r="Z25" s="493">
        <v>0</v>
      </c>
      <c r="AA25" s="493">
        <v>0</v>
      </c>
    </row>
    <row r="26" spans="2:27" ht="22.75" customHeight="1">
      <c r="B26" s="499" t="s">
        <v>62</v>
      </c>
      <c r="C26" s="491">
        <v>0</v>
      </c>
      <c r="D26" s="492">
        <v>0</v>
      </c>
      <c r="E26" s="492">
        <v>0</v>
      </c>
      <c r="F26" s="492">
        <v>0</v>
      </c>
      <c r="G26" s="493">
        <v>0</v>
      </c>
      <c r="H26" s="493">
        <v>0</v>
      </c>
      <c r="I26" s="493">
        <v>0</v>
      </c>
      <c r="J26" s="493">
        <v>0</v>
      </c>
      <c r="K26" s="493">
        <v>0</v>
      </c>
      <c r="L26" s="493">
        <v>0</v>
      </c>
      <c r="M26" s="492">
        <v>0</v>
      </c>
      <c r="N26" s="492">
        <v>0</v>
      </c>
      <c r="O26" s="492">
        <v>0</v>
      </c>
      <c r="P26" s="492">
        <v>0</v>
      </c>
      <c r="Q26" s="493">
        <v>0</v>
      </c>
      <c r="R26" s="492">
        <v>0</v>
      </c>
      <c r="S26" s="492">
        <v>0</v>
      </c>
      <c r="T26" s="492">
        <v>0</v>
      </c>
      <c r="U26" s="492">
        <v>0</v>
      </c>
      <c r="V26" s="493">
        <v>0</v>
      </c>
      <c r="W26" s="493">
        <v>0</v>
      </c>
      <c r="X26" s="493">
        <v>0</v>
      </c>
      <c r="Y26" s="493">
        <v>0</v>
      </c>
      <c r="Z26" s="493">
        <v>0</v>
      </c>
      <c r="AA26" s="493">
        <v>0</v>
      </c>
    </row>
    <row r="27" spans="2:27" ht="22.75" customHeight="1">
      <c r="B27" s="499" t="s">
        <v>22</v>
      </c>
      <c r="C27" s="491">
        <v>0</v>
      </c>
      <c r="D27" s="492">
        <v>0</v>
      </c>
      <c r="E27" s="492">
        <v>0</v>
      </c>
      <c r="F27" s="492">
        <v>0</v>
      </c>
      <c r="G27" s="493">
        <v>0</v>
      </c>
      <c r="H27" s="493">
        <v>0</v>
      </c>
      <c r="I27" s="493">
        <v>0</v>
      </c>
      <c r="J27" s="493">
        <v>0</v>
      </c>
      <c r="K27" s="493">
        <v>0</v>
      </c>
      <c r="L27" s="493">
        <v>0</v>
      </c>
      <c r="M27" s="492">
        <v>0</v>
      </c>
      <c r="N27" s="492">
        <v>0</v>
      </c>
      <c r="O27" s="492">
        <v>0</v>
      </c>
      <c r="P27" s="492">
        <v>0</v>
      </c>
      <c r="Q27" s="493">
        <v>0</v>
      </c>
      <c r="R27" s="492">
        <v>0</v>
      </c>
      <c r="S27" s="492">
        <v>0</v>
      </c>
      <c r="T27" s="492">
        <v>0</v>
      </c>
      <c r="U27" s="492">
        <v>0</v>
      </c>
      <c r="V27" s="493">
        <v>0</v>
      </c>
      <c r="W27" s="493">
        <v>0</v>
      </c>
      <c r="X27" s="493">
        <v>0</v>
      </c>
      <c r="Y27" s="493">
        <v>0</v>
      </c>
      <c r="Z27" s="493">
        <v>0</v>
      </c>
      <c r="AA27" s="493">
        <v>0</v>
      </c>
    </row>
    <row r="28" spans="2:27" ht="22.75" customHeight="1">
      <c r="B28" s="499" t="s">
        <v>7</v>
      </c>
      <c r="C28" s="491">
        <v>0</v>
      </c>
      <c r="D28" s="492">
        <v>0</v>
      </c>
      <c r="E28" s="492">
        <v>0</v>
      </c>
      <c r="F28" s="492">
        <v>0</v>
      </c>
      <c r="G28" s="493">
        <v>0</v>
      </c>
      <c r="H28" s="493">
        <v>0</v>
      </c>
      <c r="I28" s="493">
        <v>0</v>
      </c>
      <c r="J28" s="493">
        <v>0</v>
      </c>
      <c r="K28" s="493">
        <v>0</v>
      </c>
      <c r="L28" s="493">
        <v>0</v>
      </c>
      <c r="M28" s="492">
        <v>0</v>
      </c>
      <c r="N28" s="492">
        <v>0</v>
      </c>
      <c r="O28" s="492">
        <v>0</v>
      </c>
      <c r="P28" s="492">
        <v>0</v>
      </c>
      <c r="Q28" s="493">
        <v>0</v>
      </c>
      <c r="R28" s="492">
        <v>0</v>
      </c>
      <c r="S28" s="492">
        <v>0</v>
      </c>
      <c r="T28" s="492">
        <v>0</v>
      </c>
      <c r="U28" s="492">
        <v>0</v>
      </c>
      <c r="V28" s="493">
        <v>0</v>
      </c>
      <c r="W28" s="493">
        <v>0</v>
      </c>
      <c r="X28" s="493">
        <v>0</v>
      </c>
      <c r="Y28" s="493">
        <v>0</v>
      </c>
      <c r="Z28" s="493">
        <v>0</v>
      </c>
      <c r="AA28" s="493">
        <v>0</v>
      </c>
    </row>
    <row r="29" spans="2:27" ht="22.75" customHeight="1">
      <c r="B29" s="499" t="s">
        <v>64</v>
      </c>
      <c r="C29" s="491">
        <v>0</v>
      </c>
      <c r="D29" s="492">
        <v>0</v>
      </c>
      <c r="E29" s="492">
        <v>0</v>
      </c>
      <c r="F29" s="492">
        <v>0</v>
      </c>
      <c r="G29" s="493">
        <v>0</v>
      </c>
      <c r="H29" s="493">
        <v>0</v>
      </c>
      <c r="I29" s="493">
        <v>0</v>
      </c>
      <c r="J29" s="493">
        <v>0</v>
      </c>
      <c r="K29" s="493">
        <v>0</v>
      </c>
      <c r="L29" s="493">
        <v>0</v>
      </c>
      <c r="M29" s="492">
        <v>0</v>
      </c>
      <c r="N29" s="492">
        <v>0</v>
      </c>
      <c r="O29" s="492">
        <v>0</v>
      </c>
      <c r="P29" s="492">
        <v>0</v>
      </c>
      <c r="Q29" s="493">
        <v>0</v>
      </c>
      <c r="R29" s="492">
        <v>0</v>
      </c>
      <c r="S29" s="492">
        <v>0</v>
      </c>
      <c r="T29" s="492">
        <v>0</v>
      </c>
      <c r="U29" s="492">
        <v>0</v>
      </c>
      <c r="V29" s="493">
        <v>0</v>
      </c>
      <c r="W29" s="493">
        <v>0</v>
      </c>
      <c r="X29" s="493">
        <v>0</v>
      </c>
      <c r="Y29" s="493">
        <v>0</v>
      </c>
      <c r="Z29" s="493">
        <v>0</v>
      </c>
      <c r="AA29" s="493">
        <v>0</v>
      </c>
    </row>
    <row r="30" spans="2:27" ht="22.75" customHeight="1">
      <c r="B30" s="499" t="s">
        <v>66</v>
      </c>
      <c r="C30" s="491">
        <v>0</v>
      </c>
      <c r="D30" s="492">
        <v>0</v>
      </c>
      <c r="E30" s="492">
        <v>0</v>
      </c>
      <c r="F30" s="492">
        <v>0</v>
      </c>
      <c r="G30" s="493">
        <v>0</v>
      </c>
      <c r="H30" s="493">
        <v>0</v>
      </c>
      <c r="I30" s="493">
        <v>0</v>
      </c>
      <c r="J30" s="493">
        <v>0</v>
      </c>
      <c r="K30" s="493">
        <v>0</v>
      </c>
      <c r="L30" s="493">
        <v>0</v>
      </c>
      <c r="M30" s="492">
        <v>0</v>
      </c>
      <c r="N30" s="492">
        <v>0</v>
      </c>
      <c r="O30" s="492">
        <v>0</v>
      </c>
      <c r="P30" s="492">
        <v>0</v>
      </c>
      <c r="Q30" s="493">
        <v>0</v>
      </c>
      <c r="R30" s="492">
        <v>0</v>
      </c>
      <c r="S30" s="492">
        <v>0</v>
      </c>
      <c r="T30" s="492">
        <v>0</v>
      </c>
      <c r="U30" s="492">
        <v>0</v>
      </c>
      <c r="V30" s="493">
        <v>0</v>
      </c>
      <c r="W30" s="493">
        <v>0</v>
      </c>
      <c r="X30" s="493">
        <v>0</v>
      </c>
      <c r="Y30" s="493">
        <v>0</v>
      </c>
      <c r="Z30" s="493">
        <v>0</v>
      </c>
      <c r="AA30" s="493">
        <v>0</v>
      </c>
    </row>
    <row r="31" spans="2:27" ht="22.75" customHeight="1">
      <c r="B31" s="499" t="s">
        <v>68</v>
      </c>
      <c r="C31" s="491">
        <v>1</v>
      </c>
      <c r="D31" s="492">
        <v>1</v>
      </c>
      <c r="E31" s="492">
        <v>0</v>
      </c>
      <c r="F31" s="492">
        <v>0</v>
      </c>
      <c r="G31" s="493">
        <v>1</v>
      </c>
      <c r="H31" s="493">
        <v>0</v>
      </c>
      <c r="I31" s="493">
        <v>0</v>
      </c>
      <c r="J31" s="493">
        <v>0</v>
      </c>
      <c r="K31" s="493">
        <v>0</v>
      </c>
      <c r="L31" s="493">
        <v>0</v>
      </c>
      <c r="M31" s="492">
        <v>0</v>
      </c>
      <c r="N31" s="492">
        <v>0</v>
      </c>
      <c r="O31" s="492">
        <v>0</v>
      </c>
      <c r="P31" s="492">
        <v>0</v>
      </c>
      <c r="Q31" s="493">
        <v>0</v>
      </c>
      <c r="R31" s="492">
        <v>1</v>
      </c>
      <c r="S31" s="492">
        <v>1</v>
      </c>
      <c r="T31" s="492">
        <v>0</v>
      </c>
      <c r="U31" s="492">
        <v>0</v>
      </c>
      <c r="V31" s="493">
        <v>1</v>
      </c>
      <c r="W31" s="493">
        <v>0</v>
      </c>
      <c r="X31" s="493">
        <v>0</v>
      </c>
      <c r="Y31" s="493">
        <v>0</v>
      </c>
      <c r="Z31" s="493">
        <v>0</v>
      </c>
      <c r="AA31" s="493">
        <v>0</v>
      </c>
    </row>
    <row r="32" spans="2:27" ht="22.75" customHeight="1">
      <c r="B32" s="499" t="s">
        <v>69</v>
      </c>
      <c r="C32" s="491">
        <v>0</v>
      </c>
      <c r="D32" s="492">
        <v>0</v>
      </c>
      <c r="E32" s="492">
        <v>0</v>
      </c>
      <c r="F32" s="492">
        <v>0</v>
      </c>
      <c r="G32" s="493">
        <v>0</v>
      </c>
      <c r="H32" s="493">
        <v>0</v>
      </c>
      <c r="I32" s="493">
        <v>0</v>
      </c>
      <c r="J32" s="493">
        <v>0</v>
      </c>
      <c r="K32" s="493">
        <v>0</v>
      </c>
      <c r="L32" s="493">
        <v>0</v>
      </c>
      <c r="M32" s="492">
        <v>0</v>
      </c>
      <c r="N32" s="492">
        <v>0</v>
      </c>
      <c r="O32" s="492">
        <v>0</v>
      </c>
      <c r="P32" s="492">
        <v>0</v>
      </c>
      <c r="Q32" s="493">
        <v>0</v>
      </c>
      <c r="R32" s="492">
        <v>0</v>
      </c>
      <c r="S32" s="492">
        <v>0</v>
      </c>
      <c r="T32" s="492">
        <v>0</v>
      </c>
      <c r="U32" s="492">
        <v>0</v>
      </c>
      <c r="V32" s="493">
        <v>0</v>
      </c>
      <c r="W32" s="493">
        <v>0</v>
      </c>
      <c r="X32" s="493">
        <v>0</v>
      </c>
      <c r="Y32" s="493">
        <v>0</v>
      </c>
      <c r="Z32" s="493">
        <v>0</v>
      </c>
      <c r="AA32" s="493">
        <v>0</v>
      </c>
    </row>
    <row r="33" spans="2:27" ht="22.75" customHeight="1">
      <c r="B33" s="501" t="s">
        <v>71</v>
      </c>
      <c r="C33" s="491">
        <v>0</v>
      </c>
      <c r="D33" s="492">
        <v>0</v>
      </c>
      <c r="E33" s="492">
        <v>0</v>
      </c>
      <c r="F33" s="492">
        <v>0</v>
      </c>
      <c r="G33" s="493">
        <v>0</v>
      </c>
      <c r="H33" s="493">
        <v>0</v>
      </c>
      <c r="I33" s="493">
        <v>0</v>
      </c>
      <c r="J33" s="493">
        <v>0</v>
      </c>
      <c r="K33" s="493">
        <v>0</v>
      </c>
      <c r="L33" s="493">
        <v>0</v>
      </c>
      <c r="M33" s="492">
        <v>0</v>
      </c>
      <c r="N33" s="492">
        <v>0</v>
      </c>
      <c r="O33" s="492">
        <v>0</v>
      </c>
      <c r="P33" s="492">
        <v>0</v>
      </c>
      <c r="Q33" s="493">
        <v>0</v>
      </c>
      <c r="R33" s="492">
        <v>0</v>
      </c>
      <c r="S33" s="492">
        <v>0</v>
      </c>
      <c r="T33" s="492">
        <v>0</v>
      </c>
      <c r="U33" s="492">
        <v>0</v>
      </c>
      <c r="V33" s="493">
        <v>0</v>
      </c>
      <c r="W33" s="493">
        <v>0</v>
      </c>
      <c r="X33" s="493">
        <v>0</v>
      </c>
      <c r="Y33" s="493">
        <v>0</v>
      </c>
      <c r="Z33" s="493">
        <v>0</v>
      </c>
      <c r="AA33" s="493">
        <v>0</v>
      </c>
    </row>
    <row r="34" spans="2:27" ht="22.75" customHeight="1">
      <c r="B34" s="501" t="s">
        <v>72</v>
      </c>
      <c r="C34" s="491">
        <v>0</v>
      </c>
      <c r="D34" s="492">
        <v>0</v>
      </c>
      <c r="E34" s="492">
        <v>0</v>
      </c>
      <c r="F34" s="492">
        <v>0</v>
      </c>
      <c r="G34" s="493">
        <v>0</v>
      </c>
      <c r="H34" s="493">
        <v>0</v>
      </c>
      <c r="I34" s="493">
        <v>0</v>
      </c>
      <c r="J34" s="493">
        <v>0</v>
      </c>
      <c r="K34" s="493">
        <v>0</v>
      </c>
      <c r="L34" s="493">
        <v>0</v>
      </c>
      <c r="M34" s="492">
        <v>0</v>
      </c>
      <c r="N34" s="492">
        <v>0</v>
      </c>
      <c r="O34" s="492">
        <v>0</v>
      </c>
      <c r="P34" s="492">
        <v>0</v>
      </c>
      <c r="Q34" s="493">
        <v>0</v>
      </c>
      <c r="R34" s="492">
        <v>0</v>
      </c>
      <c r="S34" s="492">
        <v>0</v>
      </c>
      <c r="T34" s="492">
        <v>0</v>
      </c>
      <c r="U34" s="492">
        <v>0</v>
      </c>
      <c r="V34" s="493">
        <v>0</v>
      </c>
      <c r="W34" s="493">
        <v>0</v>
      </c>
      <c r="X34" s="493">
        <v>0</v>
      </c>
      <c r="Y34" s="493">
        <v>0</v>
      </c>
      <c r="Z34" s="493">
        <v>0</v>
      </c>
      <c r="AA34" s="493">
        <v>0</v>
      </c>
    </row>
    <row r="35" spans="2:27" ht="22.75" customHeight="1">
      <c r="B35" s="499" t="s">
        <v>23</v>
      </c>
      <c r="C35" s="491">
        <v>0</v>
      </c>
      <c r="D35" s="492">
        <v>0</v>
      </c>
      <c r="E35" s="492">
        <v>0</v>
      </c>
      <c r="F35" s="492">
        <v>0</v>
      </c>
      <c r="G35" s="493">
        <v>0</v>
      </c>
      <c r="H35" s="493">
        <v>0</v>
      </c>
      <c r="I35" s="493">
        <v>0</v>
      </c>
      <c r="J35" s="493">
        <v>0</v>
      </c>
      <c r="K35" s="493">
        <v>0</v>
      </c>
      <c r="L35" s="493">
        <v>0</v>
      </c>
      <c r="M35" s="492">
        <v>0</v>
      </c>
      <c r="N35" s="492">
        <v>0</v>
      </c>
      <c r="O35" s="492">
        <v>0</v>
      </c>
      <c r="P35" s="492">
        <v>0</v>
      </c>
      <c r="Q35" s="493">
        <v>0</v>
      </c>
      <c r="R35" s="492">
        <v>0</v>
      </c>
      <c r="S35" s="492">
        <v>0</v>
      </c>
      <c r="T35" s="492">
        <v>0</v>
      </c>
      <c r="U35" s="492">
        <v>0</v>
      </c>
      <c r="V35" s="493">
        <v>0</v>
      </c>
      <c r="W35" s="493">
        <v>0</v>
      </c>
      <c r="X35" s="493">
        <v>0</v>
      </c>
      <c r="Y35" s="493">
        <v>0</v>
      </c>
      <c r="Z35" s="493">
        <v>0</v>
      </c>
      <c r="AA35" s="493">
        <v>0</v>
      </c>
    </row>
    <row r="36" spans="2:27" ht="22.75" customHeight="1">
      <c r="B36" s="499" t="s">
        <v>73</v>
      </c>
      <c r="C36" s="491">
        <v>0</v>
      </c>
      <c r="D36" s="492">
        <v>0</v>
      </c>
      <c r="E36" s="492">
        <v>0</v>
      </c>
      <c r="F36" s="492">
        <v>0</v>
      </c>
      <c r="G36" s="493">
        <v>0</v>
      </c>
      <c r="H36" s="493">
        <v>0</v>
      </c>
      <c r="I36" s="493">
        <v>0</v>
      </c>
      <c r="J36" s="493">
        <v>0</v>
      </c>
      <c r="K36" s="493">
        <v>0</v>
      </c>
      <c r="L36" s="493">
        <v>0</v>
      </c>
      <c r="M36" s="492">
        <v>0</v>
      </c>
      <c r="N36" s="492">
        <v>0</v>
      </c>
      <c r="O36" s="492">
        <v>0</v>
      </c>
      <c r="P36" s="492">
        <v>0</v>
      </c>
      <c r="Q36" s="493">
        <v>0</v>
      </c>
      <c r="R36" s="492">
        <v>0</v>
      </c>
      <c r="S36" s="492">
        <v>0</v>
      </c>
      <c r="T36" s="492">
        <v>0</v>
      </c>
      <c r="U36" s="492">
        <v>0</v>
      </c>
      <c r="V36" s="493">
        <v>0</v>
      </c>
      <c r="W36" s="493">
        <v>0</v>
      </c>
      <c r="X36" s="493">
        <v>0</v>
      </c>
      <c r="Y36" s="493">
        <v>0</v>
      </c>
      <c r="Z36" s="493">
        <v>0</v>
      </c>
      <c r="AA36" s="493">
        <v>0</v>
      </c>
    </row>
    <row r="37" spans="2:27" ht="22.75" customHeight="1" thickBot="1">
      <c r="B37" s="502" t="s">
        <v>75</v>
      </c>
      <c r="C37" s="503">
        <v>0</v>
      </c>
      <c r="D37" s="504">
        <v>0</v>
      </c>
      <c r="E37" s="504">
        <v>0</v>
      </c>
      <c r="F37" s="504">
        <v>0</v>
      </c>
      <c r="G37" s="505">
        <v>0</v>
      </c>
      <c r="H37" s="505">
        <v>0</v>
      </c>
      <c r="I37" s="505">
        <v>0</v>
      </c>
      <c r="J37" s="505">
        <v>0</v>
      </c>
      <c r="K37" s="505">
        <v>0</v>
      </c>
      <c r="L37" s="505">
        <v>0</v>
      </c>
      <c r="M37" s="504">
        <v>0</v>
      </c>
      <c r="N37" s="504">
        <v>0</v>
      </c>
      <c r="O37" s="504">
        <v>0</v>
      </c>
      <c r="P37" s="504">
        <v>0</v>
      </c>
      <c r="Q37" s="505">
        <v>0</v>
      </c>
      <c r="R37" s="504">
        <v>0</v>
      </c>
      <c r="S37" s="504">
        <v>0</v>
      </c>
      <c r="T37" s="504">
        <v>0</v>
      </c>
      <c r="U37" s="504">
        <v>0</v>
      </c>
      <c r="V37" s="505">
        <v>0</v>
      </c>
      <c r="W37" s="505">
        <v>0</v>
      </c>
      <c r="X37" s="505">
        <v>0</v>
      </c>
      <c r="Y37" s="505">
        <v>0</v>
      </c>
      <c r="Z37" s="505">
        <v>0</v>
      </c>
      <c r="AA37" s="505">
        <v>0</v>
      </c>
    </row>
    <row r="38" spans="2:27" ht="16.5" customHeight="1">
      <c r="B38" s="506" t="s">
        <v>334</v>
      </c>
      <c r="C38" s="507"/>
      <c r="D38" s="507"/>
      <c r="E38" s="507"/>
      <c r="F38" s="507"/>
      <c r="G38" s="507"/>
      <c r="H38" s="507"/>
      <c r="I38" s="507"/>
      <c r="J38" s="507"/>
      <c r="K38" s="484"/>
      <c r="L38" s="484"/>
      <c r="M38" s="484"/>
      <c r="N38" s="484"/>
      <c r="O38" s="484"/>
      <c r="P38" s="484"/>
      <c r="Q38" s="484"/>
      <c r="R38" s="484"/>
      <c r="S38" s="484"/>
      <c r="T38" s="484"/>
      <c r="U38" s="484"/>
      <c r="V38" s="484"/>
      <c r="W38" s="484"/>
      <c r="X38" s="484"/>
      <c r="Y38" s="484"/>
      <c r="Z38" s="484"/>
      <c r="AA38" s="484"/>
    </row>
  </sheetData>
  <mergeCells count="7">
    <mergeCell ref="B2:AA2"/>
    <mergeCell ref="H4:L4"/>
    <mergeCell ref="M4:Q4"/>
    <mergeCell ref="R4:V4"/>
    <mergeCell ref="W4:AA4"/>
    <mergeCell ref="B4:B5"/>
    <mergeCell ref="C4:G4"/>
  </mergeCells>
  <phoneticPr fontId="32"/>
  <printOptions horizontalCentered="1"/>
  <pageMargins left="0.51181102362204722" right="0.51181102362204722" top="0.74803149606299213" bottom="0.55118110236220474" header="0.51181102362204722" footer="0.51181102362204722"/>
  <pageSetup paperSize="9" scale="9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2:AD63"/>
  <sheetViews>
    <sheetView showGridLines="0" view="pageBreakPreview" zoomScaleSheetLayoutView="100" workbookViewId="0">
      <selection activeCell="S5" sqref="S5"/>
    </sheetView>
  </sheetViews>
  <sheetFormatPr defaultColWidth="9" defaultRowHeight="13"/>
  <cols>
    <col min="1" max="1" width="18.453125" style="63" bestFit="1" customWidth="1"/>
    <col min="2" max="2" width="19.6328125" style="63" customWidth="1"/>
    <col min="3" max="3" width="5.90625" style="63" customWidth="1"/>
    <col min="4" max="5" width="5" style="63" customWidth="1"/>
    <col min="6" max="17" width="4.90625" style="63" customWidth="1"/>
    <col min="18" max="18" width="9" style="63" customWidth="1"/>
    <col min="19" max="16384" width="9" style="63"/>
  </cols>
  <sheetData>
    <row r="2" spans="1:30" s="62" customFormat="1" ht="28.5" customHeight="1">
      <c r="A2" s="20"/>
      <c r="B2" s="873" t="s">
        <v>386</v>
      </c>
      <c r="C2" s="873"/>
      <c r="D2" s="873"/>
      <c r="E2" s="873"/>
      <c r="F2" s="873"/>
      <c r="G2" s="873"/>
      <c r="H2" s="873"/>
      <c r="I2" s="873"/>
      <c r="J2" s="873"/>
      <c r="K2" s="873"/>
      <c r="L2" s="873"/>
      <c r="M2" s="873"/>
      <c r="N2" s="873"/>
      <c r="O2" s="873"/>
      <c r="P2" s="873"/>
      <c r="Q2" s="873"/>
    </row>
    <row r="3" spans="1:30" s="170" customFormat="1" ht="23.25" customHeight="1" thickBot="1">
      <c r="B3" s="508" t="s">
        <v>518</v>
      </c>
      <c r="C3" s="508"/>
      <c r="D3" s="508"/>
      <c r="E3" s="508"/>
      <c r="F3" s="508"/>
      <c r="G3" s="508"/>
      <c r="H3" s="508"/>
      <c r="I3" s="508"/>
      <c r="J3" s="508"/>
      <c r="K3" s="508"/>
      <c r="L3" s="508"/>
      <c r="M3" s="508"/>
      <c r="N3" s="509"/>
      <c r="O3" s="509"/>
      <c r="P3" s="510"/>
      <c r="Q3" s="511" t="s">
        <v>61</v>
      </c>
    </row>
    <row r="4" spans="1:30" s="64" customFormat="1" ht="18" customHeight="1">
      <c r="B4" s="877" t="s">
        <v>316</v>
      </c>
      <c r="C4" s="874" t="s">
        <v>106</v>
      </c>
      <c r="D4" s="875"/>
      <c r="E4" s="876"/>
      <c r="F4" s="874" t="s">
        <v>107</v>
      </c>
      <c r="G4" s="875"/>
      <c r="H4" s="876"/>
      <c r="I4" s="874" t="s">
        <v>108</v>
      </c>
      <c r="J4" s="875"/>
      <c r="K4" s="876"/>
      <c r="L4" s="874" t="s">
        <v>109</v>
      </c>
      <c r="M4" s="875"/>
      <c r="N4" s="876"/>
      <c r="O4" s="874" t="s">
        <v>77</v>
      </c>
      <c r="P4" s="875"/>
      <c r="Q4" s="875"/>
    </row>
    <row r="5" spans="1:30" s="64" customFormat="1" ht="18" customHeight="1">
      <c r="B5" s="878"/>
      <c r="C5" s="512" t="s">
        <v>1</v>
      </c>
      <c r="D5" s="512" t="s">
        <v>5</v>
      </c>
      <c r="E5" s="512" t="s">
        <v>18</v>
      </c>
      <c r="F5" s="512" t="s">
        <v>1</v>
      </c>
      <c r="G5" s="512" t="s">
        <v>5</v>
      </c>
      <c r="H5" s="512" t="s">
        <v>18</v>
      </c>
      <c r="I5" s="512" t="s">
        <v>1</v>
      </c>
      <c r="J5" s="512" t="s">
        <v>5</v>
      </c>
      <c r="K5" s="512" t="s">
        <v>18</v>
      </c>
      <c r="L5" s="512" t="s">
        <v>1</v>
      </c>
      <c r="M5" s="512" t="s">
        <v>5</v>
      </c>
      <c r="N5" s="512" t="s">
        <v>18</v>
      </c>
      <c r="O5" s="512" t="s">
        <v>1</v>
      </c>
      <c r="P5" s="512" t="s">
        <v>5</v>
      </c>
      <c r="Q5" s="512" t="s">
        <v>18</v>
      </c>
    </row>
    <row r="6" spans="1:30" ht="18" customHeight="1">
      <c r="B6" s="227" t="s">
        <v>519</v>
      </c>
      <c r="C6" s="316">
        <v>1128</v>
      </c>
      <c r="D6" s="316">
        <v>765</v>
      </c>
      <c r="E6" s="316">
        <v>363</v>
      </c>
      <c r="F6" s="316">
        <v>314</v>
      </c>
      <c r="G6" s="316">
        <v>198</v>
      </c>
      <c r="H6" s="316">
        <v>116</v>
      </c>
      <c r="I6" s="316">
        <v>95</v>
      </c>
      <c r="J6" s="316">
        <v>72</v>
      </c>
      <c r="K6" s="316">
        <v>23</v>
      </c>
      <c r="L6" s="316">
        <v>311</v>
      </c>
      <c r="M6" s="316">
        <v>288</v>
      </c>
      <c r="N6" s="316">
        <v>23</v>
      </c>
      <c r="O6" s="316">
        <v>201</v>
      </c>
      <c r="P6" s="316">
        <v>82</v>
      </c>
      <c r="Q6" s="316">
        <v>119</v>
      </c>
    </row>
    <row r="7" spans="1:30" ht="18" customHeight="1">
      <c r="B7" s="317" t="s">
        <v>520</v>
      </c>
      <c r="C7" s="316">
        <v>1091</v>
      </c>
      <c r="D7" s="316">
        <v>719</v>
      </c>
      <c r="E7" s="316">
        <v>372</v>
      </c>
      <c r="F7" s="316">
        <v>292</v>
      </c>
      <c r="G7" s="316">
        <v>188</v>
      </c>
      <c r="H7" s="316">
        <v>104</v>
      </c>
      <c r="I7" s="316">
        <v>113</v>
      </c>
      <c r="J7" s="316">
        <v>77</v>
      </c>
      <c r="K7" s="316">
        <v>36</v>
      </c>
      <c r="L7" s="316">
        <v>298</v>
      </c>
      <c r="M7" s="316">
        <v>268</v>
      </c>
      <c r="N7" s="316">
        <v>30</v>
      </c>
      <c r="O7" s="316">
        <v>182</v>
      </c>
      <c r="P7" s="316">
        <v>70</v>
      </c>
      <c r="Q7" s="316">
        <v>112</v>
      </c>
      <c r="AD7" s="200"/>
    </row>
    <row r="8" spans="1:30" ht="18" customHeight="1">
      <c r="B8" s="317" t="s">
        <v>521</v>
      </c>
      <c r="C8" s="316">
        <v>995</v>
      </c>
      <c r="D8" s="316">
        <v>678</v>
      </c>
      <c r="E8" s="316">
        <v>317</v>
      </c>
      <c r="F8" s="316">
        <v>253</v>
      </c>
      <c r="G8" s="316">
        <v>160</v>
      </c>
      <c r="H8" s="316">
        <v>93</v>
      </c>
      <c r="I8" s="316">
        <v>70</v>
      </c>
      <c r="J8" s="316">
        <v>47</v>
      </c>
      <c r="K8" s="316">
        <v>23</v>
      </c>
      <c r="L8" s="316">
        <v>280</v>
      </c>
      <c r="M8" s="316">
        <v>256</v>
      </c>
      <c r="N8" s="316">
        <v>24</v>
      </c>
      <c r="O8" s="316">
        <v>193</v>
      </c>
      <c r="P8" s="316">
        <v>91</v>
      </c>
      <c r="Q8" s="316">
        <v>102</v>
      </c>
      <c r="AD8" s="200"/>
    </row>
    <row r="9" spans="1:30" ht="18" customHeight="1">
      <c r="A9" s="71"/>
      <c r="B9" s="318" t="s">
        <v>132</v>
      </c>
      <c r="C9" s="316">
        <v>108</v>
      </c>
      <c r="D9" s="316">
        <v>82</v>
      </c>
      <c r="E9" s="316">
        <v>26</v>
      </c>
      <c r="F9" s="316">
        <v>18</v>
      </c>
      <c r="G9" s="316">
        <v>11</v>
      </c>
      <c r="H9" s="316">
        <v>7</v>
      </c>
      <c r="I9" s="316">
        <v>3</v>
      </c>
      <c r="J9" s="316">
        <v>3</v>
      </c>
      <c r="K9" s="316">
        <v>0</v>
      </c>
      <c r="L9" s="316">
        <v>68</v>
      </c>
      <c r="M9" s="316">
        <v>58</v>
      </c>
      <c r="N9" s="316">
        <v>10</v>
      </c>
      <c r="O9" s="316">
        <v>12</v>
      </c>
      <c r="P9" s="316">
        <v>5</v>
      </c>
      <c r="Q9" s="316">
        <v>7</v>
      </c>
      <c r="AD9" s="200"/>
    </row>
    <row r="10" spans="1:30" ht="18" customHeight="1">
      <c r="A10" s="71"/>
      <c r="B10" s="319" t="s">
        <v>133</v>
      </c>
      <c r="C10" s="316">
        <v>83</v>
      </c>
      <c r="D10" s="316">
        <v>14</v>
      </c>
      <c r="E10" s="316">
        <v>69</v>
      </c>
      <c r="F10" s="316">
        <v>22</v>
      </c>
      <c r="G10" s="316">
        <v>2</v>
      </c>
      <c r="H10" s="316">
        <v>20</v>
      </c>
      <c r="I10" s="316">
        <v>1</v>
      </c>
      <c r="J10" s="316">
        <v>1</v>
      </c>
      <c r="K10" s="316">
        <v>0</v>
      </c>
      <c r="L10" s="316">
        <v>2</v>
      </c>
      <c r="M10" s="316">
        <v>2</v>
      </c>
      <c r="N10" s="316">
        <v>0</v>
      </c>
      <c r="O10" s="316">
        <v>48</v>
      </c>
      <c r="P10" s="316">
        <v>9</v>
      </c>
      <c r="Q10" s="316">
        <v>39</v>
      </c>
      <c r="AD10" s="200"/>
    </row>
    <row r="11" spans="1:30" ht="18" customHeight="1">
      <c r="A11" s="71"/>
      <c r="B11" s="319" t="s">
        <v>70</v>
      </c>
      <c r="C11" s="316">
        <v>73</v>
      </c>
      <c r="D11" s="316">
        <v>32</v>
      </c>
      <c r="E11" s="316">
        <v>41</v>
      </c>
      <c r="F11" s="316">
        <v>27</v>
      </c>
      <c r="G11" s="316">
        <v>14</v>
      </c>
      <c r="H11" s="316">
        <v>13</v>
      </c>
      <c r="I11" s="316">
        <v>10</v>
      </c>
      <c r="J11" s="316">
        <v>5</v>
      </c>
      <c r="K11" s="316">
        <v>5</v>
      </c>
      <c r="L11" s="316">
        <v>0</v>
      </c>
      <c r="M11" s="316">
        <v>0</v>
      </c>
      <c r="N11" s="316">
        <v>0</v>
      </c>
      <c r="O11" s="316">
        <v>11</v>
      </c>
      <c r="P11" s="316">
        <v>5</v>
      </c>
      <c r="Q11" s="316">
        <v>6</v>
      </c>
    </row>
    <row r="12" spans="1:30" ht="18" customHeight="1">
      <c r="A12" s="71"/>
      <c r="B12" s="319" t="s">
        <v>136</v>
      </c>
      <c r="C12" s="316">
        <v>102</v>
      </c>
      <c r="D12" s="316">
        <v>43</v>
      </c>
      <c r="E12" s="316">
        <v>59</v>
      </c>
      <c r="F12" s="316">
        <v>31</v>
      </c>
      <c r="G12" s="316">
        <v>12</v>
      </c>
      <c r="H12" s="316">
        <v>19</v>
      </c>
      <c r="I12" s="316">
        <v>10</v>
      </c>
      <c r="J12" s="316">
        <v>2</v>
      </c>
      <c r="K12" s="316">
        <v>8</v>
      </c>
      <c r="L12" s="316">
        <v>3</v>
      </c>
      <c r="M12" s="316">
        <v>3</v>
      </c>
      <c r="N12" s="316">
        <v>0</v>
      </c>
      <c r="O12" s="316">
        <v>20</v>
      </c>
      <c r="P12" s="316">
        <v>10</v>
      </c>
      <c r="Q12" s="316">
        <v>10</v>
      </c>
    </row>
    <row r="13" spans="1:30" ht="18" customHeight="1">
      <c r="A13" s="71"/>
      <c r="B13" s="319" t="s">
        <v>137</v>
      </c>
      <c r="C13" s="316">
        <v>31</v>
      </c>
      <c r="D13" s="316">
        <v>24</v>
      </c>
      <c r="E13" s="316">
        <v>7</v>
      </c>
      <c r="F13" s="316">
        <v>14</v>
      </c>
      <c r="G13" s="316">
        <v>10</v>
      </c>
      <c r="H13" s="316">
        <v>4</v>
      </c>
      <c r="I13" s="316">
        <v>4</v>
      </c>
      <c r="J13" s="316">
        <v>4</v>
      </c>
      <c r="K13" s="316">
        <v>0</v>
      </c>
      <c r="L13" s="316">
        <v>1</v>
      </c>
      <c r="M13" s="316">
        <v>1</v>
      </c>
      <c r="N13" s="316">
        <v>0</v>
      </c>
      <c r="O13" s="316">
        <v>4</v>
      </c>
      <c r="P13" s="316">
        <v>3</v>
      </c>
      <c r="Q13" s="316">
        <v>1</v>
      </c>
    </row>
    <row r="14" spans="1:30" ht="18" customHeight="1">
      <c r="A14" s="71"/>
      <c r="B14" s="319" t="s">
        <v>138</v>
      </c>
      <c r="C14" s="316">
        <v>8</v>
      </c>
      <c r="D14" s="316">
        <v>6</v>
      </c>
      <c r="E14" s="316">
        <v>2</v>
      </c>
      <c r="F14" s="316">
        <v>1</v>
      </c>
      <c r="G14" s="316">
        <v>1</v>
      </c>
      <c r="H14" s="316">
        <v>0</v>
      </c>
      <c r="I14" s="316">
        <v>2</v>
      </c>
      <c r="J14" s="316">
        <v>1</v>
      </c>
      <c r="K14" s="316">
        <v>1</v>
      </c>
      <c r="L14" s="316">
        <v>0</v>
      </c>
      <c r="M14" s="316">
        <v>0</v>
      </c>
      <c r="N14" s="316">
        <v>0</v>
      </c>
      <c r="O14" s="316">
        <v>1</v>
      </c>
      <c r="P14" s="316">
        <v>1</v>
      </c>
      <c r="Q14" s="316">
        <v>0</v>
      </c>
    </row>
    <row r="15" spans="1:30" ht="18" customHeight="1">
      <c r="A15" s="71"/>
      <c r="B15" s="319" t="s">
        <v>139</v>
      </c>
      <c r="C15" s="316">
        <v>2</v>
      </c>
      <c r="D15" s="316">
        <v>2</v>
      </c>
      <c r="E15" s="316">
        <v>0</v>
      </c>
      <c r="F15" s="316">
        <v>0</v>
      </c>
      <c r="G15" s="316">
        <v>0</v>
      </c>
      <c r="H15" s="316">
        <v>0</v>
      </c>
      <c r="I15" s="316">
        <v>0</v>
      </c>
      <c r="J15" s="316">
        <v>0</v>
      </c>
      <c r="K15" s="316">
        <v>0</v>
      </c>
      <c r="L15" s="316">
        <v>1</v>
      </c>
      <c r="M15" s="316">
        <v>1</v>
      </c>
      <c r="N15" s="316">
        <v>0</v>
      </c>
      <c r="O15" s="316">
        <v>0</v>
      </c>
      <c r="P15" s="316">
        <v>0</v>
      </c>
      <c r="Q15" s="316">
        <v>0</v>
      </c>
    </row>
    <row r="16" spans="1:30" ht="18" customHeight="1">
      <c r="A16" s="71"/>
      <c r="B16" s="320" t="s">
        <v>140</v>
      </c>
      <c r="C16" s="316">
        <v>441</v>
      </c>
      <c r="D16" s="316">
        <v>360</v>
      </c>
      <c r="E16" s="316">
        <v>81</v>
      </c>
      <c r="F16" s="316">
        <v>97</v>
      </c>
      <c r="G16" s="316">
        <v>80</v>
      </c>
      <c r="H16" s="316">
        <v>17</v>
      </c>
      <c r="I16" s="316">
        <v>22</v>
      </c>
      <c r="J16" s="316">
        <v>17</v>
      </c>
      <c r="K16" s="316">
        <v>5</v>
      </c>
      <c r="L16" s="316">
        <v>160</v>
      </c>
      <c r="M16" s="316">
        <v>149</v>
      </c>
      <c r="N16" s="316">
        <v>11</v>
      </c>
      <c r="O16" s="316">
        <v>80</v>
      </c>
      <c r="P16" s="316">
        <v>47</v>
      </c>
      <c r="Q16" s="316">
        <v>33</v>
      </c>
    </row>
    <row r="17" spans="1:17" ht="18" customHeight="1">
      <c r="A17" s="71"/>
      <c r="B17" s="319" t="s">
        <v>101</v>
      </c>
      <c r="C17" s="316">
        <v>35</v>
      </c>
      <c r="D17" s="316">
        <v>29</v>
      </c>
      <c r="E17" s="316">
        <v>6</v>
      </c>
      <c r="F17" s="316">
        <v>4</v>
      </c>
      <c r="G17" s="316">
        <v>3</v>
      </c>
      <c r="H17" s="316">
        <v>1</v>
      </c>
      <c r="I17" s="316">
        <v>2</v>
      </c>
      <c r="J17" s="316">
        <v>2</v>
      </c>
      <c r="K17" s="316">
        <v>0</v>
      </c>
      <c r="L17" s="316">
        <v>20</v>
      </c>
      <c r="M17" s="316">
        <v>17</v>
      </c>
      <c r="N17" s="316">
        <v>3</v>
      </c>
      <c r="O17" s="316">
        <v>6</v>
      </c>
      <c r="P17" s="316">
        <v>4</v>
      </c>
      <c r="Q17" s="316">
        <v>2</v>
      </c>
    </row>
    <row r="18" spans="1:17" ht="18" customHeight="1">
      <c r="A18" s="71"/>
      <c r="B18" s="320" t="s">
        <v>51</v>
      </c>
      <c r="C18" s="316">
        <v>66</v>
      </c>
      <c r="D18" s="316">
        <v>57</v>
      </c>
      <c r="E18" s="316">
        <v>9</v>
      </c>
      <c r="F18" s="316">
        <v>22</v>
      </c>
      <c r="G18" s="316">
        <v>17</v>
      </c>
      <c r="H18" s="316">
        <v>5</v>
      </c>
      <c r="I18" s="316">
        <v>11</v>
      </c>
      <c r="J18" s="316">
        <v>8</v>
      </c>
      <c r="K18" s="316">
        <v>3</v>
      </c>
      <c r="L18" s="316">
        <v>19</v>
      </c>
      <c r="M18" s="316">
        <v>19</v>
      </c>
      <c r="N18" s="316">
        <v>0</v>
      </c>
      <c r="O18" s="316">
        <v>5</v>
      </c>
      <c r="P18" s="316">
        <v>4</v>
      </c>
      <c r="Q18" s="316">
        <v>1</v>
      </c>
    </row>
    <row r="19" spans="1:17" ht="18" customHeight="1">
      <c r="A19" s="71"/>
      <c r="B19" s="319" t="s">
        <v>142</v>
      </c>
      <c r="C19" s="316">
        <v>22</v>
      </c>
      <c r="D19" s="316">
        <v>14</v>
      </c>
      <c r="E19" s="316">
        <v>8</v>
      </c>
      <c r="F19" s="316">
        <v>6</v>
      </c>
      <c r="G19" s="316">
        <v>2</v>
      </c>
      <c r="H19" s="316">
        <v>4</v>
      </c>
      <c r="I19" s="316">
        <v>3</v>
      </c>
      <c r="J19" s="316">
        <v>2</v>
      </c>
      <c r="K19" s="316">
        <v>1</v>
      </c>
      <c r="L19" s="316">
        <v>3</v>
      </c>
      <c r="M19" s="316">
        <v>3</v>
      </c>
      <c r="N19" s="316">
        <v>0</v>
      </c>
      <c r="O19" s="316">
        <v>2</v>
      </c>
      <c r="P19" s="316">
        <v>1</v>
      </c>
      <c r="Q19" s="316">
        <v>1</v>
      </c>
    </row>
    <row r="20" spans="1:17" ht="18" customHeight="1">
      <c r="A20" s="71"/>
      <c r="B20" s="319" t="s">
        <v>143</v>
      </c>
      <c r="C20" s="316">
        <v>24</v>
      </c>
      <c r="D20" s="316">
        <v>15</v>
      </c>
      <c r="E20" s="316">
        <v>9</v>
      </c>
      <c r="F20" s="316">
        <v>11</v>
      </c>
      <c r="G20" s="316">
        <v>8</v>
      </c>
      <c r="H20" s="316">
        <v>3</v>
      </c>
      <c r="I20" s="316">
        <v>2</v>
      </c>
      <c r="J20" s="316">
        <v>2</v>
      </c>
      <c r="K20" s="316">
        <v>0</v>
      </c>
      <c r="L20" s="316">
        <v>3</v>
      </c>
      <c r="M20" s="316">
        <v>3</v>
      </c>
      <c r="N20" s="316">
        <v>0</v>
      </c>
      <c r="O20" s="316">
        <v>4</v>
      </c>
      <c r="P20" s="316">
        <v>2</v>
      </c>
      <c r="Q20" s="316">
        <v>2</v>
      </c>
    </row>
    <row r="21" spans="1:17" ht="36" customHeight="1">
      <c r="A21" s="71"/>
      <c r="B21" s="320" t="s">
        <v>82</v>
      </c>
      <c r="C21" s="316">
        <v>559</v>
      </c>
      <c r="D21" s="316">
        <v>386</v>
      </c>
      <c r="E21" s="316">
        <v>173</v>
      </c>
      <c r="F21" s="316">
        <v>127</v>
      </c>
      <c r="G21" s="316">
        <v>74</v>
      </c>
      <c r="H21" s="316">
        <v>53</v>
      </c>
      <c r="I21" s="316">
        <v>30</v>
      </c>
      <c r="J21" s="316">
        <v>16</v>
      </c>
      <c r="K21" s="316">
        <v>14</v>
      </c>
      <c r="L21" s="316">
        <v>181</v>
      </c>
      <c r="M21" s="316">
        <v>166</v>
      </c>
      <c r="N21" s="316">
        <v>15</v>
      </c>
      <c r="O21" s="316">
        <v>82</v>
      </c>
      <c r="P21" s="316">
        <v>33</v>
      </c>
      <c r="Q21" s="316">
        <v>49</v>
      </c>
    </row>
    <row r="22" spans="1:17" ht="20.25" customHeight="1">
      <c r="A22" s="71"/>
      <c r="B22" s="320" t="s">
        <v>144</v>
      </c>
      <c r="C22" s="316">
        <v>9</v>
      </c>
      <c r="D22" s="316">
        <v>6</v>
      </c>
      <c r="E22" s="316">
        <v>3</v>
      </c>
      <c r="F22" s="316">
        <v>2</v>
      </c>
      <c r="G22" s="316">
        <v>0</v>
      </c>
      <c r="H22" s="316">
        <v>2</v>
      </c>
      <c r="I22" s="316">
        <v>1</v>
      </c>
      <c r="J22" s="316">
        <v>1</v>
      </c>
      <c r="K22" s="316">
        <v>0</v>
      </c>
      <c r="L22" s="316">
        <v>2</v>
      </c>
      <c r="M22" s="316">
        <v>2</v>
      </c>
      <c r="N22" s="316">
        <v>0</v>
      </c>
      <c r="O22" s="316">
        <v>2</v>
      </c>
      <c r="P22" s="316">
        <v>1</v>
      </c>
      <c r="Q22" s="316">
        <v>1</v>
      </c>
    </row>
    <row r="23" spans="1:17" ht="4.5" customHeight="1" thickBot="1">
      <c r="B23" s="510"/>
      <c r="C23" s="321"/>
      <c r="D23" s="509"/>
      <c r="E23" s="510"/>
      <c r="F23" s="510"/>
      <c r="G23" s="510"/>
      <c r="H23" s="510"/>
      <c r="I23" s="510"/>
      <c r="J23" s="510"/>
      <c r="K23" s="510"/>
      <c r="L23" s="510"/>
      <c r="M23" s="510"/>
      <c r="N23" s="510"/>
      <c r="O23" s="510"/>
      <c r="P23" s="510"/>
      <c r="Q23" s="510"/>
    </row>
    <row r="24" spans="1:17" ht="20.25" customHeight="1">
      <c r="C24" s="322"/>
    </row>
    <row r="25" spans="1:17" ht="20.25" customHeight="1"/>
    <row r="26" spans="1:17" ht="20.25" customHeight="1"/>
    <row r="27" spans="1:17" ht="20.25" customHeight="1"/>
    <row r="28" spans="1:17" ht="20.25" customHeight="1"/>
    <row r="29" spans="1:17" ht="20.25" customHeight="1"/>
    <row r="30" spans="1:17" ht="20.25" customHeight="1"/>
    <row r="31" spans="1:17" ht="10" customHeight="1"/>
    <row r="32" spans="1:17" ht="10" customHeight="1"/>
    <row r="33" ht="10" customHeight="1"/>
    <row r="34" ht="10" customHeight="1"/>
    <row r="35" ht="10" customHeight="1"/>
    <row r="36" ht="10" customHeight="1"/>
    <row r="37" ht="10" customHeight="1"/>
    <row r="38" ht="10" customHeight="1"/>
    <row r="39" ht="10" customHeight="1"/>
    <row r="40" ht="10" customHeight="1"/>
    <row r="41" ht="10" customHeight="1"/>
    <row r="42" ht="10" customHeight="1"/>
    <row r="43" ht="10" customHeight="1"/>
    <row r="44" ht="10" customHeight="1"/>
    <row r="45" ht="10" customHeight="1"/>
    <row r="46" ht="10" customHeight="1"/>
    <row r="47" ht="10" customHeight="1"/>
    <row r="48" ht="10" customHeight="1"/>
    <row r="49" ht="10" customHeight="1"/>
    <row r="50" ht="10" customHeight="1"/>
    <row r="51" ht="10" customHeight="1"/>
    <row r="52" ht="10" customHeight="1"/>
    <row r="53" ht="10" customHeight="1"/>
    <row r="54" ht="10" customHeight="1"/>
    <row r="55" ht="10" customHeight="1"/>
    <row r="56" ht="10" customHeight="1"/>
    <row r="57" ht="10" customHeight="1"/>
    <row r="58" ht="10" customHeight="1"/>
    <row r="63" ht="3" customHeight="1"/>
  </sheetData>
  <mergeCells count="7">
    <mergeCell ref="B2:Q2"/>
    <mergeCell ref="C4:E4"/>
    <mergeCell ref="F4:H4"/>
    <mergeCell ref="I4:K4"/>
    <mergeCell ref="L4:N4"/>
    <mergeCell ref="O4:Q4"/>
    <mergeCell ref="B4:B5"/>
  </mergeCells>
  <phoneticPr fontId="32"/>
  <printOptions horizontalCentered="1"/>
  <pageMargins left="0.51181102362204722" right="0.51181102362204722" top="0.74803149606299213" bottom="0.55118110236220474" header="0.51181102362204722" footer="0.51181102362204722"/>
  <pageSetup paperSize="9" scale="9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U24"/>
  <sheetViews>
    <sheetView showGridLines="0" view="pageBreakPreview" zoomScaleNormal="100" zoomScaleSheetLayoutView="100" workbookViewId="0">
      <selection activeCell="W10" sqref="W10"/>
    </sheetView>
  </sheetViews>
  <sheetFormatPr defaultColWidth="9" defaultRowHeight="13"/>
  <cols>
    <col min="1" max="1" width="18.453125" style="23" bestFit="1" customWidth="1"/>
    <col min="2" max="2" width="18.90625" style="23" customWidth="1"/>
    <col min="3" max="17" width="4" style="23" customWidth="1"/>
    <col min="18" max="20" width="4.08984375" style="23" customWidth="1"/>
    <col min="21" max="16384" width="9" style="23"/>
  </cols>
  <sheetData>
    <row r="2" spans="2:21" ht="18" customHeight="1"/>
    <row r="3" spans="2:21" ht="18" customHeight="1" thickBot="1">
      <c r="B3" s="513"/>
      <c r="C3" s="514"/>
      <c r="D3" s="514"/>
      <c r="E3" s="514"/>
      <c r="F3" s="514"/>
      <c r="G3" s="514"/>
      <c r="H3" s="514"/>
      <c r="I3" s="514"/>
      <c r="J3" s="514"/>
      <c r="K3" s="514"/>
      <c r="L3" s="514"/>
      <c r="M3" s="514"/>
      <c r="N3" s="514"/>
      <c r="O3" s="514"/>
      <c r="P3" s="514"/>
      <c r="Q3" s="514"/>
      <c r="R3" s="514"/>
      <c r="S3" s="515"/>
      <c r="T3" s="516"/>
      <c r="U3" s="1"/>
    </row>
    <row r="4" spans="2:21" ht="18" customHeight="1">
      <c r="B4" s="880" t="s">
        <v>316</v>
      </c>
      <c r="C4" s="879" t="s">
        <v>145</v>
      </c>
      <c r="D4" s="782"/>
      <c r="E4" s="783"/>
      <c r="F4" s="879" t="s">
        <v>43</v>
      </c>
      <c r="G4" s="782"/>
      <c r="H4" s="783"/>
      <c r="I4" s="879" t="s">
        <v>146</v>
      </c>
      <c r="J4" s="782"/>
      <c r="K4" s="783"/>
      <c r="L4" s="881" t="s">
        <v>114</v>
      </c>
      <c r="M4" s="882"/>
      <c r="N4" s="883"/>
      <c r="O4" s="879" t="s">
        <v>247</v>
      </c>
      <c r="P4" s="782"/>
      <c r="Q4" s="783"/>
      <c r="R4" s="879" t="s">
        <v>248</v>
      </c>
      <c r="S4" s="782"/>
      <c r="T4" s="782"/>
    </row>
    <row r="5" spans="2:21" ht="17.149999999999999" customHeight="1">
      <c r="B5" s="783"/>
      <c r="C5" s="512" t="s">
        <v>1</v>
      </c>
      <c r="D5" s="512" t="s">
        <v>5</v>
      </c>
      <c r="E5" s="512" t="s">
        <v>18</v>
      </c>
      <c r="F5" s="512" t="s">
        <v>1</v>
      </c>
      <c r="G5" s="512" t="s">
        <v>5</v>
      </c>
      <c r="H5" s="512" t="s">
        <v>18</v>
      </c>
      <c r="I5" s="512" t="s">
        <v>1</v>
      </c>
      <c r="J5" s="512" t="s">
        <v>5</v>
      </c>
      <c r="K5" s="512" t="s">
        <v>18</v>
      </c>
      <c r="L5" s="512" t="s">
        <v>39</v>
      </c>
      <c r="M5" s="512" t="s">
        <v>47</v>
      </c>
      <c r="N5" s="512" t="s">
        <v>35</v>
      </c>
      <c r="O5" s="512" t="s">
        <v>1</v>
      </c>
      <c r="P5" s="512" t="s">
        <v>5</v>
      </c>
      <c r="Q5" s="512" t="s">
        <v>18</v>
      </c>
      <c r="R5" s="517" t="s">
        <v>1</v>
      </c>
      <c r="S5" s="517" t="s">
        <v>5</v>
      </c>
      <c r="T5" s="517" t="s">
        <v>18</v>
      </c>
    </row>
    <row r="6" spans="2:21" ht="17.149999999999999" customHeight="1">
      <c r="B6" s="227" t="s">
        <v>519</v>
      </c>
      <c r="C6" s="316">
        <v>9</v>
      </c>
      <c r="D6" s="316">
        <v>8</v>
      </c>
      <c r="E6" s="316">
        <v>1</v>
      </c>
      <c r="F6" s="316">
        <v>41</v>
      </c>
      <c r="G6" s="316">
        <v>11</v>
      </c>
      <c r="H6" s="316">
        <v>30</v>
      </c>
      <c r="I6" s="316">
        <v>0</v>
      </c>
      <c r="J6" s="316">
        <v>0</v>
      </c>
      <c r="K6" s="316">
        <v>0</v>
      </c>
      <c r="L6" s="316">
        <v>11</v>
      </c>
      <c r="M6" s="316">
        <v>4</v>
      </c>
      <c r="N6" s="316">
        <v>7</v>
      </c>
      <c r="O6" s="316">
        <v>24</v>
      </c>
      <c r="P6" s="316">
        <v>15</v>
      </c>
      <c r="Q6" s="316">
        <v>9</v>
      </c>
      <c r="R6" s="316">
        <v>122</v>
      </c>
      <c r="S6" s="316">
        <v>87</v>
      </c>
      <c r="T6" s="316">
        <v>35</v>
      </c>
    </row>
    <row r="7" spans="2:21" ht="17.149999999999999" customHeight="1">
      <c r="B7" s="317" t="s">
        <v>520</v>
      </c>
      <c r="C7" s="316">
        <v>9</v>
      </c>
      <c r="D7" s="316">
        <v>9</v>
      </c>
      <c r="E7" s="316">
        <v>0</v>
      </c>
      <c r="F7" s="316">
        <v>42</v>
      </c>
      <c r="G7" s="316">
        <v>18</v>
      </c>
      <c r="H7" s="316">
        <v>24</v>
      </c>
      <c r="I7" s="316">
        <v>0</v>
      </c>
      <c r="J7" s="316">
        <v>0</v>
      </c>
      <c r="K7" s="316">
        <v>0</v>
      </c>
      <c r="L7" s="316">
        <v>10</v>
      </c>
      <c r="M7" s="316">
        <v>2</v>
      </c>
      <c r="N7" s="316">
        <v>8</v>
      </c>
      <c r="O7" s="316">
        <v>34</v>
      </c>
      <c r="P7" s="316">
        <v>23</v>
      </c>
      <c r="Q7" s="316">
        <v>11</v>
      </c>
      <c r="R7" s="316">
        <v>111</v>
      </c>
      <c r="S7" s="316">
        <v>64</v>
      </c>
      <c r="T7" s="316">
        <v>47</v>
      </c>
    </row>
    <row r="8" spans="2:21" ht="17.149999999999999" customHeight="1">
      <c r="B8" s="317" t="s">
        <v>521</v>
      </c>
      <c r="C8" s="316">
        <v>9</v>
      </c>
      <c r="D8" s="316">
        <v>7</v>
      </c>
      <c r="E8" s="316">
        <v>2</v>
      </c>
      <c r="F8" s="316">
        <v>40</v>
      </c>
      <c r="G8" s="316">
        <v>20</v>
      </c>
      <c r="H8" s="316">
        <v>20</v>
      </c>
      <c r="I8" s="316">
        <v>0</v>
      </c>
      <c r="J8" s="316">
        <v>0</v>
      </c>
      <c r="K8" s="316">
        <v>0</v>
      </c>
      <c r="L8" s="316">
        <v>8</v>
      </c>
      <c r="M8" s="316">
        <v>2</v>
      </c>
      <c r="N8" s="316">
        <v>6</v>
      </c>
      <c r="O8" s="316">
        <v>28</v>
      </c>
      <c r="P8" s="316">
        <v>20</v>
      </c>
      <c r="Q8" s="316">
        <v>8</v>
      </c>
      <c r="R8" s="316">
        <v>114</v>
      </c>
      <c r="S8" s="316">
        <v>75</v>
      </c>
      <c r="T8" s="316">
        <v>39</v>
      </c>
    </row>
    <row r="9" spans="2:21" ht="17.149999999999999" customHeight="1">
      <c r="B9" s="318" t="s">
        <v>132</v>
      </c>
      <c r="C9" s="316">
        <v>0</v>
      </c>
      <c r="D9" s="316">
        <v>0</v>
      </c>
      <c r="E9" s="316">
        <v>0</v>
      </c>
      <c r="F9" s="316">
        <v>0</v>
      </c>
      <c r="G9" s="316">
        <v>0</v>
      </c>
      <c r="H9" s="316">
        <v>0</v>
      </c>
      <c r="I9" s="316">
        <v>0</v>
      </c>
      <c r="J9" s="316">
        <v>0</v>
      </c>
      <c r="K9" s="316">
        <v>0</v>
      </c>
      <c r="L9" s="316">
        <v>1</v>
      </c>
      <c r="M9" s="316">
        <v>1</v>
      </c>
      <c r="N9" s="316">
        <v>0</v>
      </c>
      <c r="O9" s="316">
        <v>1</v>
      </c>
      <c r="P9" s="316">
        <v>1</v>
      </c>
      <c r="Q9" s="316">
        <v>0</v>
      </c>
      <c r="R9" s="316">
        <v>5</v>
      </c>
      <c r="S9" s="316">
        <v>3</v>
      </c>
      <c r="T9" s="316">
        <v>2</v>
      </c>
    </row>
    <row r="10" spans="2:21" ht="17.149999999999999" customHeight="1">
      <c r="B10" s="319" t="s">
        <v>133</v>
      </c>
      <c r="C10" s="316">
        <v>0</v>
      </c>
      <c r="D10" s="316">
        <v>0</v>
      </c>
      <c r="E10" s="316">
        <v>0</v>
      </c>
      <c r="F10" s="316">
        <v>0</v>
      </c>
      <c r="G10" s="316">
        <v>0</v>
      </c>
      <c r="H10" s="316">
        <v>0</v>
      </c>
      <c r="I10" s="316">
        <v>0</v>
      </c>
      <c r="J10" s="316">
        <v>0</v>
      </c>
      <c r="K10" s="316">
        <v>0</v>
      </c>
      <c r="L10" s="316">
        <v>0</v>
      </c>
      <c r="M10" s="316">
        <v>0</v>
      </c>
      <c r="N10" s="316">
        <v>0</v>
      </c>
      <c r="O10" s="316">
        <v>0</v>
      </c>
      <c r="P10" s="316">
        <v>0</v>
      </c>
      <c r="Q10" s="316">
        <v>0</v>
      </c>
      <c r="R10" s="316">
        <v>10</v>
      </c>
      <c r="S10" s="316">
        <v>0</v>
      </c>
      <c r="T10" s="316">
        <v>10</v>
      </c>
    </row>
    <row r="11" spans="2:21" ht="17.149999999999999" customHeight="1">
      <c r="B11" s="319" t="s">
        <v>70</v>
      </c>
      <c r="C11" s="316">
        <v>0</v>
      </c>
      <c r="D11" s="316">
        <v>0</v>
      </c>
      <c r="E11" s="316">
        <v>0</v>
      </c>
      <c r="F11" s="316">
        <v>8</v>
      </c>
      <c r="G11" s="316">
        <v>1</v>
      </c>
      <c r="H11" s="316">
        <v>7</v>
      </c>
      <c r="I11" s="316">
        <v>0</v>
      </c>
      <c r="J11" s="316">
        <v>0</v>
      </c>
      <c r="K11" s="316">
        <v>0</v>
      </c>
      <c r="L11" s="316">
        <v>0</v>
      </c>
      <c r="M11" s="316">
        <v>0</v>
      </c>
      <c r="N11" s="316">
        <v>0</v>
      </c>
      <c r="O11" s="316">
        <v>1</v>
      </c>
      <c r="P11" s="316">
        <v>1</v>
      </c>
      <c r="Q11" s="316">
        <v>0</v>
      </c>
      <c r="R11" s="316">
        <v>16</v>
      </c>
      <c r="S11" s="316">
        <v>6</v>
      </c>
      <c r="T11" s="316">
        <v>10</v>
      </c>
    </row>
    <row r="12" spans="2:21" ht="17.149999999999999" customHeight="1">
      <c r="B12" s="319" t="s">
        <v>136</v>
      </c>
      <c r="C12" s="316">
        <v>0</v>
      </c>
      <c r="D12" s="316">
        <v>0</v>
      </c>
      <c r="E12" s="316">
        <v>0</v>
      </c>
      <c r="F12" s="316">
        <v>25</v>
      </c>
      <c r="G12" s="316">
        <v>14</v>
      </c>
      <c r="H12" s="316">
        <v>11</v>
      </c>
      <c r="I12" s="316">
        <v>0</v>
      </c>
      <c r="J12" s="316">
        <v>0</v>
      </c>
      <c r="K12" s="316">
        <v>0</v>
      </c>
      <c r="L12" s="316">
        <v>7</v>
      </c>
      <c r="M12" s="316">
        <v>1</v>
      </c>
      <c r="N12" s="316">
        <v>6</v>
      </c>
      <c r="O12" s="316">
        <v>1</v>
      </c>
      <c r="P12" s="316">
        <v>0</v>
      </c>
      <c r="Q12" s="316">
        <v>1</v>
      </c>
      <c r="R12" s="316">
        <v>5</v>
      </c>
      <c r="S12" s="316">
        <v>1</v>
      </c>
      <c r="T12" s="316">
        <v>4</v>
      </c>
    </row>
    <row r="13" spans="2:21" ht="17.149999999999999" customHeight="1">
      <c r="B13" s="319" t="s">
        <v>137</v>
      </c>
      <c r="C13" s="316">
        <v>1</v>
      </c>
      <c r="D13" s="316">
        <v>0</v>
      </c>
      <c r="E13" s="316">
        <v>1</v>
      </c>
      <c r="F13" s="316">
        <v>0</v>
      </c>
      <c r="G13" s="316">
        <v>0</v>
      </c>
      <c r="H13" s="316">
        <v>0</v>
      </c>
      <c r="I13" s="316">
        <v>0</v>
      </c>
      <c r="J13" s="316">
        <v>0</v>
      </c>
      <c r="K13" s="316">
        <v>0</v>
      </c>
      <c r="L13" s="316">
        <v>0</v>
      </c>
      <c r="M13" s="316">
        <v>0</v>
      </c>
      <c r="N13" s="316">
        <v>0</v>
      </c>
      <c r="O13" s="316">
        <v>5</v>
      </c>
      <c r="P13" s="316">
        <v>4</v>
      </c>
      <c r="Q13" s="316">
        <v>1</v>
      </c>
      <c r="R13" s="316">
        <v>2</v>
      </c>
      <c r="S13" s="316">
        <v>2</v>
      </c>
      <c r="T13" s="316">
        <v>0</v>
      </c>
    </row>
    <row r="14" spans="2:21" ht="17.149999999999999" customHeight="1">
      <c r="B14" s="319" t="s">
        <v>138</v>
      </c>
      <c r="C14" s="316">
        <v>1</v>
      </c>
      <c r="D14" s="316">
        <v>1</v>
      </c>
      <c r="E14" s="316">
        <v>0</v>
      </c>
      <c r="F14" s="316">
        <v>0</v>
      </c>
      <c r="G14" s="316">
        <v>0</v>
      </c>
      <c r="H14" s="316">
        <v>0</v>
      </c>
      <c r="I14" s="316">
        <v>0</v>
      </c>
      <c r="J14" s="316">
        <v>0</v>
      </c>
      <c r="K14" s="316">
        <v>0</v>
      </c>
      <c r="L14" s="316">
        <v>0</v>
      </c>
      <c r="M14" s="316">
        <v>0</v>
      </c>
      <c r="N14" s="316">
        <v>0</v>
      </c>
      <c r="O14" s="316">
        <v>0</v>
      </c>
      <c r="P14" s="316">
        <v>0</v>
      </c>
      <c r="Q14" s="316">
        <v>0</v>
      </c>
      <c r="R14" s="316">
        <v>3</v>
      </c>
      <c r="S14" s="316">
        <v>2</v>
      </c>
      <c r="T14" s="316">
        <v>1</v>
      </c>
    </row>
    <row r="15" spans="2:21" ht="17.149999999999999" customHeight="1">
      <c r="B15" s="319" t="s">
        <v>139</v>
      </c>
      <c r="C15" s="316">
        <v>1</v>
      </c>
      <c r="D15" s="316">
        <v>1</v>
      </c>
      <c r="E15" s="316">
        <v>0</v>
      </c>
      <c r="F15" s="316">
        <v>0</v>
      </c>
      <c r="G15" s="316">
        <v>0</v>
      </c>
      <c r="H15" s="316">
        <v>0</v>
      </c>
      <c r="I15" s="316">
        <v>0</v>
      </c>
      <c r="J15" s="316">
        <v>0</v>
      </c>
      <c r="K15" s="316">
        <v>0</v>
      </c>
      <c r="L15" s="316">
        <v>0</v>
      </c>
      <c r="M15" s="316">
        <v>0</v>
      </c>
      <c r="N15" s="316">
        <v>0</v>
      </c>
      <c r="O15" s="316">
        <v>0</v>
      </c>
      <c r="P15" s="316">
        <v>0</v>
      </c>
      <c r="Q15" s="316">
        <v>0</v>
      </c>
      <c r="R15" s="316">
        <v>0</v>
      </c>
      <c r="S15" s="316">
        <v>0</v>
      </c>
      <c r="T15" s="316">
        <v>0</v>
      </c>
    </row>
    <row r="16" spans="2:21" ht="17.149999999999999" customHeight="1">
      <c r="B16" s="320" t="s">
        <v>140</v>
      </c>
      <c r="C16" s="316">
        <v>5</v>
      </c>
      <c r="D16" s="316">
        <v>4</v>
      </c>
      <c r="E16" s="316">
        <v>1</v>
      </c>
      <c r="F16" s="316">
        <v>7</v>
      </c>
      <c r="G16" s="316">
        <v>5</v>
      </c>
      <c r="H16" s="316">
        <v>2</v>
      </c>
      <c r="I16" s="316">
        <v>0</v>
      </c>
      <c r="J16" s="316">
        <v>0</v>
      </c>
      <c r="K16" s="316">
        <v>0</v>
      </c>
      <c r="L16" s="316">
        <v>0</v>
      </c>
      <c r="M16" s="316">
        <v>0</v>
      </c>
      <c r="N16" s="316">
        <v>0</v>
      </c>
      <c r="O16" s="316">
        <v>11</v>
      </c>
      <c r="P16" s="316">
        <v>9</v>
      </c>
      <c r="Q16" s="316">
        <v>2</v>
      </c>
      <c r="R16" s="316">
        <v>59</v>
      </c>
      <c r="S16" s="316">
        <v>49</v>
      </c>
      <c r="T16" s="316">
        <v>10</v>
      </c>
    </row>
    <row r="17" spans="2:20" ht="17.149999999999999" customHeight="1">
      <c r="B17" s="319" t="s">
        <v>101</v>
      </c>
      <c r="C17" s="316">
        <v>0</v>
      </c>
      <c r="D17" s="316">
        <v>0</v>
      </c>
      <c r="E17" s="316">
        <v>0</v>
      </c>
      <c r="F17" s="316">
        <v>0</v>
      </c>
      <c r="G17" s="316">
        <v>0</v>
      </c>
      <c r="H17" s="316">
        <v>0</v>
      </c>
      <c r="I17" s="316">
        <v>0</v>
      </c>
      <c r="J17" s="316">
        <v>0</v>
      </c>
      <c r="K17" s="316">
        <v>0</v>
      </c>
      <c r="L17" s="316">
        <v>0</v>
      </c>
      <c r="M17" s="316">
        <v>0</v>
      </c>
      <c r="N17" s="316">
        <v>0</v>
      </c>
      <c r="O17" s="316">
        <v>0</v>
      </c>
      <c r="P17" s="316">
        <v>0</v>
      </c>
      <c r="Q17" s="316">
        <v>0</v>
      </c>
      <c r="R17" s="316">
        <v>3</v>
      </c>
      <c r="S17" s="316">
        <v>3</v>
      </c>
      <c r="T17" s="316">
        <v>0</v>
      </c>
    </row>
    <row r="18" spans="2:20">
      <c r="B18" s="320" t="s">
        <v>51</v>
      </c>
      <c r="C18" s="316">
        <v>1</v>
      </c>
      <c r="D18" s="316">
        <v>1</v>
      </c>
      <c r="E18" s="316">
        <v>0</v>
      </c>
      <c r="F18" s="316">
        <v>0</v>
      </c>
      <c r="G18" s="316">
        <v>0</v>
      </c>
      <c r="H18" s="316">
        <v>0</v>
      </c>
      <c r="I18" s="316">
        <v>0</v>
      </c>
      <c r="J18" s="316">
        <v>0</v>
      </c>
      <c r="K18" s="316">
        <v>0</v>
      </c>
      <c r="L18" s="316">
        <v>0</v>
      </c>
      <c r="M18" s="316">
        <v>0</v>
      </c>
      <c r="N18" s="316">
        <v>0</v>
      </c>
      <c r="O18" s="316">
        <v>2</v>
      </c>
      <c r="P18" s="316">
        <v>2</v>
      </c>
      <c r="Q18" s="316">
        <v>0</v>
      </c>
      <c r="R18" s="316">
        <v>6</v>
      </c>
      <c r="S18" s="316">
        <v>6</v>
      </c>
      <c r="T18" s="316">
        <v>0</v>
      </c>
    </row>
    <row r="19" spans="2:20" ht="33.75" customHeight="1">
      <c r="B19" s="319" t="s">
        <v>142</v>
      </c>
      <c r="C19" s="316">
        <v>0</v>
      </c>
      <c r="D19" s="316">
        <v>0</v>
      </c>
      <c r="E19" s="316">
        <v>0</v>
      </c>
      <c r="F19" s="316">
        <v>0</v>
      </c>
      <c r="G19" s="316">
        <v>0</v>
      </c>
      <c r="H19" s="316">
        <v>0</v>
      </c>
      <c r="I19" s="316">
        <v>0</v>
      </c>
      <c r="J19" s="316">
        <v>0</v>
      </c>
      <c r="K19" s="316">
        <v>0</v>
      </c>
      <c r="L19" s="316">
        <v>0</v>
      </c>
      <c r="M19" s="316">
        <v>0</v>
      </c>
      <c r="N19" s="316">
        <v>0</v>
      </c>
      <c r="O19" s="316">
        <v>3</v>
      </c>
      <c r="P19" s="316">
        <v>3</v>
      </c>
      <c r="Q19" s="316">
        <v>0</v>
      </c>
      <c r="R19" s="316">
        <v>5</v>
      </c>
      <c r="S19" s="316">
        <v>3</v>
      </c>
      <c r="T19" s="316">
        <v>2</v>
      </c>
    </row>
    <row r="20" spans="2:20" ht="25.5" customHeight="1">
      <c r="B20" s="319" t="s">
        <v>143</v>
      </c>
      <c r="C20" s="316">
        <v>0</v>
      </c>
      <c r="D20" s="316">
        <v>0</v>
      </c>
      <c r="E20" s="316">
        <v>0</v>
      </c>
      <c r="F20" s="316">
        <v>0</v>
      </c>
      <c r="G20" s="316">
        <v>0</v>
      </c>
      <c r="H20" s="316">
        <v>0</v>
      </c>
      <c r="I20" s="316">
        <v>0</v>
      </c>
      <c r="J20" s="316">
        <v>0</v>
      </c>
      <c r="K20" s="316">
        <v>0</v>
      </c>
      <c r="L20" s="316">
        <v>0</v>
      </c>
      <c r="M20" s="316">
        <v>0</v>
      </c>
      <c r="N20" s="316">
        <v>0</v>
      </c>
      <c r="O20" s="316">
        <v>4</v>
      </c>
      <c r="P20" s="316">
        <v>0</v>
      </c>
      <c r="Q20" s="316">
        <v>4</v>
      </c>
      <c r="R20" s="316">
        <v>0</v>
      </c>
      <c r="S20" s="316">
        <v>0</v>
      </c>
      <c r="T20" s="316">
        <v>0</v>
      </c>
    </row>
    <row r="21" spans="2:20" ht="33">
      <c r="B21" s="320" t="s">
        <v>82</v>
      </c>
      <c r="C21" s="316">
        <v>7</v>
      </c>
      <c r="D21" s="316">
        <v>5</v>
      </c>
      <c r="E21" s="316">
        <v>2</v>
      </c>
      <c r="F21" s="316">
        <v>0</v>
      </c>
      <c r="G21" s="316">
        <v>0</v>
      </c>
      <c r="H21" s="316">
        <v>0</v>
      </c>
      <c r="I21" s="316">
        <v>0</v>
      </c>
      <c r="J21" s="316">
        <v>0</v>
      </c>
      <c r="K21" s="316">
        <v>0</v>
      </c>
      <c r="L21" s="316">
        <v>0</v>
      </c>
      <c r="M21" s="316">
        <v>0</v>
      </c>
      <c r="N21" s="316">
        <v>0</v>
      </c>
      <c r="O21" s="316">
        <v>21</v>
      </c>
      <c r="P21" s="316">
        <v>19</v>
      </c>
      <c r="Q21" s="316">
        <v>2</v>
      </c>
      <c r="R21" s="316">
        <v>111</v>
      </c>
      <c r="S21" s="316">
        <v>73</v>
      </c>
      <c r="T21" s="316">
        <v>38</v>
      </c>
    </row>
    <row r="22" spans="2:20" ht="25.5" customHeight="1">
      <c r="B22" s="320" t="s">
        <v>144</v>
      </c>
      <c r="C22" s="316">
        <v>2</v>
      </c>
      <c r="D22" s="316">
        <v>2</v>
      </c>
      <c r="E22" s="316">
        <v>0</v>
      </c>
      <c r="F22" s="316">
        <v>0</v>
      </c>
      <c r="G22" s="316">
        <v>0</v>
      </c>
      <c r="H22" s="316">
        <v>0</v>
      </c>
      <c r="I22" s="316">
        <v>0</v>
      </c>
      <c r="J22" s="316">
        <v>0</v>
      </c>
      <c r="K22" s="316">
        <v>0</v>
      </c>
      <c r="L22" s="316">
        <v>0</v>
      </c>
      <c r="M22" s="316">
        <v>0</v>
      </c>
      <c r="N22" s="316">
        <v>0</v>
      </c>
      <c r="O22" s="316">
        <v>0</v>
      </c>
      <c r="P22" s="316">
        <v>0</v>
      </c>
      <c r="Q22" s="316">
        <v>0</v>
      </c>
      <c r="R22" s="316">
        <v>0</v>
      </c>
      <c r="S22" s="316">
        <v>0</v>
      </c>
      <c r="T22" s="316">
        <v>0</v>
      </c>
    </row>
    <row r="23" spans="2:20" ht="15" customHeight="1" thickBot="1">
      <c r="B23" s="518"/>
      <c r="C23" s="323"/>
      <c r="D23" s="519"/>
      <c r="E23" s="519"/>
      <c r="F23" s="519"/>
      <c r="G23" s="519"/>
      <c r="H23" s="519"/>
      <c r="I23" s="519"/>
      <c r="J23" s="519"/>
      <c r="K23" s="519"/>
      <c r="L23" s="519"/>
      <c r="M23" s="519"/>
      <c r="N23" s="519"/>
      <c r="O23" s="519"/>
      <c r="P23" s="519"/>
      <c r="Q23" s="519"/>
      <c r="R23" s="519"/>
      <c r="S23" s="519"/>
      <c r="T23" s="519"/>
    </row>
    <row r="24" spans="2:20">
      <c r="B24" s="70" t="s">
        <v>387</v>
      </c>
      <c r="C24" s="70"/>
      <c r="D24" s="70"/>
      <c r="E24" s="70"/>
      <c r="F24" s="70"/>
      <c r="G24" s="70"/>
      <c r="H24" s="71"/>
      <c r="I24" s="71"/>
      <c r="J24" s="71"/>
      <c r="K24" s="71"/>
      <c r="L24" s="71"/>
      <c r="M24" s="71"/>
      <c r="N24" s="71"/>
      <c r="O24" s="71"/>
      <c r="P24" s="71"/>
      <c r="Q24" s="71"/>
      <c r="R24" s="71"/>
      <c r="S24" s="71"/>
      <c r="T24" s="71"/>
    </row>
  </sheetData>
  <mergeCells count="7">
    <mergeCell ref="O4:Q4"/>
    <mergeCell ref="R4:T4"/>
    <mergeCell ref="B4:B5"/>
    <mergeCell ref="C4:E4"/>
    <mergeCell ref="F4:H4"/>
    <mergeCell ref="I4:K4"/>
    <mergeCell ref="L4:N4"/>
  </mergeCells>
  <phoneticPr fontId="62"/>
  <printOptions horizontalCentered="1"/>
  <pageMargins left="0.51181102362204722" right="0.51181102362204722" top="0.74803149606299213" bottom="0.74803149606299213"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F8AC7-540B-4790-ADB6-A5A0AC05B68B}">
  <dimension ref="A2:BG56"/>
  <sheetViews>
    <sheetView showGridLines="0" view="pageBreakPreview" zoomScale="70" zoomScaleNormal="120" zoomScaleSheetLayoutView="70" workbookViewId="0">
      <selection activeCell="B2" sqref="B2:W2"/>
    </sheetView>
  </sheetViews>
  <sheetFormatPr defaultColWidth="9" defaultRowHeight="11"/>
  <cols>
    <col min="1" max="1" width="1.08984375" style="130" customWidth="1"/>
    <col min="2" max="2" width="3.90625" style="130" customWidth="1"/>
    <col min="3" max="3" width="11.90625" style="130" customWidth="1"/>
    <col min="4" max="18" width="7.6328125" style="130" customWidth="1"/>
    <col min="19" max="19" width="7.6328125" style="179" customWidth="1"/>
    <col min="20" max="20" width="7.6328125" style="130" customWidth="1"/>
    <col min="21" max="21" width="7.6328125" style="179" customWidth="1"/>
    <col min="22" max="36" width="7.6328125" style="130" customWidth="1"/>
    <col min="37" max="37" width="7.6328125" style="179" customWidth="1"/>
    <col min="38" max="38" width="7.6328125" style="130" customWidth="1"/>
    <col min="39" max="39" width="7.6328125" style="180" customWidth="1"/>
    <col min="40" max="48" width="7.6328125" style="130" customWidth="1"/>
    <col min="49" max="50" width="7.6328125" style="85" customWidth="1"/>
    <col min="51" max="54" width="7.6328125" style="86" customWidth="1"/>
    <col min="55" max="55" width="7.6328125" style="87" customWidth="1"/>
    <col min="56" max="56" width="7.6328125" style="86" customWidth="1"/>
    <col min="57" max="57" width="7.6328125" style="87" customWidth="1"/>
    <col min="58" max="58" width="0.453125" style="130" customWidth="1"/>
    <col min="59" max="60" width="6.81640625" style="130" customWidth="1"/>
    <col min="61" max="16384" width="9" style="130"/>
  </cols>
  <sheetData>
    <row r="2" spans="1:59" s="43" customFormat="1" ht="41.5" customHeight="1">
      <c r="B2" s="909" t="s">
        <v>388</v>
      </c>
      <c r="C2" s="910"/>
      <c r="D2" s="910"/>
      <c r="E2" s="910"/>
      <c r="F2" s="910"/>
      <c r="G2" s="910"/>
      <c r="H2" s="910"/>
      <c r="I2" s="910"/>
      <c r="J2" s="910"/>
      <c r="K2" s="910"/>
      <c r="L2" s="910"/>
      <c r="M2" s="910"/>
      <c r="N2" s="910"/>
      <c r="O2" s="910"/>
      <c r="P2" s="910"/>
      <c r="Q2" s="910"/>
      <c r="R2" s="910"/>
      <c r="S2" s="910"/>
      <c r="T2" s="910"/>
      <c r="U2" s="910"/>
      <c r="V2" s="910"/>
      <c r="W2" s="910"/>
      <c r="X2" s="72"/>
      <c r="Y2" s="72"/>
      <c r="Z2" s="72"/>
      <c r="AA2" s="73"/>
      <c r="AB2" s="73"/>
      <c r="AC2" s="73"/>
      <c r="AD2" s="73"/>
      <c r="AE2" s="73"/>
      <c r="AF2" s="73"/>
      <c r="AG2" s="73"/>
      <c r="AH2" s="73"/>
      <c r="AI2" s="73"/>
      <c r="AJ2" s="73"/>
      <c r="AK2" s="74"/>
      <c r="AL2" s="73"/>
      <c r="AM2" s="75"/>
      <c r="AN2" s="73"/>
      <c r="AO2" s="73"/>
      <c r="AP2" s="73"/>
      <c r="AQ2" s="73"/>
      <c r="AR2" s="73"/>
      <c r="AS2" s="73"/>
      <c r="AT2" s="73"/>
      <c r="AU2" s="73"/>
      <c r="AV2" s="73"/>
      <c r="AW2" s="76"/>
      <c r="AX2" s="76"/>
      <c r="AY2" s="76"/>
      <c r="AZ2" s="76"/>
      <c r="BA2" s="76"/>
      <c r="BB2" s="76"/>
      <c r="BC2" s="77"/>
      <c r="BD2" s="76"/>
      <c r="BE2" s="77"/>
    </row>
    <row r="3" spans="1:59" ht="35" customHeight="1" thickBot="1">
      <c r="B3" s="1156" t="s">
        <v>522</v>
      </c>
      <c r="C3" s="1157"/>
      <c r="D3" s="78"/>
      <c r="E3" s="78"/>
      <c r="F3" s="78"/>
      <c r="G3" s="78"/>
      <c r="H3" s="78"/>
      <c r="I3" s="39"/>
      <c r="J3" s="39"/>
      <c r="K3" s="39"/>
      <c r="L3" s="78"/>
      <c r="M3" s="78"/>
      <c r="N3" s="78"/>
      <c r="O3" s="78"/>
      <c r="P3" s="78"/>
      <c r="Q3" s="79"/>
      <c r="R3" s="79"/>
      <c r="S3" s="80"/>
      <c r="T3" s="79"/>
      <c r="U3" s="80"/>
      <c r="V3" s="79"/>
      <c r="W3" s="79"/>
      <c r="X3" s="81"/>
      <c r="Y3" s="81"/>
      <c r="Z3" s="81"/>
      <c r="AA3" s="81"/>
      <c r="AB3" s="81"/>
      <c r="AC3" s="81"/>
      <c r="AD3" s="1157"/>
      <c r="AE3" s="1157"/>
      <c r="AF3" s="81"/>
      <c r="AG3" s="81"/>
      <c r="AH3" s="81"/>
      <c r="AI3" s="81"/>
      <c r="AJ3" s="81"/>
      <c r="AK3" s="82"/>
      <c r="AL3" s="81"/>
      <c r="AM3" s="83"/>
      <c r="AN3" s="81"/>
      <c r="AO3" s="81"/>
      <c r="AP3" s="81"/>
      <c r="AQ3" s="81"/>
      <c r="AR3" s="81"/>
      <c r="AS3" s="1157"/>
      <c r="AT3" s="1157"/>
      <c r="AU3" s="81"/>
      <c r="AV3" s="84"/>
      <c r="BE3" s="1158" t="s">
        <v>118</v>
      </c>
    </row>
    <row r="4" spans="1:59" s="45" customFormat="1" ht="25.25" customHeight="1">
      <c r="B4" s="911" t="s">
        <v>169</v>
      </c>
      <c r="C4" s="912"/>
      <c r="D4" s="915" t="s">
        <v>39</v>
      </c>
      <c r="E4" s="916"/>
      <c r="F4" s="916"/>
      <c r="G4" s="916"/>
      <c r="H4" s="916"/>
      <c r="I4" s="917"/>
      <c r="J4" s="917"/>
      <c r="K4" s="917"/>
      <c r="L4" s="917"/>
      <c r="M4" s="917"/>
      <c r="N4" s="917"/>
      <c r="O4" s="917"/>
      <c r="P4" s="917"/>
      <c r="Q4" s="917"/>
      <c r="R4" s="917"/>
      <c r="S4" s="917"/>
      <c r="T4" s="917"/>
      <c r="U4" s="918"/>
      <c r="V4" s="919" t="s">
        <v>389</v>
      </c>
      <c r="W4" s="920"/>
      <c r="X4" s="920"/>
      <c r="Y4" s="920"/>
      <c r="Z4" s="920"/>
      <c r="AA4" s="921"/>
      <c r="AB4" s="921"/>
      <c r="AC4" s="921"/>
      <c r="AD4" s="921"/>
      <c r="AE4" s="921"/>
      <c r="AF4" s="921"/>
      <c r="AG4" s="921"/>
      <c r="AH4" s="921"/>
      <c r="AI4" s="921"/>
      <c r="AJ4" s="921"/>
      <c r="AK4" s="921"/>
      <c r="AL4" s="921"/>
      <c r="AM4" s="922"/>
      <c r="AN4" s="919" t="s">
        <v>35</v>
      </c>
      <c r="AO4" s="920"/>
      <c r="AP4" s="920"/>
      <c r="AQ4" s="920"/>
      <c r="AR4" s="920"/>
      <c r="AS4" s="921"/>
      <c r="AT4" s="921"/>
      <c r="AU4" s="921"/>
      <c r="AV4" s="921"/>
      <c r="AW4" s="921"/>
      <c r="AX4" s="921"/>
      <c r="AY4" s="921"/>
      <c r="AZ4" s="921"/>
      <c r="BA4" s="921"/>
      <c r="BB4" s="921"/>
      <c r="BC4" s="921"/>
      <c r="BD4" s="921"/>
      <c r="BE4" s="922"/>
    </row>
    <row r="5" spans="1:59" s="90" customFormat="1" ht="24" customHeight="1">
      <c r="B5" s="913"/>
      <c r="C5" s="914"/>
      <c r="D5" s="520"/>
      <c r="E5" s="521"/>
      <c r="F5" s="521"/>
      <c r="G5" s="521"/>
      <c r="H5" s="521"/>
      <c r="I5" s="923" t="s">
        <v>218</v>
      </c>
      <c r="J5" s="924"/>
      <c r="K5" s="924"/>
      <c r="L5" s="925"/>
      <c r="M5" s="522"/>
      <c r="N5" s="523"/>
      <c r="O5" s="929" t="s">
        <v>223</v>
      </c>
      <c r="P5" s="930"/>
      <c r="Q5" s="930"/>
      <c r="R5" s="931"/>
      <c r="S5" s="524"/>
      <c r="T5" s="525"/>
      <c r="U5" s="526"/>
      <c r="V5" s="520"/>
      <c r="W5" s="521"/>
      <c r="X5" s="521"/>
      <c r="Y5" s="521"/>
      <c r="Z5" s="521"/>
      <c r="AA5" s="923" t="s">
        <v>218</v>
      </c>
      <c r="AB5" s="924"/>
      <c r="AC5" s="924"/>
      <c r="AD5" s="925"/>
      <c r="AE5" s="522"/>
      <c r="AF5" s="523"/>
      <c r="AG5" s="929" t="s">
        <v>223</v>
      </c>
      <c r="AH5" s="930"/>
      <c r="AI5" s="930"/>
      <c r="AJ5" s="931"/>
      <c r="AK5" s="524"/>
      <c r="AL5" s="525"/>
      <c r="AM5" s="526"/>
      <c r="AN5" s="520"/>
      <c r="AO5" s="521"/>
      <c r="AP5" s="521"/>
      <c r="AQ5" s="521"/>
      <c r="AR5" s="521"/>
      <c r="AS5" s="923" t="s">
        <v>218</v>
      </c>
      <c r="AT5" s="924"/>
      <c r="AU5" s="924"/>
      <c r="AV5" s="925"/>
      <c r="AW5" s="522"/>
      <c r="AX5" s="523"/>
      <c r="AY5" s="929" t="s">
        <v>223</v>
      </c>
      <c r="AZ5" s="930"/>
      <c r="BA5" s="930"/>
      <c r="BB5" s="931"/>
      <c r="BC5" s="524"/>
      <c r="BD5" s="525"/>
      <c r="BE5" s="526"/>
    </row>
    <row r="6" spans="1:59" s="90" customFormat="1" ht="41.25" customHeight="1">
      <c r="B6" s="913"/>
      <c r="C6" s="914"/>
      <c r="D6" s="897" t="s">
        <v>39</v>
      </c>
      <c r="E6" s="898" t="s">
        <v>298</v>
      </c>
      <c r="F6" s="898" t="s">
        <v>299</v>
      </c>
      <c r="G6" s="898" t="s">
        <v>300</v>
      </c>
      <c r="H6" s="898" t="s">
        <v>301</v>
      </c>
      <c r="I6" s="926"/>
      <c r="J6" s="927"/>
      <c r="K6" s="927"/>
      <c r="L6" s="928"/>
      <c r="M6" s="897" t="s">
        <v>390</v>
      </c>
      <c r="N6" s="890" t="s">
        <v>391</v>
      </c>
      <c r="O6" s="891" t="s">
        <v>297</v>
      </c>
      <c r="P6" s="892"/>
      <c r="Q6" s="893"/>
      <c r="R6" s="894" t="s">
        <v>523</v>
      </c>
      <c r="S6" s="896" t="s">
        <v>302</v>
      </c>
      <c r="T6" s="527" t="s">
        <v>222</v>
      </c>
      <c r="U6" s="528" t="s">
        <v>123</v>
      </c>
      <c r="V6" s="897" t="s">
        <v>39</v>
      </c>
      <c r="W6" s="898" t="s">
        <v>298</v>
      </c>
      <c r="X6" s="898" t="s">
        <v>299</v>
      </c>
      <c r="Y6" s="898" t="s">
        <v>300</v>
      </c>
      <c r="Z6" s="898" t="s">
        <v>301</v>
      </c>
      <c r="AA6" s="926"/>
      <c r="AB6" s="927"/>
      <c r="AC6" s="927"/>
      <c r="AD6" s="928"/>
      <c r="AE6" s="897" t="s">
        <v>390</v>
      </c>
      <c r="AF6" s="890" t="s">
        <v>391</v>
      </c>
      <c r="AG6" s="891" t="s">
        <v>297</v>
      </c>
      <c r="AH6" s="892"/>
      <c r="AI6" s="893"/>
      <c r="AJ6" s="894" t="s">
        <v>523</v>
      </c>
      <c r="AK6" s="896" t="s">
        <v>302</v>
      </c>
      <c r="AL6" s="527" t="s">
        <v>222</v>
      </c>
      <c r="AM6" s="528" t="s">
        <v>123</v>
      </c>
      <c r="AN6" s="897" t="s">
        <v>39</v>
      </c>
      <c r="AO6" s="898" t="s">
        <v>298</v>
      </c>
      <c r="AP6" s="898" t="s">
        <v>299</v>
      </c>
      <c r="AQ6" s="898" t="s">
        <v>300</v>
      </c>
      <c r="AR6" s="898" t="s">
        <v>301</v>
      </c>
      <c r="AS6" s="926"/>
      <c r="AT6" s="927"/>
      <c r="AU6" s="927"/>
      <c r="AV6" s="928"/>
      <c r="AW6" s="897" t="s">
        <v>390</v>
      </c>
      <c r="AX6" s="890" t="s">
        <v>391</v>
      </c>
      <c r="AY6" s="891" t="s">
        <v>297</v>
      </c>
      <c r="AZ6" s="892"/>
      <c r="BA6" s="893"/>
      <c r="BB6" s="894" t="s">
        <v>523</v>
      </c>
      <c r="BC6" s="896" t="s">
        <v>302</v>
      </c>
      <c r="BD6" s="527" t="s">
        <v>222</v>
      </c>
      <c r="BE6" s="528" t="s">
        <v>123</v>
      </c>
      <c r="BF6" s="90">
        <v>0</v>
      </c>
    </row>
    <row r="7" spans="1:59" s="90" customFormat="1" ht="41.25" customHeight="1">
      <c r="B7" s="913"/>
      <c r="C7" s="914"/>
      <c r="D7" s="897"/>
      <c r="E7" s="898"/>
      <c r="F7" s="898"/>
      <c r="G7" s="898"/>
      <c r="H7" s="898"/>
      <c r="I7" s="906" t="s">
        <v>303</v>
      </c>
      <c r="J7" s="904" t="s">
        <v>220</v>
      </c>
      <c r="K7" s="905"/>
      <c r="L7" s="903" t="s">
        <v>392</v>
      </c>
      <c r="M7" s="897"/>
      <c r="N7" s="890"/>
      <c r="O7" s="888" t="s">
        <v>112</v>
      </c>
      <c r="P7" s="899" t="s">
        <v>56</v>
      </c>
      <c r="Q7" s="899" t="s">
        <v>524</v>
      </c>
      <c r="R7" s="895"/>
      <c r="S7" s="896"/>
      <c r="T7" s="527" t="s">
        <v>393</v>
      </c>
      <c r="U7" s="526"/>
      <c r="V7" s="897"/>
      <c r="W7" s="898"/>
      <c r="X7" s="898"/>
      <c r="Y7" s="898"/>
      <c r="Z7" s="898"/>
      <c r="AA7" s="906" t="s">
        <v>303</v>
      </c>
      <c r="AB7" s="904" t="s">
        <v>220</v>
      </c>
      <c r="AC7" s="905"/>
      <c r="AD7" s="903" t="s">
        <v>392</v>
      </c>
      <c r="AE7" s="897"/>
      <c r="AF7" s="890"/>
      <c r="AG7" s="888" t="s">
        <v>112</v>
      </c>
      <c r="AH7" s="899" t="s">
        <v>56</v>
      </c>
      <c r="AI7" s="899" t="s">
        <v>524</v>
      </c>
      <c r="AJ7" s="895"/>
      <c r="AK7" s="896"/>
      <c r="AL7" s="527" t="s">
        <v>393</v>
      </c>
      <c r="AM7" s="526"/>
      <c r="AN7" s="897"/>
      <c r="AO7" s="898"/>
      <c r="AP7" s="898"/>
      <c r="AQ7" s="898"/>
      <c r="AR7" s="898"/>
      <c r="AS7" s="906" t="s">
        <v>303</v>
      </c>
      <c r="AT7" s="904" t="s">
        <v>220</v>
      </c>
      <c r="AU7" s="905"/>
      <c r="AV7" s="903" t="s">
        <v>392</v>
      </c>
      <c r="AW7" s="897"/>
      <c r="AX7" s="890"/>
      <c r="AY7" s="888" t="s">
        <v>112</v>
      </c>
      <c r="AZ7" s="899" t="s">
        <v>56</v>
      </c>
      <c r="BA7" s="899" t="s">
        <v>524</v>
      </c>
      <c r="BB7" s="895"/>
      <c r="BC7" s="896"/>
      <c r="BD7" s="527" t="s">
        <v>393</v>
      </c>
      <c r="BE7" s="526"/>
    </row>
    <row r="8" spans="1:59" s="90" customFormat="1" ht="41.25" customHeight="1">
      <c r="B8" s="913"/>
      <c r="C8" s="914"/>
      <c r="D8" s="897"/>
      <c r="E8" s="898"/>
      <c r="F8" s="898"/>
      <c r="G8" s="898"/>
      <c r="H8" s="898"/>
      <c r="I8" s="907"/>
      <c r="J8" s="901" t="s">
        <v>394</v>
      </c>
      <c r="K8" s="903" t="s">
        <v>395</v>
      </c>
      <c r="L8" s="908"/>
      <c r="M8" s="897"/>
      <c r="N8" s="890"/>
      <c r="O8" s="889"/>
      <c r="P8" s="900"/>
      <c r="Q8" s="900"/>
      <c r="R8" s="895"/>
      <c r="S8" s="896"/>
      <c r="T8" s="525"/>
      <c r="U8" s="526"/>
      <c r="V8" s="897"/>
      <c r="W8" s="898"/>
      <c r="X8" s="898"/>
      <c r="Y8" s="898"/>
      <c r="Z8" s="898"/>
      <c r="AA8" s="907"/>
      <c r="AB8" s="901" t="s">
        <v>394</v>
      </c>
      <c r="AC8" s="903" t="s">
        <v>395</v>
      </c>
      <c r="AD8" s="908"/>
      <c r="AE8" s="897"/>
      <c r="AF8" s="890"/>
      <c r="AG8" s="889"/>
      <c r="AH8" s="900"/>
      <c r="AI8" s="900"/>
      <c r="AJ8" s="895"/>
      <c r="AK8" s="896"/>
      <c r="AL8" s="525"/>
      <c r="AM8" s="526"/>
      <c r="AN8" s="897"/>
      <c r="AO8" s="898"/>
      <c r="AP8" s="898"/>
      <c r="AQ8" s="898"/>
      <c r="AR8" s="898"/>
      <c r="AS8" s="907"/>
      <c r="AT8" s="901" t="s">
        <v>394</v>
      </c>
      <c r="AU8" s="903" t="s">
        <v>395</v>
      </c>
      <c r="AV8" s="908"/>
      <c r="AW8" s="897"/>
      <c r="AX8" s="890"/>
      <c r="AY8" s="889"/>
      <c r="AZ8" s="900"/>
      <c r="BA8" s="900"/>
      <c r="BB8" s="895"/>
      <c r="BC8" s="896"/>
      <c r="BD8" s="525"/>
      <c r="BE8" s="526"/>
    </row>
    <row r="9" spans="1:59" s="90" customFormat="1" ht="72.75" customHeight="1">
      <c r="B9" s="913"/>
      <c r="C9" s="914"/>
      <c r="D9" s="897"/>
      <c r="E9" s="898"/>
      <c r="F9" s="898"/>
      <c r="G9" s="898"/>
      <c r="H9" s="898"/>
      <c r="I9" s="907"/>
      <c r="J9" s="902"/>
      <c r="K9" s="889"/>
      <c r="L9" s="908"/>
      <c r="M9" s="897"/>
      <c r="N9" s="890"/>
      <c r="O9" s="889"/>
      <c r="P9" s="900"/>
      <c r="Q9" s="900"/>
      <c r="R9" s="895"/>
      <c r="S9" s="896"/>
      <c r="T9" s="525"/>
      <c r="U9" s="526"/>
      <c r="V9" s="897"/>
      <c r="W9" s="898"/>
      <c r="X9" s="898"/>
      <c r="Y9" s="898"/>
      <c r="Z9" s="898"/>
      <c r="AA9" s="907"/>
      <c r="AB9" s="902"/>
      <c r="AC9" s="889"/>
      <c r="AD9" s="908"/>
      <c r="AE9" s="897"/>
      <c r="AF9" s="890"/>
      <c r="AG9" s="889"/>
      <c r="AH9" s="900"/>
      <c r="AI9" s="900"/>
      <c r="AJ9" s="895"/>
      <c r="AK9" s="896"/>
      <c r="AL9" s="525"/>
      <c r="AM9" s="526"/>
      <c r="AN9" s="897"/>
      <c r="AO9" s="898"/>
      <c r="AP9" s="898"/>
      <c r="AQ9" s="898"/>
      <c r="AR9" s="898"/>
      <c r="AS9" s="907"/>
      <c r="AT9" s="902"/>
      <c r="AU9" s="889"/>
      <c r="AV9" s="908"/>
      <c r="AW9" s="897"/>
      <c r="AX9" s="890"/>
      <c r="AY9" s="889"/>
      <c r="AZ9" s="900"/>
      <c r="BA9" s="900"/>
      <c r="BB9" s="895"/>
      <c r="BC9" s="896"/>
      <c r="BD9" s="525"/>
      <c r="BE9" s="526"/>
    </row>
    <row r="10" spans="1:59" s="44" customFormat="1" ht="41.25" customHeight="1">
      <c r="A10" s="44">
        <v>0</v>
      </c>
      <c r="B10" s="1159"/>
      <c r="C10" s="1160"/>
      <c r="D10" s="1161" t="s">
        <v>229</v>
      </c>
      <c r="E10" s="1162" t="s">
        <v>126</v>
      </c>
      <c r="F10" s="1162" t="s">
        <v>63</v>
      </c>
      <c r="G10" s="1162" t="s">
        <v>127</v>
      </c>
      <c r="H10" s="1162" t="s">
        <v>14</v>
      </c>
      <c r="I10" s="1161" t="s">
        <v>219</v>
      </c>
      <c r="J10" s="1163" t="s">
        <v>0</v>
      </c>
      <c r="K10" s="1161"/>
      <c r="L10" s="1164"/>
      <c r="M10" s="1162" t="s">
        <v>152</v>
      </c>
      <c r="N10" s="1162" t="s">
        <v>221</v>
      </c>
      <c r="O10" s="1161" t="s">
        <v>209</v>
      </c>
      <c r="P10" s="1165"/>
      <c r="Q10" s="1165"/>
      <c r="R10" s="1164" t="s">
        <v>166</v>
      </c>
      <c r="S10" s="1166" t="s">
        <v>117</v>
      </c>
      <c r="T10" s="1167" t="s">
        <v>396</v>
      </c>
      <c r="U10" s="529" t="s">
        <v>117</v>
      </c>
      <c r="V10" s="1161" t="s">
        <v>229</v>
      </c>
      <c r="W10" s="1162" t="s">
        <v>126</v>
      </c>
      <c r="X10" s="1162" t="s">
        <v>63</v>
      </c>
      <c r="Y10" s="1162" t="s">
        <v>127</v>
      </c>
      <c r="Z10" s="1162" t="s">
        <v>14</v>
      </c>
      <c r="AA10" s="1161" t="s">
        <v>219</v>
      </c>
      <c r="AB10" s="1163" t="s">
        <v>0</v>
      </c>
      <c r="AC10" s="1161"/>
      <c r="AD10" s="1164"/>
      <c r="AE10" s="1162" t="s">
        <v>152</v>
      </c>
      <c r="AF10" s="1162" t="s">
        <v>221</v>
      </c>
      <c r="AG10" s="1161" t="s">
        <v>209</v>
      </c>
      <c r="AH10" s="1165"/>
      <c r="AI10" s="1165"/>
      <c r="AJ10" s="1164" t="s">
        <v>166</v>
      </c>
      <c r="AK10" s="1166" t="s">
        <v>117</v>
      </c>
      <c r="AL10" s="1167" t="s">
        <v>396</v>
      </c>
      <c r="AM10" s="529" t="s">
        <v>117</v>
      </c>
      <c r="AN10" s="1161" t="s">
        <v>229</v>
      </c>
      <c r="AO10" s="1162" t="s">
        <v>126</v>
      </c>
      <c r="AP10" s="1162" t="s">
        <v>63</v>
      </c>
      <c r="AQ10" s="1162" t="s">
        <v>127</v>
      </c>
      <c r="AR10" s="1162" t="s">
        <v>14</v>
      </c>
      <c r="AS10" s="1161" t="s">
        <v>219</v>
      </c>
      <c r="AT10" s="1163" t="s">
        <v>0</v>
      </c>
      <c r="AU10" s="1161"/>
      <c r="AV10" s="1164"/>
      <c r="AW10" s="1162" t="s">
        <v>152</v>
      </c>
      <c r="AX10" s="1162" t="s">
        <v>221</v>
      </c>
      <c r="AY10" s="1161" t="s">
        <v>209</v>
      </c>
      <c r="AZ10" s="1165"/>
      <c r="BA10" s="1165"/>
      <c r="BB10" s="1164" t="s">
        <v>166</v>
      </c>
      <c r="BC10" s="1166" t="s">
        <v>117</v>
      </c>
      <c r="BD10" s="1167" t="s">
        <v>396</v>
      </c>
      <c r="BE10" s="529" t="s">
        <v>117</v>
      </c>
    </row>
    <row r="11" spans="1:59" s="44" customFormat="1" ht="25.25" customHeight="1">
      <c r="B11" s="324"/>
      <c r="C11" s="325"/>
      <c r="D11" s="88"/>
      <c r="E11" s="88"/>
      <c r="F11" s="88"/>
      <c r="G11" s="88"/>
      <c r="H11" s="88"/>
      <c r="I11" s="88"/>
      <c r="J11" s="88"/>
      <c r="K11" s="88"/>
      <c r="L11" s="88"/>
      <c r="M11" s="88"/>
      <c r="N11" s="88"/>
      <c r="O11" s="171"/>
      <c r="P11" s="172"/>
      <c r="Q11" s="172"/>
      <c r="R11" s="171"/>
      <c r="S11" s="88"/>
      <c r="T11" s="88"/>
      <c r="U11" s="89"/>
      <c r="V11" s="90"/>
      <c r="W11" s="90"/>
      <c r="X11" s="90"/>
      <c r="Y11" s="90"/>
      <c r="Z11" s="90"/>
      <c r="AA11" s="90"/>
      <c r="AB11" s="90"/>
      <c r="AC11" s="90"/>
      <c r="AD11" s="90"/>
      <c r="AE11" s="90"/>
      <c r="AF11" s="90"/>
      <c r="AG11" s="173"/>
      <c r="AH11" s="174"/>
      <c r="AI11" s="174"/>
      <c r="AJ11" s="173"/>
      <c r="AK11" s="89"/>
      <c r="AL11" s="90"/>
      <c r="AM11" s="91"/>
      <c r="AN11" s="90"/>
      <c r="AO11" s="90"/>
      <c r="AP11" s="90"/>
      <c r="AQ11" s="90"/>
      <c r="AR11" s="90"/>
      <c r="AS11" s="90"/>
      <c r="AT11" s="90"/>
      <c r="AU11" s="90"/>
      <c r="AV11" s="90"/>
      <c r="AW11" s="92"/>
      <c r="AX11" s="92"/>
      <c r="AY11" s="175"/>
      <c r="AZ11" s="176"/>
      <c r="BA11" s="176"/>
      <c r="BB11" s="175"/>
      <c r="BC11" s="93"/>
      <c r="BD11" s="92"/>
      <c r="BE11" s="93"/>
    </row>
    <row r="12" spans="1:59" s="45" customFormat="1" ht="22.25" customHeight="1">
      <c r="B12" s="884" t="s">
        <v>525</v>
      </c>
      <c r="C12" s="1168"/>
      <c r="D12" s="326">
        <v>5742</v>
      </c>
      <c r="E12" s="327">
        <v>3319</v>
      </c>
      <c r="F12" s="327">
        <v>937</v>
      </c>
      <c r="G12" s="327">
        <v>143</v>
      </c>
      <c r="H12" s="327">
        <v>62</v>
      </c>
      <c r="I12" s="327">
        <v>5</v>
      </c>
      <c r="J12" s="327">
        <v>1119</v>
      </c>
      <c r="K12" s="327">
        <v>10</v>
      </c>
      <c r="L12" s="327">
        <v>11</v>
      </c>
      <c r="M12" s="327">
        <v>136</v>
      </c>
      <c r="N12" s="328">
        <v>0</v>
      </c>
      <c r="O12" s="327">
        <v>0</v>
      </c>
      <c r="P12" s="327">
        <v>0</v>
      </c>
      <c r="Q12" s="327">
        <v>0</v>
      </c>
      <c r="R12" s="327">
        <v>4</v>
      </c>
      <c r="S12" s="329">
        <v>57.8</v>
      </c>
      <c r="T12" s="327">
        <v>1128</v>
      </c>
      <c r="U12" s="329">
        <v>19.600000000000001</v>
      </c>
      <c r="V12" s="327">
        <v>2887</v>
      </c>
      <c r="W12" s="327">
        <v>1548</v>
      </c>
      <c r="X12" s="327">
        <v>354</v>
      </c>
      <c r="Y12" s="327">
        <v>91</v>
      </c>
      <c r="Z12" s="327">
        <v>49</v>
      </c>
      <c r="AA12" s="327">
        <v>3</v>
      </c>
      <c r="AB12" s="327">
        <v>761</v>
      </c>
      <c r="AC12" s="327">
        <v>2</v>
      </c>
      <c r="AD12" s="327">
        <v>4</v>
      </c>
      <c r="AE12" s="327">
        <v>75</v>
      </c>
      <c r="AF12" s="328">
        <v>0</v>
      </c>
      <c r="AG12" s="328">
        <v>0</v>
      </c>
      <c r="AH12" s="327">
        <v>0</v>
      </c>
      <c r="AI12" s="327">
        <v>0</v>
      </c>
      <c r="AJ12" s="327">
        <v>1</v>
      </c>
      <c r="AK12" s="329">
        <v>53.6</v>
      </c>
      <c r="AL12" s="327">
        <v>765</v>
      </c>
      <c r="AM12" s="330">
        <v>26.5</v>
      </c>
      <c r="AN12" s="327">
        <v>2855</v>
      </c>
      <c r="AO12" s="327">
        <v>1771</v>
      </c>
      <c r="AP12" s="327">
        <v>583</v>
      </c>
      <c r="AQ12" s="327">
        <v>52</v>
      </c>
      <c r="AR12" s="327">
        <v>13</v>
      </c>
      <c r="AS12" s="327">
        <v>2</v>
      </c>
      <c r="AT12" s="327">
        <v>358</v>
      </c>
      <c r="AU12" s="327">
        <v>8</v>
      </c>
      <c r="AV12" s="327">
        <v>7</v>
      </c>
      <c r="AW12" s="327">
        <v>61</v>
      </c>
      <c r="AX12" s="328">
        <v>0</v>
      </c>
      <c r="AY12" s="328">
        <v>0</v>
      </c>
      <c r="AZ12" s="327">
        <v>0</v>
      </c>
      <c r="BA12" s="327">
        <v>0</v>
      </c>
      <c r="BB12" s="327">
        <v>3</v>
      </c>
      <c r="BC12" s="331">
        <v>62</v>
      </c>
      <c r="BD12" s="327">
        <v>363</v>
      </c>
      <c r="BE12" s="329">
        <v>12.7</v>
      </c>
      <c r="BF12" s="332"/>
      <c r="BG12" s="46"/>
    </row>
    <row r="13" spans="1:59" s="45" customFormat="1" ht="22.25" customHeight="1">
      <c r="B13" s="333"/>
      <c r="C13" s="334"/>
      <c r="D13" s="335"/>
      <c r="E13" s="335"/>
      <c r="F13" s="335"/>
      <c r="G13" s="335"/>
      <c r="H13" s="335"/>
      <c r="I13" s="335"/>
      <c r="J13" s="335"/>
      <c r="K13" s="335"/>
      <c r="L13" s="335"/>
      <c r="M13" s="335"/>
      <c r="N13" s="335"/>
      <c r="O13" s="335"/>
      <c r="P13" s="335"/>
      <c r="Q13" s="335"/>
      <c r="R13" s="335"/>
      <c r="S13" s="336"/>
      <c r="T13" s="335"/>
      <c r="U13" s="336"/>
      <c r="V13" s="335"/>
      <c r="W13" s="335"/>
      <c r="X13" s="335"/>
      <c r="Y13" s="335"/>
      <c r="Z13" s="335"/>
      <c r="AA13" s="335"/>
      <c r="AB13" s="335"/>
      <c r="AC13" s="335"/>
      <c r="AD13" s="335"/>
      <c r="AE13" s="335"/>
      <c r="AF13" s="335"/>
      <c r="AG13" s="335"/>
      <c r="AH13" s="335"/>
      <c r="AI13" s="335"/>
      <c r="AJ13" s="335"/>
      <c r="AK13" s="336"/>
      <c r="AL13" s="335"/>
      <c r="AM13" s="337"/>
      <c r="AN13" s="335"/>
      <c r="AO13" s="335"/>
      <c r="AP13" s="335"/>
      <c r="AQ13" s="335"/>
      <c r="AR13" s="335"/>
      <c r="AS13" s="335"/>
      <c r="AT13" s="335"/>
      <c r="AU13" s="335"/>
      <c r="AV13" s="335"/>
      <c r="AW13" s="338"/>
      <c r="AX13" s="338"/>
      <c r="AY13" s="338"/>
      <c r="AZ13" s="338"/>
      <c r="BA13" s="338"/>
      <c r="BB13" s="338"/>
      <c r="BC13" s="339"/>
      <c r="BD13" s="338"/>
      <c r="BE13" s="340"/>
      <c r="BF13" s="332"/>
    </row>
    <row r="14" spans="1:59" s="45" customFormat="1" ht="22.25" customHeight="1">
      <c r="B14" s="885" t="s">
        <v>397</v>
      </c>
      <c r="C14" s="886"/>
      <c r="D14" s="326">
        <v>5502</v>
      </c>
      <c r="E14" s="327">
        <v>3279</v>
      </c>
      <c r="F14" s="327">
        <v>748</v>
      </c>
      <c r="G14" s="327">
        <v>185</v>
      </c>
      <c r="H14" s="327">
        <v>43</v>
      </c>
      <c r="I14" s="327">
        <v>10</v>
      </c>
      <c r="J14" s="327">
        <v>1080</v>
      </c>
      <c r="K14" s="327">
        <v>6</v>
      </c>
      <c r="L14" s="327">
        <v>12</v>
      </c>
      <c r="M14" s="328">
        <v>139</v>
      </c>
      <c r="N14" s="328">
        <v>0</v>
      </c>
      <c r="O14" s="327">
        <v>0</v>
      </c>
      <c r="P14" s="328">
        <v>0</v>
      </c>
      <c r="Q14" s="327">
        <v>0</v>
      </c>
      <c r="R14" s="327">
        <v>1</v>
      </c>
      <c r="S14" s="329">
        <v>59.6</v>
      </c>
      <c r="T14" s="327">
        <v>1091</v>
      </c>
      <c r="U14" s="329">
        <v>19.8</v>
      </c>
      <c r="V14" s="327">
        <v>2769</v>
      </c>
      <c r="W14" s="327">
        <v>1548</v>
      </c>
      <c r="X14" s="327">
        <v>286</v>
      </c>
      <c r="Y14" s="327">
        <v>102</v>
      </c>
      <c r="Z14" s="327">
        <v>37</v>
      </c>
      <c r="AA14" s="327">
        <v>8</v>
      </c>
      <c r="AB14" s="328">
        <v>710</v>
      </c>
      <c r="AC14" s="327">
        <v>2</v>
      </c>
      <c r="AD14" s="327">
        <v>4</v>
      </c>
      <c r="AE14" s="327">
        <v>72</v>
      </c>
      <c r="AF14" s="328">
        <v>0</v>
      </c>
      <c r="AG14" s="328">
        <v>0</v>
      </c>
      <c r="AH14" s="328">
        <v>0</v>
      </c>
      <c r="AI14" s="328">
        <v>0</v>
      </c>
      <c r="AJ14" s="328">
        <v>1</v>
      </c>
      <c r="AK14" s="329">
        <v>55.9</v>
      </c>
      <c r="AL14" s="327">
        <v>719</v>
      </c>
      <c r="AM14" s="330">
        <v>26</v>
      </c>
      <c r="AN14" s="327">
        <v>2733</v>
      </c>
      <c r="AO14" s="327">
        <v>1731</v>
      </c>
      <c r="AP14" s="327">
        <v>462</v>
      </c>
      <c r="AQ14" s="328">
        <v>83</v>
      </c>
      <c r="AR14" s="327">
        <v>6</v>
      </c>
      <c r="AS14" s="327">
        <v>2</v>
      </c>
      <c r="AT14" s="327">
        <v>370</v>
      </c>
      <c r="AU14" s="327">
        <v>4</v>
      </c>
      <c r="AV14" s="327">
        <v>8</v>
      </c>
      <c r="AW14" s="328">
        <v>67</v>
      </c>
      <c r="AX14" s="328">
        <v>0</v>
      </c>
      <c r="AY14" s="328">
        <v>0</v>
      </c>
      <c r="AZ14" s="328">
        <v>0</v>
      </c>
      <c r="BA14" s="328">
        <v>0</v>
      </c>
      <c r="BB14" s="338">
        <v>0</v>
      </c>
      <c r="BC14" s="339">
        <v>63.3</v>
      </c>
      <c r="BD14" s="338">
        <v>372</v>
      </c>
      <c r="BE14" s="340">
        <v>13.6</v>
      </c>
      <c r="BF14" s="332"/>
      <c r="BG14" s="46"/>
    </row>
    <row r="15" spans="1:59" s="45" customFormat="1" ht="22.25" customHeight="1">
      <c r="B15" s="333"/>
      <c r="C15" s="334"/>
      <c r="D15" s="335"/>
      <c r="E15" s="335"/>
      <c r="F15" s="335"/>
      <c r="G15" s="335"/>
      <c r="H15" s="335"/>
      <c r="I15" s="335"/>
      <c r="J15" s="335"/>
      <c r="K15" s="335"/>
      <c r="L15" s="335"/>
      <c r="M15" s="335"/>
      <c r="N15" s="335"/>
      <c r="O15" s="335"/>
      <c r="P15" s="335"/>
      <c r="Q15" s="335"/>
      <c r="R15" s="335"/>
      <c r="S15" s="336"/>
      <c r="T15" s="335"/>
      <c r="U15" s="336"/>
      <c r="V15" s="335"/>
      <c r="W15" s="335"/>
      <c r="X15" s="335"/>
      <c r="Y15" s="335"/>
      <c r="Z15" s="335"/>
      <c r="AA15" s="335"/>
      <c r="AB15" s="335"/>
      <c r="AC15" s="335"/>
      <c r="AD15" s="335"/>
      <c r="AE15" s="335"/>
      <c r="AF15" s="335"/>
      <c r="AG15" s="335"/>
      <c r="AH15" s="335"/>
      <c r="AI15" s="335"/>
      <c r="AJ15" s="335"/>
      <c r="AK15" s="336"/>
      <c r="AL15" s="335"/>
      <c r="AM15" s="337"/>
      <c r="AN15" s="335"/>
      <c r="AO15" s="335"/>
      <c r="AP15" s="335"/>
      <c r="AQ15" s="335"/>
      <c r="AR15" s="335"/>
      <c r="AS15" s="335"/>
      <c r="AT15" s="335"/>
      <c r="AU15" s="335"/>
      <c r="AV15" s="335"/>
      <c r="AW15" s="338"/>
      <c r="AX15" s="338"/>
      <c r="AY15" s="338"/>
      <c r="AZ15" s="338"/>
      <c r="BA15" s="338"/>
      <c r="BB15" s="338"/>
      <c r="BC15" s="339"/>
      <c r="BD15" s="338"/>
      <c r="BE15" s="340"/>
      <c r="BF15" s="332"/>
    </row>
    <row r="16" spans="1:59" s="45" customFormat="1" ht="22.25" customHeight="1">
      <c r="B16" s="885" t="s">
        <v>526</v>
      </c>
      <c r="C16" s="886"/>
      <c r="D16" s="326">
        <v>5063</v>
      </c>
      <c r="E16" s="327">
        <v>3024</v>
      </c>
      <c r="F16" s="327">
        <v>777</v>
      </c>
      <c r="G16" s="327">
        <v>93</v>
      </c>
      <c r="H16" s="327">
        <v>57</v>
      </c>
      <c r="I16" s="327">
        <v>13</v>
      </c>
      <c r="J16" s="327">
        <v>982</v>
      </c>
      <c r="K16" s="327">
        <v>3</v>
      </c>
      <c r="L16" s="327">
        <v>5</v>
      </c>
      <c r="M16" s="328">
        <v>109</v>
      </c>
      <c r="N16" s="328">
        <v>0</v>
      </c>
      <c r="O16" s="327">
        <v>0</v>
      </c>
      <c r="P16" s="328">
        <v>0</v>
      </c>
      <c r="Q16" s="327">
        <v>0</v>
      </c>
      <c r="R16" s="327">
        <v>0</v>
      </c>
      <c r="S16" s="329">
        <v>59.7</v>
      </c>
      <c r="T16" s="327">
        <v>995</v>
      </c>
      <c r="U16" s="329">
        <v>19.7</v>
      </c>
      <c r="V16" s="327">
        <v>2544</v>
      </c>
      <c r="W16" s="327">
        <v>1423</v>
      </c>
      <c r="X16" s="327">
        <v>288</v>
      </c>
      <c r="Y16" s="327">
        <v>53</v>
      </c>
      <c r="Z16" s="327">
        <v>50</v>
      </c>
      <c r="AA16" s="327">
        <v>7</v>
      </c>
      <c r="AB16" s="328">
        <v>671</v>
      </c>
      <c r="AC16" s="327">
        <v>1</v>
      </c>
      <c r="AD16" s="327">
        <v>3</v>
      </c>
      <c r="AE16" s="327">
        <v>48</v>
      </c>
      <c r="AF16" s="328">
        <v>0</v>
      </c>
      <c r="AG16" s="328">
        <v>0</v>
      </c>
      <c r="AH16" s="328">
        <v>0</v>
      </c>
      <c r="AI16" s="328">
        <v>0</v>
      </c>
      <c r="AJ16" s="328">
        <v>0</v>
      </c>
      <c r="AK16" s="329">
        <v>55.9</v>
      </c>
      <c r="AL16" s="327">
        <v>678</v>
      </c>
      <c r="AM16" s="330">
        <v>26.7</v>
      </c>
      <c r="AN16" s="327">
        <v>2519</v>
      </c>
      <c r="AO16" s="327">
        <v>1601</v>
      </c>
      <c r="AP16" s="327">
        <v>489</v>
      </c>
      <c r="AQ16" s="328">
        <v>40</v>
      </c>
      <c r="AR16" s="327">
        <v>7</v>
      </c>
      <c r="AS16" s="327">
        <v>6</v>
      </c>
      <c r="AT16" s="327">
        <v>311</v>
      </c>
      <c r="AU16" s="327">
        <v>2</v>
      </c>
      <c r="AV16" s="327">
        <v>2</v>
      </c>
      <c r="AW16" s="328">
        <v>61</v>
      </c>
      <c r="AX16" s="328">
        <v>0</v>
      </c>
      <c r="AY16" s="328">
        <v>0</v>
      </c>
      <c r="AZ16" s="328">
        <v>0</v>
      </c>
      <c r="BA16" s="328">
        <v>0</v>
      </c>
      <c r="BB16" s="338">
        <v>0</v>
      </c>
      <c r="BC16" s="339">
        <v>63.6</v>
      </c>
      <c r="BD16" s="338">
        <v>317</v>
      </c>
      <c r="BE16" s="340">
        <v>12.6</v>
      </c>
      <c r="BF16" s="332"/>
      <c r="BG16" s="67"/>
    </row>
    <row r="17" spans="2:59" s="45" customFormat="1" ht="62.15" customHeight="1">
      <c r="B17" s="341"/>
      <c r="C17" s="341"/>
      <c r="D17" s="326"/>
      <c r="E17" s="327"/>
      <c r="F17" s="327"/>
      <c r="G17" s="327"/>
      <c r="H17" s="327"/>
      <c r="I17" s="327"/>
      <c r="J17" s="327"/>
      <c r="K17" s="327"/>
      <c r="L17" s="327"/>
      <c r="M17" s="328"/>
      <c r="N17" s="327"/>
      <c r="O17" s="327"/>
      <c r="P17" s="327"/>
      <c r="Q17" s="327"/>
      <c r="R17" s="327"/>
      <c r="S17" s="329"/>
      <c r="T17" s="327"/>
      <c r="U17" s="329"/>
      <c r="V17" s="327"/>
      <c r="W17" s="327"/>
      <c r="X17" s="327"/>
      <c r="Y17" s="327"/>
      <c r="Z17" s="327"/>
      <c r="AA17" s="327"/>
      <c r="AB17" s="328"/>
      <c r="AC17" s="327"/>
      <c r="AD17" s="327"/>
      <c r="AE17" s="327"/>
      <c r="AF17" s="327"/>
      <c r="AG17" s="327"/>
      <c r="AH17" s="327"/>
      <c r="AI17" s="327"/>
      <c r="AJ17" s="327"/>
      <c r="AK17" s="329"/>
      <c r="AL17" s="327"/>
      <c r="AM17" s="330"/>
      <c r="AN17" s="327"/>
      <c r="AO17" s="327"/>
      <c r="AP17" s="327"/>
      <c r="AQ17" s="328"/>
      <c r="AR17" s="327"/>
      <c r="AS17" s="327"/>
      <c r="AT17" s="327"/>
      <c r="AU17" s="327"/>
      <c r="AV17" s="327"/>
      <c r="AW17" s="338"/>
      <c r="AX17" s="338"/>
      <c r="AY17" s="338"/>
      <c r="AZ17" s="328"/>
      <c r="BA17" s="338"/>
      <c r="BB17" s="338"/>
      <c r="BC17" s="339"/>
      <c r="BD17" s="338"/>
      <c r="BE17" s="340"/>
      <c r="BF17" s="332"/>
      <c r="BG17" s="46"/>
    </row>
    <row r="18" spans="2:59" s="45" customFormat="1" ht="47.15" customHeight="1">
      <c r="B18" s="342"/>
      <c r="C18" s="342" t="s">
        <v>107</v>
      </c>
      <c r="D18" s="343">
        <v>3167</v>
      </c>
      <c r="E18" s="327">
        <v>2295</v>
      </c>
      <c r="F18" s="327">
        <v>447</v>
      </c>
      <c r="G18" s="327">
        <v>66</v>
      </c>
      <c r="H18" s="327">
        <v>28</v>
      </c>
      <c r="I18" s="327">
        <v>2</v>
      </c>
      <c r="J18" s="327">
        <v>251</v>
      </c>
      <c r="K18" s="327">
        <v>2</v>
      </c>
      <c r="L18" s="327">
        <v>5</v>
      </c>
      <c r="M18" s="328">
        <v>71</v>
      </c>
      <c r="N18" s="328">
        <v>0</v>
      </c>
      <c r="O18" s="327">
        <v>0</v>
      </c>
      <c r="P18" s="328">
        <v>0</v>
      </c>
      <c r="Q18" s="327">
        <v>0</v>
      </c>
      <c r="R18" s="328">
        <v>0</v>
      </c>
      <c r="S18" s="329">
        <v>72.5</v>
      </c>
      <c r="T18" s="327">
        <v>253</v>
      </c>
      <c r="U18" s="329">
        <v>8</v>
      </c>
      <c r="V18" s="327">
        <v>1481</v>
      </c>
      <c r="W18" s="327">
        <v>1066</v>
      </c>
      <c r="X18" s="327">
        <v>159</v>
      </c>
      <c r="Y18" s="327">
        <v>38</v>
      </c>
      <c r="Z18" s="327">
        <v>24</v>
      </c>
      <c r="AA18" s="327">
        <v>0</v>
      </c>
      <c r="AB18" s="328">
        <v>160</v>
      </c>
      <c r="AC18" s="327">
        <v>1</v>
      </c>
      <c r="AD18" s="327">
        <v>3</v>
      </c>
      <c r="AE18" s="327">
        <v>30</v>
      </c>
      <c r="AF18" s="328">
        <v>0</v>
      </c>
      <c r="AG18" s="328">
        <v>0</v>
      </c>
      <c r="AH18" s="328">
        <v>0</v>
      </c>
      <c r="AI18" s="328">
        <v>0</v>
      </c>
      <c r="AJ18" s="328">
        <v>0</v>
      </c>
      <c r="AK18" s="329">
        <v>72</v>
      </c>
      <c r="AL18" s="327">
        <v>160</v>
      </c>
      <c r="AM18" s="330">
        <v>10.8</v>
      </c>
      <c r="AN18" s="327">
        <v>1686</v>
      </c>
      <c r="AO18" s="327">
        <v>1229</v>
      </c>
      <c r="AP18" s="327">
        <v>288</v>
      </c>
      <c r="AQ18" s="328">
        <v>28</v>
      </c>
      <c r="AR18" s="327">
        <v>4</v>
      </c>
      <c r="AS18" s="328">
        <v>2</v>
      </c>
      <c r="AT18" s="327">
        <v>91</v>
      </c>
      <c r="AU18" s="327">
        <v>1</v>
      </c>
      <c r="AV18" s="327">
        <v>2</v>
      </c>
      <c r="AW18" s="328">
        <v>41</v>
      </c>
      <c r="AX18" s="328">
        <v>0</v>
      </c>
      <c r="AY18" s="328">
        <v>0</v>
      </c>
      <c r="AZ18" s="328">
        <v>0</v>
      </c>
      <c r="BA18" s="328">
        <v>0</v>
      </c>
      <c r="BB18" s="328">
        <v>0</v>
      </c>
      <c r="BC18" s="344">
        <v>72.900000000000006</v>
      </c>
      <c r="BD18" s="328">
        <v>93</v>
      </c>
      <c r="BE18" s="345">
        <v>5.5</v>
      </c>
      <c r="BF18" s="332"/>
      <c r="BG18" s="46"/>
    </row>
    <row r="19" spans="2:59" s="45" customFormat="1" ht="47.15" customHeight="1">
      <c r="B19" s="342"/>
      <c r="C19" s="342" t="s">
        <v>108</v>
      </c>
      <c r="D19" s="343">
        <v>191</v>
      </c>
      <c r="E19" s="327">
        <v>40</v>
      </c>
      <c r="F19" s="327">
        <v>58</v>
      </c>
      <c r="G19" s="328">
        <v>3</v>
      </c>
      <c r="H19" s="327">
        <v>9</v>
      </c>
      <c r="I19" s="327">
        <v>2</v>
      </c>
      <c r="J19" s="327">
        <v>68</v>
      </c>
      <c r="K19" s="328">
        <v>0</v>
      </c>
      <c r="L19" s="327">
        <v>0</v>
      </c>
      <c r="M19" s="328">
        <v>11</v>
      </c>
      <c r="N19" s="328">
        <v>0</v>
      </c>
      <c r="O19" s="328">
        <v>0</v>
      </c>
      <c r="P19" s="328">
        <v>0</v>
      </c>
      <c r="Q19" s="328">
        <v>0</v>
      </c>
      <c r="R19" s="328">
        <v>0</v>
      </c>
      <c r="S19" s="329">
        <v>20.9</v>
      </c>
      <c r="T19" s="327">
        <v>70</v>
      </c>
      <c r="U19" s="329">
        <v>36.6</v>
      </c>
      <c r="V19" s="328">
        <v>117</v>
      </c>
      <c r="W19" s="327">
        <v>20</v>
      </c>
      <c r="X19" s="327">
        <v>30</v>
      </c>
      <c r="Y19" s="328">
        <v>3</v>
      </c>
      <c r="Z19" s="327">
        <v>9</v>
      </c>
      <c r="AA19" s="327">
        <v>2</v>
      </c>
      <c r="AB19" s="328">
        <v>45</v>
      </c>
      <c r="AC19" s="328">
        <v>0</v>
      </c>
      <c r="AD19" s="327">
        <v>0</v>
      </c>
      <c r="AE19" s="327">
        <v>8</v>
      </c>
      <c r="AF19" s="328">
        <v>0</v>
      </c>
      <c r="AG19" s="328">
        <v>0</v>
      </c>
      <c r="AH19" s="328">
        <v>0</v>
      </c>
      <c r="AI19" s="328">
        <v>0</v>
      </c>
      <c r="AJ19" s="328">
        <v>0</v>
      </c>
      <c r="AK19" s="345">
        <v>17.100000000000001</v>
      </c>
      <c r="AL19" s="327">
        <v>47</v>
      </c>
      <c r="AM19" s="330">
        <v>40.200000000000003</v>
      </c>
      <c r="AN19" s="327">
        <v>74</v>
      </c>
      <c r="AO19" s="327">
        <v>20</v>
      </c>
      <c r="AP19" s="327">
        <v>28</v>
      </c>
      <c r="AQ19" s="328">
        <v>0</v>
      </c>
      <c r="AR19" s="327">
        <v>0</v>
      </c>
      <c r="AS19" s="327">
        <v>0</v>
      </c>
      <c r="AT19" s="327">
        <v>23</v>
      </c>
      <c r="AU19" s="328">
        <v>0</v>
      </c>
      <c r="AV19" s="327">
        <v>0</v>
      </c>
      <c r="AW19" s="328">
        <v>3</v>
      </c>
      <c r="AX19" s="328">
        <v>0</v>
      </c>
      <c r="AY19" s="328">
        <v>0</v>
      </c>
      <c r="AZ19" s="328">
        <v>0</v>
      </c>
      <c r="BA19" s="328">
        <v>0</v>
      </c>
      <c r="BB19" s="328">
        <v>0</v>
      </c>
      <c r="BC19" s="344">
        <v>27</v>
      </c>
      <c r="BD19" s="328">
        <v>23</v>
      </c>
      <c r="BE19" s="345">
        <v>31.1</v>
      </c>
      <c r="BF19" s="332"/>
      <c r="BG19" s="46"/>
    </row>
    <row r="20" spans="2:59" s="45" customFormat="1" ht="47.15" customHeight="1">
      <c r="B20" s="342"/>
      <c r="C20" s="342" t="s">
        <v>109</v>
      </c>
      <c r="D20" s="343">
        <v>445</v>
      </c>
      <c r="E20" s="327">
        <v>119</v>
      </c>
      <c r="F20" s="327">
        <v>31</v>
      </c>
      <c r="G20" s="328">
        <v>5</v>
      </c>
      <c r="H20" s="327">
        <v>6</v>
      </c>
      <c r="I20" s="327">
        <v>2</v>
      </c>
      <c r="J20" s="327">
        <v>278</v>
      </c>
      <c r="K20" s="327">
        <v>0</v>
      </c>
      <c r="L20" s="328">
        <v>0</v>
      </c>
      <c r="M20" s="328">
        <v>4</v>
      </c>
      <c r="N20" s="328">
        <v>0</v>
      </c>
      <c r="O20" s="328">
        <v>0</v>
      </c>
      <c r="P20" s="328">
        <v>0</v>
      </c>
      <c r="Q20" s="328">
        <v>0</v>
      </c>
      <c r="R20" s="328">
        <v>0</v>
      </c>
      <c r="S20" s="329">
        <v>26.7</v>
      </c>
      <c r="T20" s="327">
        <v>280</v>
      </c>
      <c r="U20" s="329">
        <v>62.9</v>
      </c>
      <c r="V20" s="328">
        <v>389</v>
      </c>
      <c r="W20" s="327">
        <v>99</v>
      </c>
      <c r="X20" s="327">
        <v>23</v>
      </c>
      <c r="Y20" s="328">
        <v>4</v>
      </c>
      <c r="Z20" s="327">
        <v>5</v>
      </c>
      <c r="AA20" s="327">
        <v>2</v>
      </c>
      <c r="AB20" s="328">
        <v>254</v>
      </c>
      <c r="AC20" s="327">
        <v>0</v>
      </c>
      <c r="AD20" s="328">
        <v>0</v>
      </c>
      <c r="AE20" s="327">
        <v>2</v>
      </c>
      <c r="AF20" s="328">
        <v>0</v>
      </c>
      <c r="AG20" s="328">
        <v>0</v>
      </c>
      <c r="AH20" s="328">
        <v>0</v>
      </c>
      <c r="AI20" s="328">
        <v>0</v>
      </c>
      <c r="AJ20" s="328">
        <v>0</v>
      </c>
      <c r="AK20" s="345">
        <v>25.4</v>
      </c>
      <c r="AL20" s="327">
        <v>256</v>
      </c>
      <c r="AM20" s="330">
        <v>65.8</v>
      </c>
      <c r="AN20" s="327">
        <v>56</v>
      </c>
      <c r="AO20" s="327">
        <v>20</v>
      </c>
      <c r="AP20" s="328">
        <v>8</v>
      </c>
      <c r="AQ20" s="328">
        <v>1</v>
      </c>
      <c r="AR20" s="327">
        <v>1</v>
      </c>
      <c r="AS20" s="328">
        <v>0</v>
      </c>
      <c r="AT20" s="327">
        <v>24</v>
      </c>
      <c r="AU20" s="328">
        <v>0</v>
      </c>
      <c r="AV20" s="328">
        <v>0</v>
      </c>
      <c r="AW20" s="328">
        <v>2</v>
      </c>
      <c r="AX20" s="328">
        <v>0</v>
      </c>
      <c r="AY20" s="328">
        <v>0</v>
      </c>
      <c r="AZ20" s="328">
        <v>0</v>
      </c>
      <c r="BA20" s="328">
        <v>0</v>
      </c>
      <c r="BB20" s="328">
        <v>0</v>
      </c>
      <c r="BC20" s="344">
        <v>35.700000000000003</v>
      </c>
      <c r="BD20" s="328">
        <v>24</v>
      </c>
      <c r="BE20" s="345">
        <v>42.9</v>
      </c>
      <c r="BF20" s="332"/>
      <c r="BG20" s="46"/>
    </row>
    <row r="21" spans="2:59" s="45" customFormat="1" ht="47.15" customHeight="1">
      <c r="B21" s="342"/>
      <c r="C21" s="342" t="s">
        <v>77</v>
      </c>
      <c r="D21" s="343">
        <v>457</v>
      </c>
      <c r="E21" s="327">
        <v>149</v>
      </c>
      <c r="F21" s="327">
        <v>104</v>
      </c>
      <c r="G21" s="327">
        <v>0</v>
      </c>
      <c r="H21" s="327">
        <v>4</v>
      </c>
      <c r="I21" s="328">
        <v>2</v>
      </c>
      <c r="J21" s="327">
        <v>191</v>
      </c>
      <c r="K21" s="327">
        <v>0</v>
      </c>
      <c r="L21" s="327">
        <v>0</v>
      </c>
      <c r="M21" s="328">
        <v>7</v>
      </c>
      <c r="N21" s="328">
        <v>0</v>
      </c>
      <c r="O21" s="328">
        <v>0</v>
      </c>
      <c r="P21" s="328">
        <v>0</v>
      </c>
      <c r="Q21" s="328">
        <v>0</v>
      </c>
      <c r="R21" s="327">
        <v>0</v>
      </c>
      <c r="S21" s="329">
        <v>32.6</v>
      </c>
      <c r="T21" s="327">
        <v>193</v>
      </c>
      <c r="U21" s="329">
        <v>42.2</v>
      </c>
      <c r="V21" s="328">
        <v>180</v>
      </c>
      <c r="W21" s="327">
        <v>53</v>
      </c>
      <c r="X21" s="327">
        <v>32</v>
      </c>
      <c r="Y21" s="328">
        <v>0</v>
      </c>
      <c r="Z21" s="327">
        <v>3</v>
      </c>
      <c r="AA21" s="328">
        <v>1</v>
      </c>
      <c r="AB21" s="328">
        <v>90</v>
      </c>
      <c r="AC21" s="328">
        <v>0</v>
      </c>
      <c r="AD21" s="328">
        <v>0</v>
      </c>
      <c r="AE21" s="327">
        <v>1</v>
      </c>
      <c r="AF21" s="328">
        <v>0</v>
      </c>
      <c r="AG21" s="328">
        <v>0</v>
      </c>
      <c r="AH21" s="328">
        <v>0</v>
      </c>
      <c r="AI21" s="328">
        <v>0</v>
      </c>
      <c r="AJ21" s="328">
        <v>0</v>
      </c>
      <c r="AK21" s="329">
        <v>29.4</v>
      </c>
      <c r="AL21" s="327">
        <v>91</v>
      </c>
      <c r="AM21" s="330">
        <v>50.6</v>
      </c>
      <c r="AN21" s="327">
        <v>277</v>
      </c>
      <c r="AO21" s="327">
        <v>96</v>
      </c>
      <c r="AP21" s="327">
        <v>72</v>
      </c>
      <c r="AQ21" s="328">
        <v>0</v>
      </c>
      <c r="AR21" s="327">
        <v>1</v>
      </c>
      <c r="AS21" s="328">
        <v>1</v>
      </c>
      <c r="AT21" s="327">
        <v>101</v>
      </c>
      <c r="AU21" s="327">
        <v>0</v>
      </c>
      <c r="AV21" s="327">
        <v>0</v>
      </c>
      <c r="AW21" s="328">
        <v>6</v>
      </c>
      <c r="AX21" s="328">
        <v>0</v>
      </c>
      <c r="AY21" s="328">
        <v>0</v>
      </c>
      <c r="AZ21" s="328">
        <v>0</v>
      </c>
      <c r="BA21" s="328">
        <v>0</v>
      </c>
      <c r="BB21" s="328">
        <v>0</v>
      </c>
      <c r="BC21" s="344">
        <v>34.700000000000003</v>
      </c>
      <c r="BD21" s="328">
        <v>102</v>
      </c>
      <c r="BE21" s="345">
        <v>36.799999999999997</v>
      </c>
      <c r="BF21" s="332"/>
      <c r="BG21" s="46"/>
    </row>
    <row r="22" spans="2:59" s="45" customFormat="1" ht="47.15" customHeight="1">
      <c r="B22" s="887" t="s">
        <v>1</v>
      </c>
      <c r="C22" s="342" t="s">
        <v>145</v>
      </c>
      <c r="D22" s="343">
        <v>29</v>
      </c>
      <c r="E22" s="327">
        <v>12</v>
      </c>
      <c r="F22" s="327">
        <v>1</v>
      </c>
      <c r="G22" s="328">
        <v>1</v>
      </c>
      <c r="H22" s="327">
        <v>6</v>
      </c>
      <c r="I22" s="328">
        <v>2</v>
      </c>
      <c r="J22" s="327">
        <v>7</v>
      </c>
      <c r="K22" s="328">
        <v>0</v>
      </c>
      <c r="L22" s="328">
        <v>0</v>
      </c>
      <c r="M22" s="328">
        <v>0</v>
      </c>
      <c r="N22" s="328">
        <v>0</v>
      </c>
      <c r="O22" s="328">
        <v>0</v>
      </c>
      <c r="P22" s="328">
        <v>0</v>
      </c>
      <c r="Q22" s="328">
        <v>0</v>
      </c>
      <c r="R22" s="328">
        <v>0</v>
      </c>
      <c r="S22" s="329">
        <v>41.4</v>
      </c>
      <c r="T22" s="327">
        <v>9</v>
      </c>
      <c r="U22" s="329">
        <v>31</v>
      </c>
      <c r="V22" s="328">
        <v>26</v>
      </c>
      <c r="W22" s="327">
        <v>11</v>
      </c>
      <c r="X22" s="327">
        <v>1</v>
      </c>
      <c r="Y22" s="328">
        <v>1</v>
      </c>
      <c r="Z22" s="327">
        <v>6</v>
      </c>
      <c r="AA22" s="328">
        <v>2</v>
      </c>
      <c r="AB22" s="328">
        <v>5</v>
      </c>
      <c r="AC22" s="328">
        <v>0</v>
      </c>
      <c r="AD22" s="328">
        <v>0</v>
      </c>
      <c r="AE22" s="327">
        <v>0</v>
      </c>
      <c r="AF22" s="328">
        <v>0</v>
      </c>
      <c r="AG22" s="328">
        <v>0</v>
      </c>
      <c r="AH22" s="328">
        <v>0</v>
      </c>
      <c r="AI22" s="328">
        <v>0</v>
      </c>
      <c r="AJ22" s="328">
        <v>0</v>
      </c>
      <c r="AK22" s="345">
        <v>42.3</v>
      </c>
      <c r="AL22" s="327">
        <v>7</v>
      </c>
      <c r="AM22" s="330">
        <v>26.9</v>
      </c>
      <c r="AN22" s="327">
        <v>3</v>
      </c>
      <c r="AO22" s="327">
        <v>1</v>
      </c>
      <c r="AP22" s="328">
        <v>0</v>
      </c>
      <c r="AQ22" s="328">
        <v>0</v>
      </c>
      <c r="AR22" s="327">
        <v>0</v>
      </c>
      <c r="AS22" s="328">
        <v>0</v>
      </c>
      <c r="AT22" s="327">
        <v>2</v>
      </c>
      <c r="AU22" s="328">
        <v>0</v>
      </c>
      <c r="AV22" s="328">
        <v>0</v>
      </c>
      <c r="AW22" s="328">
        <v>0</v>
      </c>
      <c r="AX22" s="328">
        <v>0</v>
      </c>
      <c r="AY22" s="328">
        <v>0</v>
      </c>
      <c r="AZ22" s="328">
        <v>0</v>
      </c>
      <c r="BA22" s="328">
        <v>0</v>
      </c>
      <c r="BB22" s="328">
        <v>0</v>
      </c>
      <c r="BC22" s="344">
        <v>33.299999999999997</v>
      </c>
      <c r="BD22" s="328">
        <v>2</v>
      </c>
      <c r="BE22" s="345">
        <v>66.7</v>
      </c>
      <c r="BF22" s="332"/>
      <c r="BG22" s="46"/>
    </row>
    <row r="23" spans="2:59" s="45" customFormat="1" ht="47.15" customHeight="1">
      <c r="B23" s="887"/>
      <c r="C23" s="342" t="s">
        <v>43</v>
      </c>
      <c r="D23" s="343">
        <v>77</v>
      </c>
      <c r="E23" s="327">
        <v>17</v>
      </c>
      <c r="F23" s="327">
        <v>17</v>
      </c>
      <c r="G23" s="328">
        <v>0</v>
      </c>
      <c r="H23" s="328">
        <v>0</v>
      </c>
      <c r="I23" s="328">
        <v>0</v>
      </c>
      <c r="J23" s="327">
        <v>40</v>
      </c>
      <c r="K23" s="328">
        <v>0</v>
      </c>
      <c r="L23" s="328">
        <v>0</v>
      </c>
      <c r="M23" s="328">
        <v>3</v>
      </c>
      <c r="N23" s="328">
        <v>0</v>
      </c>
      <c r="O23" s="328">
        <v>0</v>
      </c>
      <c r="P23" s="328">
        <v>0</v>
      </c>
      <c r="Q23" s="328">
        <v>0</v>
      </c>
      <c r="R23" s="328">
        <v>0</v>
      </c>
      <c r="S23" s="329">
        <v>22.1</v>
      </c>
      <c r="T23" s="327">
        <v>40</v>
      </c>
      <c r="U23" s="329">
        <v>51.9</v>
      </c>
      <c r="V23" s="328">
        <v>30</v>
      </c>
      <c r="W23" s="328">
        <v>6</v>
      </c>
      <c r="X23" s="327">
        <v>4</v>
      </c>
      <c r="Y23" s="328">
        <v>0</v>
      </c>
      <c r="Z23" s="328">
        <v>0</v>
      </c>
      <c r="AA23" s="328">
        <v>0</v>
      </c>
      <c r="AB23" s="328">
        <v>20</v>
      </c>
      <c r="AC23" s="328">
        <v>0</v>
      </c>
      <c r="AD23" s="328">
        <v>0</v>
      </c>
      <c r="AE23" s="328">
        <v>0</v>
      </c>
      <c r="AF23" s="328">
        <v>0</v>
      </c>
      <c r="AG23" s="328">
        <v>0</v>
      </c>
      <c r="AH23" s="328">
        <v>0</v>
      </c>
      <c r="AI23" s="328">
        <v>0</v>
      </c>
      <c r="AJ23" s="328">
        <v>0</v>
      </c>
      <c r="AK23" s="345">
        <v>20</v>
      </c>
      <c r="AL23" s="328">
        <v>20</v>
      </c>
      <c r="AM23" s="330">
        <v>66.7</v>
      </c>
      <c r="AN23" s="327">
        <v>47</v>
      </c>
      <c r="AO23" s="327">
        <v>11</v>
      </c>
      <c r="AP23" s="328">
        <v>13</v>
      </c>
      <c r="AQ23" s="328">
        <v>0</v>
      </c>
      <c r="AR23" s="328">
        <v>0</v>
      </c>
      <c r="AS23" s="328">
        <v>0</v>
      </c>
      <c r="AT23" s="327">
        <v>20</v>
      </c>
      <c r="AU23" s="328">
        <v>0</v>
      </c>
      <c r="AV23" s="327">
        <v>0</v>
      </c>
      <c r="AW23" s="328">
        <v>3</v>
      </c>
      <c r="AX23" s="328">
        <v>0</v>
      </c>
      <c r="AY23" s="328">
        <v>0</v>
      </c>
      <c r="AZ23" s="328">
        <v>0</v>
      </c>
      <c r="BA23" s="328">
        <v>0</v>
      </c>
      <c r="BB23" s="328">
        <v>0</v>
      </c>
      <c r="BC23" s="344">
        <v>23.4</v>
      </c>
      <c r="BD23" s="328">
        <v>20</v>
      </c>
      <c r="BE23" s="345">
        <v>42.6</v>
      </c>
      <c r="BF23" s="332"/>
      <c r="BG23" s="46"/>
    </row>
    <row r="24" spans="2:59" s="45" customFormat="1" ht="47.15" customHeight="1">
      <c r="B24" s="342"/>
      <c r="C24" s="342" t="s">
        <v>146</v>
      </c>
      <c r="D24" s="343">
        <v>36</v>
      </c>
      <c r="E24" s="327">
        <v>36</v>
      </c>
      <c r="F24" s="327">
        <v>0</v>
      </c>
      <c r="G24" s="328">
        <v>0</v>
      </c>
      <c r="H24" s="328">
        <v>0</v>
      </c>
      <c r="I24" s="328">
        <v>0</v>
      </c>
      <c r="J24" s="328">
        <v>0</v>
      </c>
      <c r="K24" s="328">
        <v>0</v>
      </c>
      <c r="L24" s="328">
        <v>0</v>
      </c>
      <c r="M24" s="328">
        <v>0</v>
      </c>
      <c r="N24" s="328">
        <v>0</v>
      </c>
      <c r="O24" s="328">
        <v>0</v>
      </c>
      <c r="P24" s="328">
        <v>0</v>
      </c>
      <c r="Q24" s="328">
        <v>0</v>
      </c>
      <c r="R24" s="328">
        <v>0</v>
      </c>
      <c r="S24" s="345">
        <v>100</v>
      </c>
      <c r="T24" s="328">
        <v>0</v>
      </c>
      <c r="U24" s="345">
        <v>0</v>
      </c>
      <c r="V24" s="328">
        <v>0</v>
      </c>
      <c r="W24" s="328">
        <v>0</v>
      </c>
      <c r="X24" s="328">
        <v>0</v>
      </c>
      <c r="Y24" s="328">
        <v>0</v>
      </c>
      <c r="Z24" s="328">
        <v>0</v>
      </c>
      <c r="AA24" s="328">
        <v>0</v>
      </c>
      <c r="AB24" s="328">
        <v>0</v>
      </c>
      <c r="AC24" s="328">
        <v>0</v>
      </c>
      <c r="AD24" s="328">
        <v>0</v>
      </c>
      <c r="AE24" s="328">
        <v>0</v>
      </c>
      <c r="AF24" s="328">
        <v>0</v>
      </c>
      <c r="AG24" s="328">
        <v>0</v>
      </c>
      <c r="AH24" s="328">
        <v>0</v>
      </c>
      <c r="AI24" s="328">
        <v>0</v>
      </c>
      <c r="AJ24" s="328">
        <v>0</v>
      </c>
      <c r="AK24" s="345" t="s">
        <v>42</v>
      </c>
      <c r="AL24" s="328">
        <v>0</v>
      </c>
      <c r="AM24" s="345" t="s">
        <v>42</v>
      </c>
      <c r="AN24" s="327">
        <v>36</v>
      </c>
      <c r="AO24" s="327">
        <v>36</v>
      </c>
      <c r="AP24" s="328">
        <v>0</v>
      </c>
      <c r="AQ24" s="328">
        <v>0</v>
      </c>
      <c r="AR24" s="328">
        <v>0</v>
      </c>
      <c r="AS24" s="328">
        <v>0</v>
      </c>
      <c r="AT24" s="328">
        <v>0</v>
      </c>
      <c r="AU24" s="328">
        <v>0</v>
      </c>
      <c r="AV24" s="328">
        <v>0</v>
      </c>
      <c r="AW24" s="328">
        <v>0</v>
      </c>
      <c r="AX24" s="328">
        <v>0</v>
      </c>
      <c r="AY24" s="328">
        <v>0</v>
      </c>
      <c r="AZ24" s="328">
        <v>0</v>
      </c>
      <c r="BA24" s="328">
        <v>0</v>
      </c>
      <c r="BB24" s="328">
        <v>0</v>
      </c>
      <c r="BC24" s="344">
        <v>100</v>
      </c>
      <c r="BD24" s="328">
        <v>0</v>
      </c>
      <c r="BE24" s="345">
        <v>0</v>
      </c>
      <c r="BF24" s="332"/>
      <c r="BG24" s="46"/>
    </row>
    <row r="25" spans="2:59" s="45" customFormat="1" ht="47.15" customHeight="1">
      <c r="B25" s="342"/>
      <c r="C25" s="342" t="s">
        <v>114</v>
      </c>
      <c r="D25" s="343">
        <v>25</v>
      </c>
      <c r="E25" s="327">
        <v>8</v>
      </c>
      <c r="F25" s="327">
        <v>8</v>
      </c>
      <c r="G25" s="327">
        <v>0</v>
      </c>
      <c r="H25" s="328">
        <v>0</v>
      </c>
      <c r="I25" s="328">
        <v>0</v>
      </c>
      <c r="J25" s="327">
        <v>8</v>
      </c>
      <c r="K25" s="328">
        <v>0</v>
      </c>
      <c r="L25" s="328">
        <v>0</v>
      </c>
      <c r="M25" s="328">
        <v>1</v>
      </c>
      <c r="N25" s="328">
        <v>0</v>
      </c>
      <c r="O25" s="346">
        <v>0</v>
      </c>
      <c r="P25" s="328">
        <v>0</v>
      </c>
      <c r="Q25" s="328">
        <v>0</v>
      </c>
      <c r="R25" s="328">
        <v>0</v>
      </c>
      <c r="S25" s="329">
        <v>32</v>
      </c>
      <c r="T25" s="327">
        <v>8</v>
      </c>
      <c r="U25" s="329">
        <v>32</v>
      </c>
      <c r="V25" s="328">
        <v>8</v>
      </c>
      <c r="W25" s="328">
        <v>4</v>
      </c>
      <c r="X25" s="327">
        <v>1</v>
      </c>
      <c r="Y25" s="328">
        <v>0</v>
      </c>
      <c r="Z25" s="328">
        <v>0</v>
      </c>
      <c r="AA25" s="328">
        <v>0</v>
      </c>
      <c r="AB25" s="328">
        <v>2</v>
      </c>
      <c r="AC25" s="328">
        <v>0</v>
      </c>
      <c r="AD25" s="328">
        <v>0</v>
      </c>
      <c r="AE25" s="328">
        <v>1</v>
      </c>
      <c r="AF25" s="328">
        <v>0</v>
      </c>
      <c r="AG25" s="328">
        <v>0</v>
      </c>
      <c r="AH25" s="328">
        <v>0</v>
      </c>
      <c r="AI25" s="328">
        <v>0</v>
      </c>
      <c r="AJ25" s="328">
        <v>0</v>
      </c>
      <c r="AK25" s="329">
        <v>50</v>
      </c>
      <c r="AL25" s="328">
        <v>2</v>
      </c>
      <c r="AM25" s="330">
        <v>25</v>
      </c>
      <c r="AN25" s="327">
        <v>17</v>
      </c>
      <c r="AO25" s="327">
        <v>4</v>
      </c>
      <c r="AP25" s="328">
        <v>7</v>
      </c>
      <c r="AQ25" s="328">
        <v>0</v>
      </c>
      <c r="AR25" s="328">
        <v>0</v>
      </c>
      <c r="AS25" s="328">
        <v>0</v>
      </c>
      <c r="AT25" s="327">
        <v>6</v>
      </c>
      <c r="AU25" s="328">
        <v>0</v>
      </c>
      <c r="AV25" s="327">
        <v>0</v>
      </c>
      <c r="AW25" s="328">
        <v>0</v>
      </c>
      <c r="AX25" s="328">
        <v>0</v>
      </c>
      <c r="AY25" s="328">
        <v>0</v>
      </c>
      <c r="AZ25" s="328">
        <v>0</v>
      </c>
      <c r="BA25" s="328">
        <v>0</v>
      </c>
      <c r="BB25" s="328">
        <v>0</v>
      </c>
      <c r="BC25" s="344">
        <v>23.5</v>
      </c>
      <c r="BD25" s="328">
        <v>6</v>
      </c>
      <c r="BE25" s="345">
        <v>35.299999999999997</v>
      </c>
      <c r="BF25" s="332"/>
      <c r="BG25" s="46"/>
    </row>
    <row r="26" spans="2:59" s="45" customFormat="1" ht="47.15" customHeight="1">
      <c r="B26" s="342"/>
      <c r="C26" s="347" t="s">
        <v>150</v>
      </c>
      <c r="D26" s="343">
        <v>330</v>
      </c>
      <c r="E26" s="327">
        <v>257</v>
      </c>
      <c r="F26" s="327">
        <v>25</v>
      </c>
      <c r="G26" s="327">
        <v>17</v>
      </c>
      <c r="H26" s="327">
        <v>0</v>
      </c>
      <c r="I26" s="328">
        <v>3</v>
      </c>
      <c r="J26" s="327">
        <v>25</v>
      </c>
      <c r="K26" s="328">
        <v>1</v>
      </c>
      <c r="L26" s="328">
        <v>0</v>
      </c>
      <c r="M26" s="328">
        <v>2</v>
      </c>
      <c r="N26" s="328">
        <v>0</v>
      </c>
      <c r="O26" s="328">
        <v>0</v>
      </c>
      <c r="P26" s="328">
        <v>0</v>
      </c>
      <c r="Q26" s="328">
        <v>0</v>
      </c>
      <c r="R26" s="328">
        <v>0</v>
      </c>
      <c r="S26" s="329">
        <v>77.900000000000006</v>
      </c>
      <c r="T26" s="327">
        <v>28</v>
      </c>
      <c r="U26" s="329">
        <v>8.5</v>
      </c>
      <c r="V26" s="327">
        <v>148</v>
      </c>
      <c r="W26" s="327">
        <v>116</v>
      </c>
      <c r="X26" s="327">
        <v>4</v>
      </c>
      <c r="Y26" s="327">
        <v>7</v>
      </c>
      <c r="Z26" s="327">
        <v>0</v>
      </c>
      <c r="AA26" s="328">
        <v>0</v>
      </c>
      <c r="AB26" s="328">
        <v>20</v>
      </c>
      <c r="AC26" s="328">
        <v>0</v>
      </c>
      <c r="AD26" s="328">
        <v>0</v>
      </c>
      <c r="AE26" s="327">
        <v>1</v>
      </c>
      <c r="AF26" s="328">
        <v>0</v>
      </c>
      <c r="AG26" s="328">
        <v>0</v>
      </c>
      <c r="AH26" s="328">
        <v>0</v>
      </c>
      <c r="AI26" s="328">
        <v>0</v>
      </c>
      <c r="AJ26" s="328">
        <v>0</v>
      </c>
      <c r="AK26" s="329">
        <v>78.400000000000006</v>
      </c>
      <c r="AL26" s="328">
        <v>20</v>
      </c>
      <c r="AM26" s="330">
        <v>13.5</v>
      </c>
      <c r="AN26" s="327">
        <v>182</v>
      </c>
      <c r="AO26" s="327">
        <v>141</v>
      </c>
      <c r="AP26" s="327">
        <v>21</v>
      </c>
      <c r="AQ26" s="328">
        <v>10</v>
      </c>
      <c r="AR26" s="328">
        <v>0</v>
      </c>
      <c r="AS26" s="328">
        <v>3</v>
      </c>
      <c r="AT26" s="327">
        <v>5</v>
      </c>
      <c r="AU26" s="328">
        <v>1</v>
      </c>
      <c r="AV26" s="328">
        <v>0</v>
      </c>
      <c r="AW26" s="328">
        <v>1</v>
      </c>
      <c r="AX26" s="328">
        <v>0</v>
      </c>
      <c r="AY26" s="328">
        <v>0</v>
      </c>
      <c r="AZ26" s="328">
        <v>0</v>
      </c>
      <c r="BA26" s="328">
        <v>0</v>
      </c>
      <c r="BB26" s="328">
        <v>0</v>
      </c>
      <c r="BC26" s="344">
        <v>77.5</v>
      </c>
      <c r="BD26" s="328">
        <v>8</v>
      </c>
      <c r="BE26" s="345">
        <v>4.4000000000000004</v>
      </c>
      <c r="BF26" s="332"/>
      <c r="BG26" s="46"/>
    </row>
    <row r="27" spans="2:59" s="45" customFormat="1" ht="47.15" customHeight="1">
      <c r="B27" s="342"/>
      <c r="C27" s="347" t="s">
        <v>135</v>
      </c>
      <c r="D27" s="343">
        <v>306</v>
      </c>
      <c r="E27" s="327">
        <v>91</v>
      </c>
      <c r="F27" s="327">
        <v>86</v>
      </c>
      <c r="G27" s="327">
        <v>1</v>
      </c>
      <c r="H27" s="327">
        <v>4</v>
      </c>
      <c r="I27" s="327">
        <v>0</v>
      </c>
      <c r="J27" s="327">
        <v>114</v>
      </c>
      <c r="K27" s="328">
        <v>0</v>
      </c>
      <c r="L27" s="327">
        <v>0</v>
      </c>
      <c r="M27" s="328">
        <v>10</v>
      </c>
      <c r="N27" s="328">
        <v>0</v>
      </c>
      <c r="O27" s="328">
        <v>0</v>
      </c>
      <c r="P27" s="328">
        <v>0</v>
      </c>
      <c r="Q27" s="328">
        <v>0</v>
      </c>
      <c r="R27" s="328">
        <v>0</v>
      </c>
      <c r="S27" s="329">
        <v>29.7</v>
      </c>
      <c r="T27" s="327">
        <v>114</v>
      </c>
      <c r="U27" s="329">
        <v>37.299999999999997</v>
      </c>
      <c r="V27" s="328">
        <v>165</v>
      </c>
      <c r="W27" s="327">
        <v>48</v>
      </c>
      <c r="X27" s="327">
        <v>34</v>
      </c>
      <c r="Y27" s="328">
        <v>0</v>
      </c>
      <c r="Z27" s="327">
        <v>3</v>
      </c>
      <c r="AA27" s="327">
        <v>0</v>
      </c>
      <c r="AB27" s="328">
        <v>75</v>
      </c>
      <c r="AC27" s="328">
        <v>0</v>
      </c>
      <c r="AD27" s="327">
        <v>0</v>
      </c>
      <c r="AE27" s="327">
        <v>5</v>
      </c>
      <c r="AF27" s="328">
        <v>0</v>
      </c>
      <c r="AG27" s="328">
        <v>0</v>
      </c>
      <c r="AH27" s="328">
        <v>0</v>
      </c>
      <c r="AI27" s="328">
        <v>0</v>
      </c>
      <c r="AJ27" s="328">
        <v>0</v>
      </c>
      <c r="AK27" s="329">
        <v>29.1</v>
      </c>
      <c r="AL27" s="327">
        <v>75</v>
      </c>
      <c r="AM27" s="330">
        <v>45.5</v>
      </c>
      <c r="AN27" s="327">
        <v>141</v>
      </c>
      <c r="AO27" s="327">
        <v>43</v>
      </c>
      <c r="AP27" s="327">
        <v>52</v>
      </c>
      <c r="AQ27" s="328">
        <v>1</v>
      </c>
      <c r="AR27" s="327">
        <v>1</v>
      </c>
      <c r="AS27" s="327">
        <v>0</v>
      </c>
      <c r="AT27" s="327">
        <v>39</v>
      </c>
      <c r="AU27" s="328">
        <v>0</v>
      </c>
      <c r="AV27" s="327">
        <v>0</v>
      </c>
      <c r="AW27" s="328">
        <v>5</v>
      </c>
      <c r="AX27" s="328">
        <v>0</v>
      </c>
      <c r="AY27" s="328">
        <v>0</v>
      </c>
      <c r="AZ27" s="328">
        <v>0</v>
      </c>
      <c r="BA27" s="328">
        <v>0</v>
      </c>
      <c r="BB27" s="328">
        <v>0</v>
      </c>
      <c r="BC27" s="344">
        <v>30.5</v>
      </c>
      <c r="BD27" s="328">
        <v>39</v>
      </c>
      <c r="BE27" s="345">
        <v>27.7</v>
      </c>
      <c r="BF27" s="332"/>
      <c r="BG27" s="46"/>
    </row>
    <row r="28" spans="2:59" s="45" customFormat="1" ht="47.15" customHeight="1">
      <c r="B28" s="342"/>
      <c r="C28" s="342"/>
      <c r="D28" s="343"/>
      <c r="E28" s="327"/>
      <c r="F28" s="327"/>
      <c r="G28" s="327"/>
      <c r="H28" s="327"/>
      <c r="I28" s="327"/>
      <c r="J28" s="327"/>
      <c r="K28" s="327"/>
      <c r="L28" s="327"/>
      <c r="M28" s="328"/>
      <c r="N28" s="327"/>
      <c r="O28" s="327"/>
      <c r="P28" s="327"/>
      <c r="Q28" s="327"/>
      <c r="R28" s="327"/>
      <c r="S28" s="329"/>
      <c r="T28" s="327"/>
      <c r="U28" s="329"/>
      <c r="V28" s="327"/>
      <c r="W28" s="327"/>
      <c r="X28" s="327"/>
      <c r="Y28" s="327"/>
      <c r="Z28" s="327"/>
      <c r="AA28" s="327"/>
      <c r="AB28" s="327"/>
      <c r="AC28" s="327"/>
      <c r="AD28" s="327"/>
      <c r="AE28" s="327"/>
      <c r="AF28" s="327"/>
      <c r="AG28" s="327"/>
      <c r="AH28" s="327"/>
      <c r="AI28" s="327"/>
      <c r="AJ28" s="327"/>
      <c r="AK28" s="329"/>
      <c r="AL28" s="327"/>
      <c r="AM28" s="330"/>
      <c r="AN28" s="327"/>
      <c r="AO28" s="327"/>
      <c r="AP28" s="327"/>
      <c r="AQ28" s="327"/>
      <c r="AR28" s="327"/>
      <c r="AS28" s="327"/>
      <c r="AT28" s="327"/>
      <c r="AU28" s="327"/>
      <c r="AV28" s="327"/>
      <c r="AW28" s="328"/>
      <c r="AX28" s="328"/>
      <c r="AY28" s="328"/>
      <c r="AZ28" s="328"/>
      <c r="BA28" s="328"/>
      <c r="BB28" s="328"/>
      <c r="BC28" s="344"/>
      <c r="BD28" s="328"/>
      <c r="BE28" s="345"/>
      <c r="BF28" s="332"/>
      <c r="BG28" s="46"/>
    </row>
    <row r="29" spans="2:59" s="45" customFormat="1" ht="47.15" customHeight="1">
      <c r="B29" s="342"/>
      <c r="C29" s="342" t="s">
        <v>1</v>
      </c>
      <c r="D29" s="343">
        <v>4967</v>
      </c>
      <c r="E29" s="327">
        <v>3014</v>
      </c>
      <c r="F29" s="327">
        <v>766</v>
      </c>
      <c r="G29" s="327">
        <v>91</v>
      </c>
      <c r="H29" s="327">
        <v>51</v>
      </c>
      <c r="I29" s="327">
        <v>10</v>
      </c>
      <c r="J29" s="327">
        <v>943</v>
      </c>
      <c r="K29" s="327">
        <v>1</v>
      </c>
      <c r="L29" s="327">
        <v>1</v>
      </c>
      <c r="M29" s="328">
        <v>90</v>
      </c>
      <c r="N29" s="328">
        <v>0</v>
      </c>
      <c r="O29" s="328">
        <v>0</v>
      </c>
      <c r="P29" s="328">
        <v>0</v>
      </c>
      <c r="Q29" s="328">
        <v>0</v>
      </c>
      <c r="R29" s="327">
        <v>0</v>
      </c>
      <c r="S29" s="329">
        <v>60.7</v>
      </c>
      <c r="T29" s="327">
        <v>953</v>
      </c>
      <c r="U29" s="329">
        <v>19.2</v>
      </c>
      <c r="V29" s="327">
        <v>2483</v>
      </c>
      <c r="W29" s="327">
        <v>1417</v>
      </c>
      <c r="X29" s="327">
        <v>282</v>
      </c>
      <c r="Y29" s="327">
        <v>51</v>
      </c>
      <c r="Z29" s="327">
        <v>45</v>
      </c>
      <c r="AA29" s="327">
        <v>6</v>
      </c>
      <c r="AB29" s="328">
        <v>643</v>
      </c>
      <c r="AC29" s="328">
        <v>0</v>
      </c>
      <c r="AD29" s="327">
        <v>0</v>
      </c>
      <c r="AE29" s="327">
        <v>39</v>
      </c>
      <c r="AF29" s="328">
        <v>0</v>
      </c>
      <c r="AG29" s="328">
        <v>0</v>
      </c>
      <c r="AH29" s="328">
        <v>0</v>
      </c>
      <c r="AI29" s="328">
        <v>0</v>
      </c>
      <c r="AJ29" s="328">
        <v>0</v>
      </c>
      <c r="AK29" s="329">
        <v>57.1</v>
      </c>
      <c r="AL29" s="327">
        <v>649</v>
      </c>
      <c r="AM29" s="330">
        <v>26.1</v>
      </c>
      <c r="AN29" s="327">
        <v>2484</v>
      </c>
      <c r="AO29" s="327">
        <v>1597</v>
      </c>
      <c r="AP29" s="327">
        <v>484</v>
      </c>
      <c r="AQ29" s="328">
        <v>40</v>
      </c>
      <c r="AR29" s="327">
        <v>6</v>
      </c>
      <c r="AS29" s="327">
        <v>4</v>
      </c>
      <c r="AT29" s="327">
        <v>300</v>
      </c>
      <c r="AU29" s="327">
        <v>1</v>
      </c>
      <c r="AV29" s="327">
        <v>1</v>
      </c>
      <c r="AW29" s="328">
        <v>51</v>
      </c>
      <c r="AX29" s="328">
        <v>0</v>
      </c>
      <c r="AY29" s="328">
        <v>0</v>
      </c>
      <c r="AZ29" s="328">
        <v>0</v>
      </c>
      <c r="BA29" s="328">
        <v>0</v>
      </c>
      <c r="BB29" s="328">
        <v>0</v>
      </c>
      <c r="BC29" s="344">
        <v>64.3</v>
      </c>
      <c r="BD29" s="328">
        <v>304</v>
      </c>
      <c r="BE29" s="345">
        <v>12.2</v>
      </c>
      <c r="BF29" s="332"/>
      <c r="BG29" s="46"/>
    </row>
    <row r="30" spans="2:59" s="45" customFormat="1" ht="47.15" customHeight="1">
      <c r="B30" s="342"/>
      <c r="C30" s="342" t="s">
        <v>107</v>
      </c>
      <c r="D30" s="343">
        <v>3085</v>
      </c>
      <c r="E30" s="327">
        <v>2288</v>
      </c>
      <c r="F30" s="327">
        <v>436</v>
      </c>
      <c r="G30" s="327">
        <v>65</v>
      </c>
      <c r="H30" s="327">
        <v>23</v>
      </c>
      <c r="I30" s="327">
        <v>0</v>
      </c>
      <c r="J30" s="327">
        <v>219</v>
      </c>
      <c r="K30" s="328">
        <v>0</v>
      </c>
      <c r="L30" s="327">
        <v>1</v>
      </c>
      <c r="M30" s="328">
        <v>53</v>
      </c>
      <c r="N30" s="328">
        <v>0</v>
      </c>
      <c r="O30" s="328">
        <v>0</v>
      </c>
      <c r="P30" s="328">
        <v>0</v>
      </c>
      <c r="Q30" s="328">
        <v>0</v>
      </c>
      <c r="R30" s="328">
        <v>0</v>
      </c>
      <c r="S30" s="329">
        <v>74.2</v>
      </c>
      <c r="T30" s="327">
        <v>219</v>
      </c>
      <c r="U30" s="329">
        <v>7.1</v>
      </c>
      <c r="V30" s="327">
        <v>1434</v>
      </c>
      <c r="W30" s="327">
        <v>1063</v>
      </c>
      <c r="X30" s="327">
        <v>153</v>
      </c>
      <c r="Y30" s="327">
        <v>37</v>
      </c>
      <c r="Z30" s="327">
        <v>20</v>
      </c>
      <c r="AA30" s="327">
        <v>0</v>
      </c>
      <c r="AB30" s="328">
        <v>139</v>
      </c>
      <c r="AC30" s="328">
        <v>0</v>
      </c>
      <c r="AD30" s="328">
        <v>0</v>
      </c>
      <c r="AE30" s="327">
        <v>22</v>
      </c>
      <c r="AF30" s="328">
        <v>0</v>
      </c>
      <c r="AG30" s="328">
        <v>0</v>
      </c>
      <c r="AH30" s="328">
        <v>0</v>
      </c>
      <c r="AI30" s="328">
        <v>0</v>
      </c>
      <c r="AJ30" s="328">
        <v>0</v>
      </c>
      <c r="AK30" s="329">
        <v>74.099999999999994</v>
      </c>
      <c r="AL30" s="327">
        <v>139</v>
      </c>
      <c r="AM30" s="330">
        <v>9.6999999999999993</v>
      </c>
      <c r="AN30" s="327">
        <v>1651</v>
      </c>
      <c r="AO30" s="327">
        <v>1225</v>
      </c>
      <c r="AP30" s="327">
        <v>283</v>
      </c>
      <c r="AQ30" s="328">
        <v>28</v>
      </c>
      <c r="AR30" s="327">
        <v>3</v>
      </c>
      <c r="AS30" s="328">
        <v>0</v>
      </c>
      <c r="AT30" s="327">
        <v>80</v>
      </c>
      <c r="AU30" s="328">
        <v>0</v>
      </c>
      <c r="AV30" s="327">
        <v>1</v>
      </c>
      <c r="AW30" s="328">
        <v>31</v>
      </c>
      <c r="AX30" s="328">
        <v>0</v>
      </c>
      <c r="AY30" s="328">
        <v>0</v>
      </c>
      <c r="AZ30" s="328">
        <v>0</v>
      </c>
      <c r="BA30" s="328">
        <v>0</v>
      </c>
      <c r="BB30" s="328">
        <v>0</v>
      </c>
      <c r="BC30" s="344">
        <v>74.2</v>
      </c>
      <c r="BD30" s="328">
        <v>80</v>
      </c>
      <c r="BE30" s="345">
        <v>4.8</v>
      </c>
      <c r="BF30" s="332"/>
      <c r="BG30" s="46"/>
    </row>
    <row r="31" spans="2:59" s="45" customFormat="1" ht="47.15" customHeight="1">
      <c r="B31" s="342"/>
      <c r="C31" s="342" t="s">
        <v>108</v>
      </c>
      <c r="D31" s="343">
        <v>191</v>
      </c>
      <c r="E31" s="327">
        <v>40</v>
      </c>
      <c r="F31" s="327">
        <v>58</v>
      </c>
      <c r="G31" s="328">
        <v>3</v>
      </c>
      <c r="H31" s="327">
        <v>9</v>
      </c>
      <c r="I31" s="327">
        <v>2</v>
      </c>
      <c r="J31" s="327">
        <v>68</v>
      </c>
      <c r="K31" s="328">
        <v>0</v>
      </c>
      <c r="L31" s="327">
        <v>0</v>
      </c>
      <c r="M31" s="328">
        <v>11</v>
      </c>
      <c r="N31" s="328">
        <v>0</v>
      </c>
      <c r="O31" s="328">
        <v>0</v>
      </c>
      <c r="P31" s="328">
        <v>0</v>
      </c>
      <c r="Q31" s="328">
        <v>0</v>
      </c>
      <c r="R31" s="328">
        <v>0</v>
      </c>
      <c r="S31" s="329">
        <v>20.9</v>
      </c>
      <c r="T31" s="327">
        <v>70</v>
      </c>
      <c r="U31" s="329">
        <v>36.6</v>
      </c>
      <c r="V31" s="328">
        <v>117</v>
      </c>
      <c r="W31" s="327">
        <v>20</v>
      </c>
      <c r="X31" s="327">
        <v>30</v>
      </c>
      <c r="Y31" s="328">
        <v>3</v>
      </c>
      <c r="Z31" s="327">
        <v>9</v>
      </c>
      <c r="AA31" s="327">
        <v>2</v>
      </c>
      <c r="AB31" s="328">
        <v>45</v>
      </c>
      <c r="AC31" s="328">
        <v>0</v>
      </c>
      <c r="AD31" s="327">
        <v>0</v>
      </c>
      <c r="AE31" s="327">
        <v>8</v>
      </c>
      <c r="AF31" s="328">
        <v>0</v>
      </c>
      <c r="AG31" s="328">
        <v>0</v>
      </c>
      <c r="AH31" s="328">
        <v>0</v>
      </c>
      <c r="AI31" s="328">
        <v>0</v>
      </c>
      <c r="AJ31" s="328">
        <v>0</v>
      </c>
      <c r="AK31" s="345">
        <v>17.100000000000001</v>
      </c>
      <c r="AL31" s="327">
        <v>47</v>
      </c>
      <c r="AM31" s="330">
        <v>40.200000000000003</v>
      </c>
      <c r="AN31" s="327">
        <v>74</v>
      </c>
      <c r="AO31" s="327">
        <v>20</v>
      </c>
      <c r="AP31" s="327">
        <v>28</v>
      </c>
      <c r="AQ31" s="328">
        <v>0</v>
      </c>
      <c r="AR31" s="327">
        <v>0</v>
      </c>
      <c r="AS31" s="327">
        <v>0</v>
      </c>
      <c r="AT31" s="327">
        <v>23</v>
      </c>
      <c r="AU31" s="328">
        <v>0</v>
      </c>
      <c r="AV31" s="327">
        <v>0</v>
      </c>
      <c r="AW31" s="328">
        <v>3</v>
      </c>
      <c r="AX31" s="328">
        <v>0</v>
      </c>
      <c r="AY31" s="328">
        <v>0</v>
      </c>
      <c r="AZ31" s="328">
        <v>0</v>
      </c>
      <c r="BA31" s="328">
        <v>0</v>
      </c>
      <c r="BB31" s="328">
        <v>0</v>
      </c>
      <c r="BC31" s="344">
        <v>27</v>
      </c>
      <c r="BD31" s="328">
        <v>23</v>
      </c>
      <c r="BE31" s="345">
        <v>31.1</v>
      </c>
      <c r="BF31" s="332"/>
      <c r="BG31" s="46"/>
    </row>
    <row r="32" spans="2:59" s="45" customFormat="1" ht="47.15" customHeight="1">
      <c r="B32" s="348"/>
      <c r="C32" s="342" t="s">
        <v>109</v>
      </c>
      <c r="D32" s="343">
        <v>431</v>
      </c>
      <c r="E32" s="327">
        <v>116</v>
      </c>
      <c r="F32" s="327">
        <v>31</v>
      </c>
      <c r="G32" s="328">
        <v>4</v>
      </c>
      <c r="H32" s="327">
        <v>5</v>
      </c>
      <c r="I32" s="327">
        <v>1</v>
      </c>
      <c r="J32" s="327">
        <v>271</v>
      </c>
      <c r="K32" s="328">
        <v>0</v>
      </c>
      <c r="L32" s="328">
        <v>0</v>
      </c>
      <c r="M32" s="328">
        <v>3</v>
      </c>
      <c r="N32" s="328">
        <v>0</v>
      </c>
      <c r="O32" s="328">
        <v>0</v>
      </c>
      <c r="P32" s="328">
        <v>0</v>
      </c>
      <c r="Q32" s="328">
        <v>0</v>
      </c>
      <c r="R32" s="328">
        <v>0</v>
      </c>
      <c r="S32" s="329">
        <v>26.9</v>
      </c>
      <c r="T32" s="327">
        <v>272</v>
      </c>
      <c r="U32" s="329">
        <v>63.1</v>
      </c>
      <c r="V32" s="328">
        <v>375</v>
      </c>
      <c r="W32" s="327">
        <v>96</v>
      </c>
      <c r="X32" s="327">
        <v>23</v>
      </c>
      <c r="Y32" s="328">
        <v>3</v>
      </c>
      <c r="Z32" s="327">
        <v>4</v>
      </c>
      <c r="AA32" s="327">
        <v>1</v>
      </c>
      <c r="AB32" s="328">
        <v>247</v>
      </c>
      <c r="AC32" s="328">
        <v>0</v>
      </c>
      <c r="AD32" s="328">
        <v>0</v>
      </c>
      <c r="AE32" s="327">
        <v>1</v>
      </c>
      <c r="AF32" s="328">
        <v>0</v>
      </c>
      <c r="AG32" s="328">
        <v>0</v>
      </c>
      <c r="AH32" s="328">
        <v>0</v>
      </c>
      <c r="AI32" s="328">
        <v>0</v>
      </c>
      <c r="AJ32" s="328">
        <v>0</v>
      </c>
      <c r="AK32" s="345">
        <v>25.6</v>
      </c>
      <c r="AL32" s="327">
        <v>248</v>
      </c>
      <c r="AM32" s="330">
        <v>66.099999999999994</v>
      </c>
      <c r="AN32" s="327">
        <v>56</v>
      </c>
      <c r="AO32" s="327">
        <v>20</v>
      </c>
      <c r="AP32" s="328">
        <v>8</v>
      </c>
      <c r="AQ32" s="328">
        <v>1</v>
      </c>
      <c r="AR32" s="327">
        <v>1</v>
      </c>
      <c r="AS32" s="328">
        <v>0</v>
      </c>
      <c r="AT32" s="327">
        <v>24</v>
      </c>
      <c r="AU32" s="328">
        <v>0</v>
      </c>
      <c r="AV32" s="328">
        <v>0</v>
      </c>
      <c r="AW32" s="328">
        <v>2</v>
      </c>
      <c r="AX32" s="328">
        <v>0</v>
      </c>
      <c r="AY32" s="328">
        <v>0</v>
      </c>
      <c r="AZ32" s="328">
        <v>0</v>
      </c>
      <c r="BA32" s="328">
        <v>0</v>
      </c>
      <c r="BB32" s="328">
        <v>0</v>
      </c>
      <c r="BC32" s="344">
        <v>35.700000000000003</v>
      </c>
      <c r="BD32" s="328">
        <v>24</v>
      </c>
      <c r="BE32" s="345">
        <v>42.9</v>
      </c>
      <c r="BF32" s="332"/>
      <c r="BG32" s="46"/>
    </row>
    <row r="33" spans="2:59" s="45" customFormat="1" ht="47.15" customHeight="1">
      <c r="B33" s="386" t="s">
        <v>153</v>
      </c>
      <c r="C33" s="342" t="s">
        <v>77</v>
      </c>
      <c r="D33" s="343">
        <v>457</v>
      </c>
      <c r="E33" s="327">
        <v>149</v>
      </c>
      <c r="F33" s="327">
        <v>104</v>
      </c>
      <c r="G33" s="327">
        <v>0</v>
      </c>
      <c r="H33" s="327">
        <v>4</v>
      </c>
      <c r="I33" s="328">
        <v>2</v>
      </c>
      <c r="J33" s="327">
        <v>191</v>
      </c>
      <c r="K33" s="327">
        <v>0</v>
      </c>
      <c r="L33" s="327">
        <v>0</v>
      </c>
      <c r="M33" s="328">
        <v>7</v>
      </c>
      <c r="N33" s="328">
        <v>0</v>
      </c>
      <c r="O33" s="328">
        <v>0</v>
      </c>
      <c r="P33" s="328">
        <v>0</v>
      </c>
      <c r="Q33" s="328">
        <v>0</v>
      </c>
      <c r="R33" s="327">
        <v>0</v>
      </c>
      <c r="S33" s="329">
        <v>32.6</v>
      </c>
      <c r="T33" s="327">
        <v>193</v>
      </c>
      <c r="U33" s="329">
        <v>42.2</v>
      </c>
      <c r="V33" s="328">
        <v>180</v>
      </c>
      <c r="W33" s="327">
        <v>53</v>
      </c>
      <c r="X33" s="327">
        <v>32</v>
      </c>
      <c r="Y33" s="328">
        <v>0</v>
      </c>
      <c r="Z33" s="327">
        <v>3</v>
      </c>
      <c r="AA33" s="328">
        <v>1</v>
      </c>
      <c r="AB33" s="328">
        <v>90</v>
      </c>
      <c r="AC33" s="328">
        <v>0</v>
      </c>
      <c r="AD33" s="328">
        <v>0</v>
      </c>
      <c r="AE33" s="327">
        <v>1</v>
      </c>
      <c r="AF33" s="328">
        <v>0</v>
      </c>
      <c r="AG33" s="328">
        <v>0</v>
      </c>
      <c r="AH33" s="328">
        <v>0</v>
      </c>
      <c r="AI33" s="328">
        <v>0</v>
      </c>
      <c r="AJ33" s="328">
        <v>0</v>
      </c>
      <c r="AK33" s="329">
        <v>29.4</v>
      </c>
      <c r="AL33" s="327">
        <v>91</v>
      </c>
      <c r="AM33" s="330">
        <v>50.6</v>
      </c>
      <c r="AN33" s="327">
        <v>277</v>
      </c>
      <c r="AO33" s="327">
        <v>96</v>
      </c>
      <c r="AP33" s="327">
        <v>72</v>
      </c>
      <c r="AQ33" s="328">
        <v>0</v>
      </c>
      <c r="AR33" s="327">
        <v>1</v>
      </c>
      <c r="AS33" s="328">
        <v>1</v>
      </c>
      <c r="AT33" s="327">
        <v>101</v>
      </c>
      <c r="AU33" s="327">
        <v>0</v>
      </c>
      <c r="AV33" s="327">
        <v>0</v>
      </c>
      <c r="AW33" s="328">
        <v>6</v>
      </c>
      <c r="AX33" s="328">
        <v>0</v>
      </c>
      <c r="AY33" s="328">
        <v>0</v>
      </c>
      <c r="AZ33" s="328">
        <v>0</v>
      </c>
      <c r="BA33" s="328">
        <v>0</v>
      </c>
      <c r="BB33" s="328">
        <v>0</v>
      </c>
      <c r="BC33" s="344">
        <v>34.700000000000003</v>
      </c>
      <c r="BD33" s="328">
        <v>102</v>
      </c>
      <c r="BE33" s="345">
        <v>36.799999999999997</v>
      </c>
      <c r="BF33" s="332"/>
      <c r="BG33" s="46"/>
    </row>
    <row r="34" spans="2:59" s="45" customFormat="1" ht="47.15" customHeight="1">
      <c r="B34" s="386" t="s">
        <v>154</v>
      </c>
      <c r="C34" s="342" t="s">
        <v>145</v>
      </c>
      <c r="D34" s="343">
        <v>29</v>
      </c>
      <c r="E34" s="327">
        <v>12</v>
      </c>
      <c r="F34" s="327">
        <v>1</v>
      </c>
      <c r="G34" s="328">
        <v>1</v>
      </c>
      <c r="H34" s="327">
        <v>6</v>
      </c>
      <c r="I34" s="328">
        <v>2</v>
      </c>
      <c r="J34" s="327">
        <v>7</v>
      </c>
      <c r="K34" s="328">
        <v>0</v>
      </c>
      <c r="L34" s="328">
        <v>0</v>
      </c>
      <c r="M34" s="328">
        <v>0</v>
      </c>
      <c r="N34" s="328">
        <v>0</v>
      </c>
      <c r="O34" s="328">
        <v>0</v>
      </c>
      <c r="P34" s="328">
        <v>0</v>
      </c>
      <c r="Q34" s="328">
        <v>0</v>
      </c>
      <c r="R34" s="328">
        <v>0</v>
      </c>
      <c r="S34" s="329">
        <v>41.4</v>
      </c>
      <c r="T34" s="327">
        <v>9</v>
      </c>
      <c r="U34" s="329">
        <v>31</v>
      </c>
      <c r="V34" s="328">
        <v>26</v>
      </c>
      <c r="W34" s="327">
        <v>11</v>
      </c>
      <c r="X34" s="327">
        <v>1</v>
      </c>
      <c r="Y34" s="328">
        <v>1</v>
      </c>
      <c r="Z34" s="327">
        <v>6</v>
      </c>
      <c r="AA34" s="328">
        <v>2</v>
      </c>
      <c r="AB34" s="328">
        <v>5</v>
      </c>
      <c r="AC34" s="328">
        <v>0</v>
      </c>
      <c r="AD34" s="328">
        <v>0</v>
      </c>
      <c r="AE34" s="327">
        <v>0</v>
      </c>
      <c r="AF34" s="328">
        <v>0</v>
      </c>
      <c r="AG34" s="328">
        <v>0</v>
      </c>
      <c r="AH34" s="328">
        <v>0</v>
      </c>
      <c r="AI34" s="328">
        <v>0</v>
      </c>
      <c r="AJ34" s="328">
        <v>0</v>
      </c>
      <c r="AK34" s="345">
        <v>42.3</v>
      </c>
      <c r="AL34" s="327">
        <v>7</v>
      </c>
      <c r="AM34" s="330">
        <v>26.9</v>
      </c>
      <c r="AN34" s="327">
        <v>3</v>
      </c>
      <c r="AO34" s="327">
        <v>1</v>
      </c>
      <c r="AP34" s="328">
        <v>0</v>
      </c>
      <c r="AQ34" s="328">
        <v>0</v>
      </c>
      <c r="AR34" s="327">
        <v>0</v>
      </c>
      <c r="AS34" s="328">
        <v>0</v>
      </c>
      <c r="AT34" s="327">
        <v>2</v>
      </c>
      <c r="AU34" s="328">
        <v>0</v>
      </c>
      <c r="AV34" s="328">
        <v>0</v>
      </c>
      <c r="AW34" s="328">
        <v>0</v>
      </c>
      <c r="AX34" s="328">
        <v>0</v>
      </c>
      <c r="AY34" s="328">
        <v>0</v>
      </c>
      <c r="AZ34" s="328">
        <v>0</v>
      </c>
      <c r="BA34" s="328">
        <v>0</v>
      </c>
      <c r="BB34" s="328">
        <v>0</v>
      </c>
      <c r="BC34" s="344">
        <v>33.299999999999997</v>
      </c>
      <c r="BD34" s="328">
        <v>2</v>
      </c>
      <c r="BE34" s="345">
        <v>66.7</v>
      </c>
      <c r="BF34" s="332"/>
      <c r="BG34" s="46"/>
    </row>
    <row r="35" spans="2:59" s="45" customFormat="1" ht="47.15" customHeight="1">
      <c r="B35" s="386" t="s">
        <v>156</v>
      </c>
      <c r="C35" s="342" t="s">
        <v>43</v>
      </c>
      <c r="D35" s="343">
        <v>77</v>
      </c>
      <c r="E35" s="327">
        <v>17</v>
      </c>
      <c r="F35" s="327">
        <v>17</v>
      </c>
      <c r="G35" s="328">
        <v>0</v>
      </c>
      <c r="H35" s="328">
        <v>0</v>
      </c>
      <c r="I35" s="328">
        <v>0</v>
      </c>
      <c r="J35" s="327">
        <v>40</v>
      </c>
      <c r="K35" s="328">
        <v>0</v>
      </c>
      <c r="L35" s="328">
        <v>0</v>
      </c>
      <c r="M35" s="328">
        <v>3</v>
      </c>
      <c r="N35" s="328">
        <v>0</v>
      </c>
      <c r="O35" s="328">
        <v>0</v>
      </c>
      <c r="P35" s="328">
        <v>0</v>
      </c>
      <c r="Q35" s="328">
        <v>0</v>
      </c>
      <c r="R35" s="328">
        <v>0</v>
      </c>
      <c r="S35" s="329">
        <v>22.1</v>
      </c>
      <c r="T35" s="327">
        <v>40</v>
      </c>
      <c r="U35" s="329">
        <v>51.9</v>
      </c>
      <c r="V35" s="328">
        <v>30</v>
      </c>
      <c r="W35" s="328">
        <v>6</v>
      </c>
      <c r="X35" s="327">
        <v>4</v>
      </c>
      <c r="Y35" s="328">
        <v>0</v>
      </c>
      <c r="Z35" s="328">
        <v>0</v>
      </c>
      <c r="AA35" s="328">
        <v>0</v>
      </c>
      <c r="AB35" s="328">
        <v>20</v>
      </c>
      <c r="AC35" s="328">
        <v>0</v>
      </c>
      <c r="AD35" s="328">
        <v>0</v>
      </c>
      <c r="AE35" s="328">
        <v>0</v>
      </c>
      <c r="AF35" s="328">
        <v>0</v>
      </c>
      <c r="AG35" s="328">
        <v>0</v>
      </c>
      <c r="AH35" s="328">
        <v>0</v>
      </c>
      <c r="AI35" s="328">
        <v>0</v>
      </c>
      <c r="AJ35" s="328">
        <v>0</v>
      </c>
      <c r="AK35" s="345">
        <v>20</v>
      </c>
      <c r="AL35" s="328">
        <v>20</v>
      </c>
      <c r="AM35" s="330">
        <v>66.7</v>
      </c>
      <c r="AN35" s="327">
        <v>47</v>
      </c>
      <c r="AO35" s="327">
        <v>11</v>
      </c>
      <c r="AP35" s="328">
        <v>13</v>
      </c>
      <c r="AQ35" s="328">
        <v>0</v>
      </c>
      <c r="AR35" s="328">
        <v>0</v>
      </c>
      <c r="AS35" s="328">
        <v>0</v>
      </c>
      <c r="AT35" s="327">
        <v>20</v>
      </c>
      <c r="AU35" s="328">
        <v>0</v>
      </c>
      <c r="AV35" s="327">
        <v>0</v>
      </c>
      <c r="AW35" s="328">
        <v>3</v>
      </c>
      <c r="AX35" s="328">
        <v>0</v>
      </c>
      <c r="AY35" s="328">
        <v>0</v>
      </c>
      <c r="AZ35" s="328">
        <v>0</v>
      </c>
      <c r="BA35" s="328">
        <v>0</v>
      </c>
      <c r="BB35" s="328">
        <v>0</v>
      </c>
      <c r="BC35" s="344">
        <v>23.4</v>
      </c>
      <c r="BD35" s="328">
        <v>20</v>
      </c>
      <c r="BE35" s="345">
        <v>42.6</v>
      </c>
      <c r="BF35" s="332"/>
      <c r="BG35" s="46"/>
    </row>
    <row r="36" spans="2:59" s="45" customFormat="1" ht="47.15" customHeight="1">
      <c r="B36" s="342"/>
      <c r="C36" s="342" t="s">
        <v>146</v>
      </c>
      <c r="D36" s="343">
        <v>36</v>
      </c>
      <c r="E36" s="327">
        <v>36</v>
      </c>
      <c r="F36" s="327">
        <v>0</v>
      </c>
      <c r="G36" s="328">
        <v>0</v>
      </c>
      <c r="H36" s="328">
        <v>0</v>
      </c>
      <c r="I36" s="328">
        <v>0</v>
      </c>
      <c r="J36" s="328">
        <v>0</v>
      </c>
      <c r="K36" s="328">
        <v>0</v>
      </c>
      <c r="L36" s="328">
        <v>0</v>
      </c>
      <c r="M36" s="328">
        <v>0</v>
      </c>
      <c r="N36" s="328">
        <v>0</v>
      </c>
      <c r="O36" s="328">
        <v>0</v>
      </c>
      <c r="P36" s="328">
        <v>0</v>
      </c>
      <c r="Q36" s="328">
        <v>0</v>
      </c>
      <c r="R36" s="328">
        <v>0</v>
      </c>
      <c r="S36" s="345">
        <v>100</v>
      </c>
      <c r="T36" s="328">
        <v>0</v>
      </c>
      <c r="U36" s="345">
        <v>0</v>
      </c>
      <c r="V36" s="328">
        <v>0</v>
      </c>
      <c r="W36" s="328">
        <v>0</v>
      </c>
      <c r="X36" s="328">
        <v>0</v>
      </c>
      <c r="Y36" s="328">
        <v>0</v>
      </c>
      <c r="Z36" s="328">
        <v>0</v>
      </c>
      <c r="AA36" s="328">
        <v>0</v>
      </c>
      <c r="AB36" s="328">
        <v>0</v>
      </c>
      <c r="AC36" s="328">
        <v>0</v>
      </c>
      <c r="AD36" s="328">
        <v>0</v>
      </c>
      <c r="AE36" s="328">
        <v>0</v>
      </c>
      <c r="AF36" s="328">
        <v>0</v>
      </c>
      <c r="AG36" s="328">
        <v>0</v>
      </c>
      <c r="AH36" s="328">
        <v>0</v>
      </c>
      <c r="AI36" s="328">
        <v>0</v>
      </c>
      <c r="AJ36" s="328">
        <v>0</v>
      </c>
      <c r="AK36" s="345" t="s">
        <v>42</v>
      </c>
      <c r="AL36" s="328">
        <v>0</v>
      </c>
      <c r="AM36" s="345" t="s">
        <v>42</v>
      </c>
      <c r="AN36" s="327">
        <v>36</v>
      </c>
      <c r="AO36" s="327">
        <v>36</v>
      </c>
      <c r="AP36" s="328">
        <v>0</v>
      </c>
      <c r="AQ36" s="328">
        <v>0</v>
      </c>
      <c r="AR36" s="328">
        <v>0</v>
      </c>
      <c r="AS36" s="328">
        <v>0</v>
      </c>
      <c r="AT36" s="328">
        <v>0</v>
      </c>
      <c r="AU36" s="328">
        <v>0</v>
      </c>
      <c r="AV36" s="328">
        <v>0</v>
      </c>
      <c r="AW36" s="328">
        <v>0</v>
      </c>
      <c r="AX36" s="328">
        <v>0</v>
      </c>
      <c r="AY36" s="328">
        <v>0</v>
      </c>
      <c r="AZ36" s="328">
        <v>0</v>
      </c>
      <c r="BA36" s="328">
        <v>0</v>
      </c>
      <c r="BB36" s="328">
        <v>0</v>
      </c>
      <c r="BC36" s="344">
        <v>100</v>
      </c>
      <c r="BD36" s="328">
        <v>0</v>
      </c>
      <c r="BE36" s="345">
        <v>0</v>
      </c>
      <c r="BF36" s="332"/>
      <c r="BG36" s="46"/>
    </row>
    <row r="37" spans="2:59" s="45" customFormat="1" ht="47.15" customHeight="1">
      <c r="B37" s="342"/>
      <c r="C37" s="342" t="s">
        <v>114</v>
      </c>
      <c r="D37" s="343">
        <v>25</v>
      </c>
      <c r="E37" s="327">
        <v>8</v>
      </c>
      <c r="F37" s="327">
        <v>8</v>
      </c>
      <c r="G37" s="327">
        <v>0</v>
      </c>
      <c r="H37" s="328">
        <v>0</v>
      </c>
      <c r="I37" s="328">
        <v>0</v>
      </c>
      <c r="J37" s="327">
        <v>8</v>
      </c>
      <c r="K37" s="328">
        <v>0</v>
      </c>
      <c r="L37" s="328">
        <v>0</v>
      </c>
      <c r="M37" s="328">
        <v>1</v>
      </c>
      <c r="N37" s="328">
        <v>0</v>
      </c>
      <c r="O37" s="328">
        <v>0</v>
      </c>
      <c r="P37" s="328">
        <v>0</v>
      </c>
      <c r="Q37" s="328">
        <v>0</v>
      </c>
      <c r="R37" s="328">
        <v>0</v>
      </c>
      <c r="S37" s="329">
        <v>32</v>
      </c>
      <c r="T37" s="327">
        <v>8</v>
      </c>
      <c r="U37" s="329">
        <v>32</v>
      </c>
      <c r="V37" s="328">
        <v>8</v>
      </c>
      <c r="W37" s="328">
        <v>4</v>
      </c>
      <c r="X37" s="327">
        <v>1</v>
      </c>
      <c r="Y37" s="328">
        <v>0</v>
      </c>
      <c r="Z37" s="328">
        <v>0</v>
      </c>
      <c r="AA37" s="328">
        <v>0</v>
      </c>
      <c r="AB37" s="328">
        <v>2</v>
      </c>
      <c r="AC37" s="328">
        <v>0</v>
      </c>
      <c r="AD37" s="328">
        <v>0</v>
      </c>
      <c r="AE37" s="328">
        <v>1</v>
      </c>
      <c r="AF37" s="328">
        <v>0</v>
      </c>
      <c r="AG37" s="328">
        <v>0</v>
      </c>
      <c r="AH37" s="328">
        <v>0</v>
      </c>
      <c r="AI37" s="328">
        <v>0</v>
      </c>
      <c r="AJ37" s="328">
        <v>0</v>
      </c>
      <c r="AK37" s="329">
        <v>50</v>
      </c>
      <c r="AL37" s="328">
        <v>2</v>
      </c>
      <c r="AM37" s="330">
        <v>25</v>
      </c>
      <c r="AN37" s="327">
        <v>17</v>
      </c>
      <c r="AO37" s="327">
        <v>4</v>
      </c>
      <c r="AP37" s="328">
        <v>7</v>
      </c>
      <c r="AQ37" s="328">
        <v>0</v>
      </c>
      <c r="AR37" s="328">
        <v>0</v>
      </c>
      <c r="AS37" s="328">
        <v>0</v>
      </c>
      <c r="AT37" s="327">
        <v>6</v>
      </c>
      <c r="AU37" s="328">
        <v>0</v>
      </c>
      <c r="AV37" s="327">
        <v>0</v>
      </c>
      <c r="AW37" s="328">
        <v>0</v>
      </c>
      <c r="AX37" s="328">
        <v>0</v>
      </c>
      <c r="AY37" s="328">
        <v>0</v>
      </c>
      <c r="AZ37" s="328">
        <v>0</v>
      </c>
      <c r="BA37" s="328">
        <v>0</v>
      </c>
      <c r="BB37" s="328">
        <v>0</v>
      </c>
      <c r="BC37" s="344">
        <v>23.5</v>
      </c>
      <c r="BD37" s="328">
        <v>6</v>
      </c>
      <c r="BE37" s="345">
        <v>35.299999999999997</v>
      </c>
      <c r="BF37" s="332"/>
      <c r="BG37" s="46"/>
    </row>
    <row r="38" spans="2:59" s="45" customFormat="1" ht="47.15" customHeight="1">
      <c r="B38" s="342"/>
      <c r="C38" s="347" t="s">
        <v>150</v>
      </c>
      <c r="D38" s="343">
        <v>330</v>
      </c>
      <c r="E38" s="327">
        <v>257</v>
      </c>
      <c r="F38" s="327">
        <v>25</v>
      </c>
      <c r="G38" s="327">
        <v>17</v>
      </c>
      <c r="H38" s="327">
        <v>0</v>
      </c>
      <c r="I38" s="328">
        <v>3</v>
      </c>
      <c r="J38" s="327">
        <v>25</v>
      </c>
      <c r="K38" s="328">
        <v>1</v>
      </c>
      <c r="L38" s="328">
        <v>0</v>
      </c>
      <c r="M38" s="328">
        <v>2</v>
      </c>
      <c r="N38" s="328">
        <v>0</v>
      </c>
      <c r="O38" s="328">
        <v>0</v>
      </c>
      <c r="P38" s="328">
        <v>0</v>
      </c>
      <c r="Q38" s="328">
        <v>0</v>
      </c>
      <c r="R38" s="328">
        <v>0</v>
      </c>
      <c r="S38" s="329">
        <v>77.900000000000006</v>
      </c>
      <c r="T38" s="327">
        <v>28</v>
      </c>
      <c r="U38" s="329">
        <v>8.5</v>
      </c>
      <c r="V38" s="327">
        <v>148</v>
      </c>
      <c r="W38" s="327">
        <v>116</v>
      </c>
      <c r="X38" s="327">
        <v>4</v>
      </c>
      <c r="Y38" s="327">
        <v>7</v>
      </c>
      <c r="Z38" s="327">
        <v>0</v>
      </c>
      <c r="AA38" s="328">
        <v>0</v>
      </c>
      <c r="AB38" s="328">
        <v>20</v>
      </c>
      <c r="AC38" s="328">
        <v>0</v>
      </c>
      <c r="AD38" s="328">
        <v>0</v>
      </c>
      <c r="AE38" s="327">
        <v>1</v>
      </c>
      <c r="AF38" s="328">
        <v>0</v>
      </c>
      <c r="AG38" s="328">
        <v>0</v>
      </c>
      <c r="AH38" s="328">
        <v>0</v>
      </c>
      <c r="AI38" s="328">
        <v>0</v>
      </c>
      <c r="AJ38" s="328">
        <v>0</v>
      </c>
      <c r="AK38" s="329">
        <v>78.400000000000006</v>
      </c>
      <c r="AL38" s="328">
        <v>20</v>
      </c>
      <c r="AM38" s="330">
        <v>13.5</v>
      </c>
      <c r="AN38" s="327">
        <v>182</v>
      </c>
      <c r="AO38" s="327">
        <v>141</v>
      </c>
      <c r="AP38" s="327">
        <v>21</v>
      </c>
      <c r="AQ38" s="328">
        <v>10</v>
      </c>
      <c r="AR38" s="328">
        <v>0</v>
      </c>
      <c r="AS38" s="328">
        <v>3</v>
      </c>
      <c r="AT38" s="327">
        <v>5</v>
      </c>
      <c r="AU38" s="328">
        <v>1</v>
      </c>
      <c r="AV38" s="328">
        <v>0</v>
      </c>
      <c r="AW38" s="328">
        <v>1</v>
      </c>
      <c r="AX38" s="328">
        <v>0</v>
      </c>
      <c r="AY38" s="328">
        <v>0</v>
      </c>
      <c r="AZ38" s="328">
        <v>0</v>
      </c>
      <c r="BA38" s="328">
        <v>0</v>
      </c>
      <c r="BB38" s="328">
        <v>0</v>
      </c>
      <c r="BC38" s="344">
        <v>77.5</v>
      </c>
      <c r="BD38" s="328">
        <v>8</v>
      </c>
      <c r="BE38" s="345">
        <v>4.4000000000000004</v>
      </c>
      <c r="BF38" s="332"/>
      <c r="BG38" s="46"/>
    </row>
    <row r="39" spans="2:59" s="45" customFormat="1" ht="47.15" customHeight="1">
      <c r="B39" s="342"/>
      <c r="C39" s="347" t="s">
        <v>135</v>
      </c>
      <c r="D39" s="343">
        <v>306</v>
      </c>
      <c r="E39" s="327">
        <v>91</v>
      </c>
      <c r="F39" s="327">
        <v>86</v>
      </c>
      <c r="G39" s="327">
        <v>1</v>
      </c>
      <c r="H39" s="327">
        <v>4</v>
      </c>
      <c r="I39" s="327">
        <v>0</v>
      </c>
      <c r="J39" s="327">
        <v>114</v>
      </c>
      <c r="K39" s="328">
        <v>0</v>
      </c>
      <c r="L39" s="327">
        <v>0</v>
      </c>
      <c r="M39" s="328">
        <v>10</v>
      </c>
      <c r="N39" s="328">
        <v>0</v>
      </c>
      <c r="O39" s="328">
        <v>0</v>
      </c>
      <c r="P39" s="328">
        <v>0</v>
      </c>
      <c r="Q39" s="328">
        <v>0</v>
      </c>
      <c r="R39" s="328">
        <v>0</v>
      </c>
      <c r="S39" s="329">
        <v>29.7</v>
      </c>
      <c r="T39" s="327">
        <v>114</v>
      </c>
      <c r="U39" s="329">
        <v>37.299999999999997</v>
      </c>
      <c r="V39" s="328">
        <v>165</v>
      </c>
      <c r="W39" s="327">
        <v>48</v>
      </c>
      <c r="X39" s="327">
        <v>34</v>
      </c>
      <c r="Y39" s="328">
        <v>0</v>
      </c>
      <c r="Z39" s="327">
        <v>3</v>
      </c>
      <c r="AA39" s="327">
        <v>0</v>
      </c>
      <c r="AB39" s="328">
        <v>75</v>
      </c>
      <c r="AC39" s="328">
        <v>0</v>
      </c>
      <c r="AD39" s="327">
        <v>0</v>
      </c>
      <c r="AE39" s="327">
        <v>5</v>
      </c>
      <c r="AF39" s="328">
        <v>0</v>
      </c>
      <c r="AG39" s="328">
        <v>0</v>
      </c>
      <c r="AH39" s="328">
        <v>0</v>
      </c>
      <c r="AI39" s="328">
        <v>0</v>
      </c>
      <c r="AJ39" s="328">
        <v>0</v>
      </c>
      <c r="AK39" s="329">
        <v>29.1</v>
      </c>
      <c r="AL39" s="327">
        <v>75</v>
      </c>
      <c r="AM39" s="330">
        <v>45.5</v>
      </c>
      <c r="AN39" s="327">
        <v>141</v>
      </c>
      <c r="AO39" s="327">
        <v>43</v>
      </c>
      <c r="AP39" s="327">
        <v>52</v>
      </c>
      <c r="AQ39" s="328">
        <v>1</v>
      </c>
      <c r="AR39" s="327">
        <v>1</v>
      </c>
      <c r="AS39" s="327">
        <v>0</v>
      </c>
      <c r="AT39" s="327">
        <v>39</v>
      </c>
      <c r="AU39" s="328">
        <v>0</v>
      </c>
      <c r="AV39" s="327">
        <v>0</v>
      </c>
      <c r="AW39" s="328">
        <v>5</v>
      </c>
      <c r="AX39" s="328">
        <v>0</v>
      </c>
      <c r="AY39" s="328">
        <v>0</v>
      </c>
      <c r="AZ39" s="328">
        <v>0</v>
      </c>
      <c r="BA39" s="328">
        <v>0</v>
      </c>
      <c r="BB39" s="328">
        <v>0</v>
      </c>
      <c r="BC39" s="344">
        <v>30.5</v>
      </c>
      <c r="BD39" s="328">
        <v>39</v>
      </c>
      <c r="BE39" s="345">
        <v>27.7</v>
      </c>
      <c r="BF39" s="332"/>
      <c r="BG39" s="46"/>
    </row>
    <row r="40" spans="2:59" s="45" customFormat="1" ht="47.15" customHeight="1">
      <c r="B40" s="342"/>
      <c r="C40" s="342"/>
      <c r="D40" s="343"/>
      <c r="E40" s="327"/>
      <c r="F40" s="327"/>
      <c r="G40" s="327"/>
      <c r="H40" s="327"/>
      <c r="I40" s="327"/>
      <c r="J40" s="327"/>
      <c r="K40" s="327"/>
      <c r="L40" s="327"/>
      <c r="M40" s="328"/>
      <c r="N40" s="327"/>
      <c r="O40" s="327"/>
      <c r="P40" s="327"/>
      <c r="Q40" s="327"/>
      <c r="R40" s="327"/>
      <c r="S40" s="329"/>
      <c r="T40" s="327"/>
      <c r="U40" s="329"/>
      <c r="V40" s="327"/>
      <c r="W40" s="327"/>
      <c r="X40" s="327"/>
      <c r="Y40" s="327"/>
      <c r="Z40" s="327"/>
      <c r="AA40" s="327"/>
      <c r="AB40" s="327"/>
      <c r="AC40" s="327"/>
      <c r="AD40" s="327"/>
      <c r="AE40" s="327"/>
      <c r="AF40" s="327"/>
      <c r="AG40" s="327"/>
      <c r="AH40" s="327"/>
      <c r="AI40" s="327"/>
      <c r="AJ40" s="327"/>
      <c r="AK40" s="329"/>
      <c r="AL40" s="327"/>
      <c r="AM40" s="330"/>
      <c r="AN40" s="327"/>
      <c r="AO40" s="327"/>
      <c r="AP40" s="327"/>
      <c r="AQ40" s="327"/>
      <c r="AR40" s="327"/>
      <c r="AS40" s="327"/>
      <c r="AT40" s="327"/>
      <c r="AU40" s="327"/>
      <c r="AV40" s="327"/>
      <c r="AW40" s="328"/>
      <c r="AX40" s="328"/>
      <c r="AY40" s="328"/>
      <c r="AZ40" s="328"/>
      <c r="BA40" s="328"/>
      <c r="BB40" s="328"/>
      <c r="BC40" s="344"/>
      <c r="BD40" s="328"/>
      <c r="BE40" s="345"/>
      <c r="BF40" s="332"/>
      <c r="BG40" s="46"/>
    </row>
    <row r="41" spans="2:59" s="45" customFormat="1" ht="47.15" customHeight="1">
      <c r="B41" s="386" t="s">
        <v>157</v>
      </c>
      <c r="C41" s="342" t="s">
        <v>1</v>
      </c>
      <c r="D41" s="343">
        <v>96</v>
      </c>
      <c r="E41" s="327">
        <v>10</v>
      </c>
      <c r="F41" s="327">
        <v>11</v>
      </c>
      <c r="G41" s="327">
        <v>2</v>
      </c>
      <c r="H41" s="327">
        <v>6</v>
      </c>
      <c r="I41" s="327">
        <v>3</v>
      </c>
      <c r="J41" s="327">
        <v>39</v>
      </c>
      <c r="K41" s="327">
        <v>2</v>
      </c>
      <c r="L41" s="327">
        <v>4</v>
      </c>
      <c r="M41" s="328">
        <v>19</v>
      </c>
      <c r="N41" s="328">
        <v>0</v>
      </c>
      <c r="O41" s="327">
        <v>0</v>
      </c>
      <c r="P41" s="328">
        <v>0</v>
      </c>
      <c r="Q41" s="327">
        <v>0</v>
      </c>
      <c r="R41" s="328">
        <v>0</v>
      </c>
      <c r="S41" s="329">
        <v>10.4</v>
      </c>
      <c r="T41" s="327">
        <v>42</v>
      </c>
      <c r="U41" s="329">
        <v>43.8</v>
      </c>
      <c r="V41" s="328">
        <v>61</v>
      </c>
      <c r="W41" s="327">
        <v>6</v>
      </c>
      <c r="X41" s="327">
        <v>6</v>
      </c>
      <c r="Y41" s="328">
        <v>2</v>
      </c>
      <c r="Z41" s="327">
        <v>5</v>
      </c>
      <c r="AA41" s="327">
        <v>1</v>
      </c>
      <c r="AB41" s="328">
        <v>28</v>
      </c>
      <c r="AC41" s="327">
        <v>1</v>
      </c>
      <c r="AD41" s="327">
        <v>3</v>
      </c>
      <c r="AE41" s="327">
        <v>9</v>
      </c>
      <c r="AF41" s="328">
        <v>0</v>
      </c>
      <c r="AG41" s="328">
        <v>0</v>
      </c>
      <c r="AH41" s="328">
        <v>0</v>
      </c>
      <c r="AI41" s="328">
        <v>0</v>
      </c>
      <c r="AJ41" s="328">
        <v>0</v>
      </c>
      <c r="AK41" s="329">
        <v>9.8000000000000007</v>
      </c>
      <c r="AL41" s="327">
        <v>29</v>
      </c>
      <c r="AM41" s="330">
        <v>47.5</v>
      </c>
      <c r="AN41" s="327">
        <v>35</v>
      </c>
      <c r="AO41" s="327">
        <v>4</v>
      </c>
      <c r="AP41" s="327">
        <v>5</v>
      </c>
      <c r="AQ41" s="328">
        <v>0</v>
      </c>
      <c r="AR41" s="327">
        <v>1</v>
      </c>
      <c r="AS41" s="328">
        <v>2</v>
      </c>
      <c r="AT41" s="327">
        <v>11</v>
      </c>
      <c r="AU41" s="327">
        <v>1</v>
      </c>
      <c r="AV41" s="327">
        <v>1</v>
      </c>
      <c r="AW41" s="328">
        <v>10</v>
      </c>
      <c r="AX41" s="328">
        <v>0</v>
      </c>
      <c r="AY41" s="328">
        <v>0</v>
      </c>
      <c r="AZ41" s="328">
        <v>0</v>
      </c>
      <c r="BA41" s="328">
        <v>0</v>
      </c>
      <c r="BB41" s="328">
        <v>0</v>
      </c>
      <c r="BC41" s="344">
        <v>11.4</v>
      </c>
      <c r="BD41" s="328">
        <v>13</v>
      </c>
      <c r="BE41" s="345">
        <v>37.1</v>
      </c>
      <c r="BF41" s="332"/>
      <c r="BG41" s="46"/>
    </row>
    <row r="42" spans="2:59" s="45" customFormat="1" ht="47.15" customHeight="1">
      <c r="B42" s="386" t="s">
        <v>158</v>
      </c>
      <c r="C42" s="342" t="s">
        <v>107</v>
      </c>
      <c r="D42" s="343">
        <v>82</v>
      </c>
      <c r="E42" s="327">
        <v>7</v>
      </c>
      <c r="F42" s="327">
        <v>11</v>
      </c>
      <c r="G42" s="327">
        <v>1</v>
      </c>
      <c r="H42" s="327">
        <v>5</v>
      </c>
      <c r="I42" s="328">
        <v>2</v>
      </c>
      <c r="J42" s="327">
        <v>32</v>
      </c>
      <c r="K42" s="327">
        <v>2</v>
      </c>
      <c r="L42" s="327">
        <v>4</v>
      </c>
      <c r="M42" s="328">
        <v>18</v>
      </c>
      <c r="N42" s="328">
        <v>0</v>
      </c>
      <c r="O42" s="327">
        <v>0</v>
      </c>
      <c r="P42" s="328">
        <v>0</v>
      </c>
      <c r="Q42" s="327">
        <v>0</v>
      </c>
      <c r="R42" s="328">
        <v>0</v>
      </c>
      <c r="S42" s="329">
        <v>8.5</v>
      </c>
      <c r="T42" s="327">
        <v>34</v>
      </c>
      <c r="U42" s="329">
        <v>41.5</v>
      </c>
      <c r="V42" s="328">
        <v>47</v>
      </c>
      <c r="W42" s="327">
        <v>3</v>
      </c>
      <c r="X42" s="327">
        <v>6</v>
      </c>
      <c r="Y42" s="328">
        <v>1</v>
      </c>
      <c r="Z42" s="327">
        <v>4</v>
      </c>
      <c r="AA42" s="328">
        <v>0</v>
      </c>
      <c r="AB42" s="328">
        <v>21</v>
      </c>
      <c r="AC42" s="327">
        <v>1</v>
      </c>
      <c r="AD42" s="327">
        <v>3</v>
      </c>
      <c r="AE42" s="327">
        <v>8</v>
      </c>
      <c r="AF42" s="328">
        <v>0</v>
      </c>
      <c r="AG42" s="328">
        <v>0</v>
      </c>
      <c r="AH42" s="328">
        <v>0</v>
      </c>
      <c r="AI42" s="328">
        <v>0</v>
      </c>
      <c r="AJ42" s="328">
        <v>0</v>
      </c>
      <c r="AK42" s="329">
        <v>6.4</v>
      </c>
      <c r="AL42" s="327">
        <v>21</v>
      </c>
      <c r="AM42" s="330">
        <v>44.7</v>
      </c>
      <c r="AN42" s="327">
        <v>35</v>
      </c>
      <c r="AO42" s="327">
        <v>4</v>
      </c>
      <c r="AP42" s="327">
        <v>5</v>
      </c>
      <c r="AQ42" s="328">
        <v>0</v>
      </c>
      <c r="AR42" s="327">
        <v>1</v>
      </c>
      <c r="AS42" s="328">
        <v>2</v>
      </c>
      <c r="AT42" s="327">
        <v>11</v>
      </c>
      <c r="AU42" s="327">
        <v>1</v>
      </c>
      <c r="AV42" s="327">
        <v>1</v>
      </c>
      <c r="AW42" s="328">
        <v>10</v>
      </c>
      <c r="AX42" s="328">
        <v>0</v>
      </c>
      <c r="AY42" s="328">
        <v>0</v>
      </c>
      <c r="AZ42" s="328">
        <v>0</v>
      </c>
      <c r="BA42" s="328">
        <v>0</v>
      </c>
      <c r="BB42" s="328">
        <v>0</v>
      </c>
      <c r="BC42" s="344">
        <v>11.4</v>
      </c>
      <c r="BD42" s="328">
        <v>13</v>
      </c>
      <c r="BE42" s="345">
        <v>37.1</v>
      </c>
      <c r="BF42" s="332"/>
      <c r="BG42" s="46"/>
    </row>
    <row r="43" spans="2:59" s="45" customFormat="1" ht="47.15" customHeight="1">
      <c r="B43" s="386" t="s">
        <v>156</v>
      </c>
      <c r="C43" s="342" t="s">
        <v>109</v>
      </c>
      <c r="D43" s="343">
        <v>14</v>
      </c>
      <c r="E43" s="327">
        <v>3</v>
      </c>
      <c r="F43" s="327">
        <v>0</v>
      </c>
      <c r="G43" s="328">
        <v>1</v>
      </c>
      <c r="H43" s="327">
        <v>1</v>
      </c>
      <c r="I43" s="327">
        <v>1</v>
      </c>
      <c r="J43" s="327">
        <v>7</v>
      </c>
      <c r="K43" s="327">
        <v>0</v>
      </c>
      <c r="L43" s="328">
        <v>0</v>
      </c>
      <c r="M43" s="328">
        <v>1</v>
      </c>
      <c r="N43" s="328">
        <v>0</v>
      </c>
      <c r="O43" s="328">
        <v>0</v>
      </c>
      <c r="P43" s="328">
        <v>0</v>
      </c>
      <c r="Q43" s="328">
        <v>0</v>
      </c>
      <c r="R43" s="328">
        <v>0</v>
      </c>
      <c r="S43" s="329">
        <v>21.4</v>
      </c>
      <c r="T43" s="327">
        <v>8</v>
      </c>
      <c r="U43" s="329">
        <v>57.1</v>
      </c>
      <c r="V43" s="328">
        <v>14</v>
      </c>
      <c r="W43" s="327">
        <v>3</v>
      </c>
      <c r="X43" s="327">
        <v>0</v>
      </c>
      <c r="Y43" s="328">
        <v>1</v>
      </c>
      <c r="Z43" s="327">
        <v>1</v>
      </c>
      <c r="AA43" s="327">
        <v>1</v>
      </c>
      <c r="AB43" s="328">
        <v>7</v>
      </c>
      <c r="AC43" s="327">
        <v>0</v>
      </c>
      <c r="AD43" s="328">
        <v>0</v>
      </c>
      <c r="AE43" s="327">
        <v>1</v>
      </c>
      <c r="AF43" s="328">
        <v>0</v>
      </c>
      <c r="AG43" s="328">
        <v>0</v>
      </c>
      <c r="AH43" s="328">
        <v>0</v>
      </c>
      <c r="AI43" s="328">
        <v>0</v>
      </c>
      <c r="AJ43" s="328">
        <v>0</v>
      </c>
      <c r="AK43" s="345">
        <v>21.4</v>
      </c>
      <c r="AL43" s="328">
        <v>8</v>
      </c>
      <c r="AM43" s="330">
        <v>57.1</v>
      </c>
      <c r="AN43" s="328">
        <v>0</v>
      </c>
      <c r="AO43" s="328">
        <v>0</v>
      </c>
      <c r="AP43" s="328">
        <v>0</v>
      </c>
      <c r="AQ43" s="328">
        <v>0</v>
      </c>
      <c r="AR43" s="328">
        <v>0</v>
      </c>
      <c r="AS43" s="328">
        <v>0</v>
      </c>
      <c r="AT43" s="328">
        <v>0</v>
      </c>
      <c r="AU43" s="328">
        <v>0</v>
      </c>
      <c r="AV43" s="328">
        <v>0</v>
      </c>
      <c r="AW43" s="328">
        <v>0</v>
      </c>
      <c r="AX43" s="328">
        <v>0</v>
      </c>
      <c r="AY43" s="328">
        <v>0</v>
      </c>
      <c r="AZ43" s="328">
        <v>0</v>
      </c>
      <c r="BA43" s="328">
        <v>0</v>
      </c>
      <c r="BB43" s="328">
        <v>0</v>
      </c>
      <c r="BC43" s="331" t="s">
        <v>42</v>
      </c>
      <c r="BD43" s="328">
        <v>0</v>
      </c>
      <c r="BE43" s="329" t="s">
        <v>42</v>
      </c>
      <c r="BF43" s="332"/>
      <c r="BG43" s="46"/>
    </row>
    <row r="44" spans="2:59" s="45" customFormat="1" ht="40.25" customHeight="1" thickBot="1">
      <c r="B44" s="1169"/>
      <c r="C44" s="1169"/>
      <c r="D44" s="1170"/>
      <c r="E44" s="1171"/>
      <c r="F44" s="1171"/>
      <c r="G44" s="1171"/>
      <c r="H44" s="1171"/>
      <c r="I44" s="1171"/>
      <c r="J44" s="1171"/>
      <c r="K44" s="1171"/>
      <c r="L44" s="1171"/>
      <c r="M44" s="1171"/>
      <c r="N44" s="1171"/>
      <c r="O44" s="1171"/>
      <c r="P44" s="1171"/>
      <c r="Q44" s="1172"/>
      <c r="R44" s="1172"/>
      <c r="S44" s="1173"/>
      <c r="T44" s="1171"/>
      <c r="U44" s="1171"/>
      <c r="V44" s="1171"/>
      <c r="W44" s="1171"/>
      <c r="X44" s="1171"/>
      <c r="Y44" s="1171"/>
      <c r="Z44" s="1171"/>
      <c r="AA44" s="1171"/>
      <c r="AB44" s="1172"/>
      <c r="AC44" s="1172"/>
      <c r="AD44" s="1171"/>
      <c r="AE44" s="1171"/>
      <c r="AF44" s="1172"/>
      <c r="AG44" s="1172"/>
      <c r="AH44" s="1172"/>
      <c r="AI44" s="1172"/>
      <c r="AJ44" s="1172"/>
      <c r="AK44" s="1172"/>
      <c r="AL44" s="1172"/>
      <c r="AM44" s="1174"/>
      <c r="AN44" s="1172"/>
      <c r="AO44" s="1172"/>
      <c r="AP44" s="1172"/>
      <c r="AQ44" s="1171"/>
      <c r="AR44" s="1171"/>
      <c r="AS44" s="1171"/>
      <c r="AT44" s="1171"/>
      <c r="AU44" s="1171"/>
      <c r="AV44" s="1171"/>
      <c r="AW44" s="1175"/>
      <c r="AX44" s="1175"/>
      <c r="AY44" s="1175"/>
      <c r="AZ44" s="1175"/>
      <c r="BA44" s="1175"/>
      <c r="BB44" s="1175"/>
      <c r="BC44" s="1176"/>
      <c r="BD44" s="1175"/>
      <c r="BE44" s="1175"/>
      <c r="BF44" s="332"/>
      <c r="BG44" s="46"/>
    </row>
    <row r="45" spans="2:59" s="44" customFormat="1" ht="16.5" customHeight="1">
      <c r="B45" s="349" t="s">
        <v>527</v>
      </c>
      <c r="C45" s="349"/>
      <c r="D45" s="349"/>
      <c r="E45" s="349"/>
      <c r="F45" s="349"/>
      <c r="G45" s="349"/>
      <c r="H45" s="349"/>
      <c r="I45" s="349"/>
      <c r="J45" s="349"/>
      <c r="K45" s="349"/>
      <c r="L45" s="349"/>
      <c r="M45" s="349"/>
      <c r="N45" s="349"/>
      <c r="O45" s="349"/>
      <c r="P45" s="349"/>
      <c r="Q45" s="349"/>
      <c r="R45" s="349"/>
      <c r="S45" s="349"/>
      <c r="T45" s="349"/>
      <c r="U45" s="349"/>
      <c r="V45" s="349"/>
      <c r="W45" s="349"/>
      <c r="X45" s="349"/>
      <c r="Y45" s="349"/>
      <c r="Z45" s="349"/>
      <c r="AA45" s="349"/>
      <c r="AB45" s="349"/>
      <c r="AC45" s="349"/>
      <c r="AD45" s="349"/>
      <c r="AE45" s="342"/>
      <c r="AF45" s="342"/>
      <c r="AG45" s="342"/>
      <c r="AH45" s="342"/>
      <c r="AI45" s="342"/>
      <c r="AJ45" s="342"/>
      <c r="AK45" s="350"/>
      <c r="AL45" s="342"/>
      <c r="AM45" s="351"/>
      <c r="AN45" s="342"/>
      <c r="AO45" s="342"/>
      <c r="AP45" s="342"/>
      <c r="AQ45" s="342"/>
      <c r="AR45" s="342"/>
      <c r="AS45" s="342"/>
      <c r="AT45" s="342"/>
      <c r="AU45" s="342"/>
      <c r="AV45" s="342"/>
      <c r="AW45" s="352"/>
      <c r="AX45" s="352"/>
      <c r="AY45" s="352"/>
      <c r="AZ45" s="352"/>
      <c r="BA45" s="352"/>
      <c r="BB45" s="352"/>
      <c r="BC45" s="353"/>
      <c r="BD45" s="352"/>
      <c r="BE45" s="353"/>
      <c r="BF45" s="354"/>
    </row>
    <row r="46" spans="2:59" s="44" customFormat="1" ht="16.5" customHeight="1">
      <c r="B46" s="349" t="s">
        <v>217</v>
      </c>
      <c r="C46" s="349"/>
      <c r="D46" s="349"/>
      <c r="E46" s="349"/>
      <c r="F46" s="349"/>
      <c r="G46" s="349"/>
      <c r="H46" s="349"/>
      <c r="I46" s="349"/>
      <c r="J46" s="349"/>
      <c r="K46" s="349"/>
      <c r="L46" s="349"/>
      <c r="M46" s="349"/>
      <c r="N46" s="349"/>
      <c r="O46" s="349"/>
      <c r="P46" s="349"/>
      <c r="Q46" s="349"/>
      <c r="R46" s="349"/>
      <c r="S46" s="349"/>
      <c r="T46" s="349"/>
      <c r="U46" s="349"/>
      <c r="V46" s="349"/>
      <c r="W46" s="349"/>
      <c r="X46" s="349"/>
      <c r="Y46" s="349"/>
      <c r="Z46" s="349"/>
      <c r="AA46" s="349"/>
      <c r="AB46" s="349"/>
      <c r="AC46" s="349"/>
      <c r="AD46" s="349"/>
      <c r="AE46" s="342"/>
      <c r="AF46" s="342"/>
      <c r="AG46" s="342"/>
      <c r="AH46" s="342"/>
      <c r="AI46" s="342"/>
      <c r="AJ46" s="342"/>
      <c r="AK46" s="350"/>
      <c r="AL46" s="342"/>
      <c r="AM46" s="351"/>
      <c r="AN46" s="342"/>
      <c r="AO46" s="342"/>
      <c r="AP46" s="342"/>
      <c r="AQ46" s="342"/>
      <c r="AR46" s="342"/>
      <c r="AS46" s="342"/>
      <c r="AT46" s="342"/>
      <c r="AU46" s="342"/>
      <c r="AV46" s="342"/>
      <c r="AW46" s="352"/>
      <c r="AX46" s="352"/>
      <c r="AY46" s="352"/>
      <c r="AZ46" s="352"/>
      <c r="BA46" s="352"/>
      <c r="BB46" s="352"/>
      <c r="BC46" s="353"/>
      <c r="BD46" s="352"/>
      <c r="BE46" s="353"/>
      <c r="BF46" s="354"/>
    </row>
    <row r="47" spans="2:59" ht="15">
      <c r="B47" s="355" t="s">
        <v>398</v>
      </c>
      <c r="C47" s="356"/>
      <c r="D47" s="44"/>
      <c r="E47" s="44"/>
      <c r="F47" s="44"/>
      <c r="G47" s="44"/>
      <c r="H47" s="44"/>
      <c r="I47" s="44"/>
      <c r="J47" s="44"/>
      <c r="K47" s="44"/>
      <c r="L47" s="44"/>
      <c r="M47" s="44"/>
      <c r="N47" s="44"/>
      <c r="O47" s="44"/>
      <c r="P47" s="44"/>
      <c r="Q47" s="44"/>
      <c r="R47" s="44"/>
      <c r="S47" s="94"/>
      <c r="T47" s="44"/>
      <c r="U47" s="94"/>
      <c r="V47" s="44"/>
      <c r="W47" s="44"/>
      <c r="X47" s="44"/>
      <c r="Y47" s="44"/>
      <c r="Z47" s="44"/>
      <c r="AA47" s="44"/>
      <c r="AB47" s="44"/>
      <c r="AC47" s="44"/>
      <c r="AD47" s="44"/>
      <c r="AE47" s="44"/>
      <c r="AF47" s="44"/>
      <c r="AG47" s="44"/>
      <c r="AH47" s="44"/>
      <c r="AI47" s="44"/>
      <c r="AJ47" s="44"/>
      <c r="AK47" s="94"/>
      <c r="AL47" s="44"/>
      <c r="AM47" s="357"/>
      <c r="AN47" s="44"/>
      <c r="AO47" s="44"/>
      <c r="AP47" s="44"/>
      <c r="AQ47" s="44"/>
      <c r="AR47" s="44"/>
      <c r="AS47" s="44"/>
      <c r="AT47" s="44"/>
      <c r="AU47" s="44"/>
      <c r="AV47" s="44"/>
      <c r="AW47" s="42"/>
      <c r="AX47" s="42"/>
      <c r="AY47" s="42"/>
      <c r="AZ47" s="42"/>
      <c r="BA47" s="42"/>
      <c r="BB47" s="42"/>
      <c r="BC47" s="95"/>
      <c r="BD47" s="42"/>
      <c r="BE47" s="95"/>
    </row>
    <row r="48" spans="2:59" ht="8.15" customHeight="1"/>
    <row r="49" ht="8.15" customHeight="1"/>
    <row r="50" ht="8.15" customHeight="1"/>
    <row r="51" ht="8.15" customHeight="1"/>
    <row r="52" ht="8.15" customHeight="1"/>
    <row r="53" ht="8.15" customHeight="1"/>
    <row r="54" ht="8.15" customHeight="1"/>
    <row r="55" ht="8.15" customHeight="1"/>
    <row r="56" ht="8.15" customHeight="1"/>
  </sheetData>
  <mergeCells count="69">
    <mergeCell ref="B2:W2"/>
    <mergeCell ref="B4:C10"/>
    <mergeCell ref="D4:U4"/>
    <mergeCell ref="V4:AM4"/>
    <mergeCell ref="AN4:BE4"/>
    <mergeCell ref="I5:L6"/>
    <mergeCell ref="O5:R5"/>
    <mergeCell ref="AA5:AD6"/>
    <mergeCell ref="AG5:AJ5"/>
    <mergeCell ref="AS5:AV6"/>
    <mergeCell ref="Z6:Z9"/>
    <mergeCell ref="AY5:BB5"/>
    <mergeCell ref="D6:D9"/>
    <mergeCell ref="E6:E9"/>
    <mergeCell ref="F6:F9"/>
    <mergeCell ref="G6:G9"/>
    <mergeCell ref="H6:H9"/>
    <mergeCell ref="M6:M9"/>
    <mergeCell ref="N6:N9"/>
    <mergeCell ref="O6:Q6"/>
    <mergeCell ref="R6:R9"/>
    <mergeCell ref="AY6:BA6"/>
    <mergeCell ref="BB6:BB9"/>
    <mergeCell ref="BC6:BC9"/>
    <mergeCell ref="I7:I9"/>
    <mergeCell ref="J7:K7"/>
    <mergeCell ref="L7:L9"/>
    <mergeCell ref="O7:O9"/>
    <mergeCell ref="P7:P10"/>
    <mergeCell ref="Q7:Q10"/>
    <mergeCell ref="AA7:AA9"/>
    <mergeCell ref="AO6:AO9"/>
    <mergeCell ref="AP6:AP9"/>
    <mergeCell ref="AQ6:AQ9"/>
    <mergeCell ref="AR6:AR9"/>
    <mergeCell ref="AW6:AW9"/>
    <mergeCell ref="AX6:AX9"/>
    <mergeCell ref="AZ7:AZ10"/>
    <mergeCell ref="BA7:BA10"/>
    <mergeCell ref="J8:J9"/>
    <mergeCell ref="K8:K9"/>
    <mergeCell ref="AB8:AB9"/>
    <mergeCell ref="AC8:AC9"/>
    <mergeCell ref="AT8:AT9"/>
    <mergeCell ref="AU8:AU9"/>
    <mergeCell ref="AB7:AC7"/>
    <mergeCell ref="AD7:AD9"/>
    <mergeCell ref="AG7:AG9"/>
    <mergeCell ref="AH7:AH10"/>
    <mergeCell ref="AI7:AI10"/>
    <mergeCell ref="AS7:AS9"/>
    <mergeCell ref="AT7:AU7"/>
    <mergeCell ref="AV7:AV9"/>
    <mergeCell ref="B12:C12"/>
    <mergeCell ref="B14:C14"/>
    <mergeCell ref="B16:C16"/>
    <mergeCell ref="B22:B23"/>
    <mergeCell ref="AY7:AY9"/>
    <mergeCell ref="AE6:AE9"/>
    <mergeCell ref="AF6:AF9"/>
    <mergeCell ref="AG6:AI6"/>
    <mergeCell ref="AJ6:AJ9"/>
    <mergeCell ref="AK6:AK9"/>
    <mergeCell ref="AN6:AN9"/>
    <mergeCell ref="S6:S9"/>
    <mergeCell ref="V6:V9"/>
    <mergeCell ref="W6:W9"/>
    <mergeCell ref="X6:X9"/>
    <mergeCell ref="Y6:Y9"/>
  </mergeCells>
  <phoneticPr fontId="62"/>
  <printOptions horizontalCentered="1"/>
  <pageMargins left="0.51181102362204722" right="0.51181102362204722" top="0.74803149606299213" bottom="0.55118110236220474" header="0.31496062992125984" footer="0.31496062992125984"/>
  <pageSetup paperSize="9" scale="41" fitToWidth="0" fitToHeight="0" orientation="portrait" r:id="rId1"/>
  <headerFooter alignWithMargins="0"/>
  <colBreaks count="1" manualBreakCount="1">
    <brk id="30" min="1" max="47"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F9B3D-7D20-4CE7-9E6C-4F910D2BCBBA}">
  <dimension ref="A2:X41"/>
  <sheetViews>
    <sheetView showGridLines="0" view="pageBreakPreview" zoomScale="80" zoomScaleSheetLayoutView="80" workbookViewId="0">
      <selection activeCell="D8" sqref="D8"/>
    </sheetView>
  </sheetViews>
  <sheetFormatPr defaultColWidth="12" defaultRowHeight="10"/>
  <cols>
    <col min="1" max="2" width="3.08984375" style="102" customWidth="1"/>
    <col min="3" max="3" width="9" style="102" customWidth="1"/>
    <col min="4" max="13" width="8.36328125" style="102" customWidth="1"/>
    <col min="14" max="24" width="8.453125" style="102" customWidth="1"/>
    <col min="25" max="16384" width="12" style="102"/>
  </cols>
  <sheetData>
    <row r="2" spans="1:24" s="43" customFormat="1" ht="28.5" customHeight="1">
      <c r="B2" s="667" t="s">
        <v>399</v>
      </c>
      <c r="C2" s="667"/>
      <c r="D2" s="667"/>
      <c r="E2" s="667"/>
      <c r="F2" s="667"/>
      <c r="G2" s="667"/>
      <c r="H2" s="667"/>
      <c r="I2" s="667"/>
      <c r="J2" s="667"/>
      <c r="K2" s="667"/>
      <c r="L2" s="667"/>
      <c r="M2" s="667"/>
      <c r="N2" s="48"/>
      <c r="O2" s="48"/>
      <c r="P2" s="48"/>
      <c r="Q2" s="47"/>
      <c r="R2" s="48"/>
      <c r="S2" s="48"/>
      <c r="T2" s="48"/>
      <c r="U2" s="48"/>
      <c r="V2" s="48"/>
      <c r="W2" s="48"/>
      <c r="X2" s="48"/>
    </row>
    <row r="3" spans="1:24" ht="23.25" customHeight="1" thickBot="1">
      <c r="B3" s="39" t="s">
        <v>528</v>
      </c>
      <c r="C3" s="39"/>
      <c r="D3" s="39"/>
      <c r="E3" s="39"/>
      <c r="F3" s="39"/>
      <c r="G3" s="39"/>
      <c r="H3" s="39"/>
      <c r="I3" s="39"/>
      <c r="J3" s="39"/>
      <c r="K3" s="39"/>
      <c r="L3" s="39"/>
      <c r="M3" s="197"/>
      <c r="N3" s="101"/>
      <c r="O3" s="101"/>
      <c r="P3" s="101"/>
      <c r="Q3" s="101"/>
      <c r="R3" s="101"/>
      <c r="S3" s="101"/>
      <c r="T3" s="101"/>
      <c r="U3" s="101"/>
      <c r="V3" s="101"/>
      <c r="W3" s="32"/>
      <c r="X3" s="32" t="s">
        <v>118</v>
      </c>
    </row>
    <row r="4" spans="1:24" s="382" customFormat="1" ht="18" customHeight="1">
      <c r="B4" s="941" t="s">
        <v>316</v>
      </c>
      <c r="C4" s="941"/>
      <c r="D4" s="939" t="s">
        <v>39</v>
      </c>
      <c r="E4" s="944"/>
      <c r="F4" s="944"/>
      <c r="G4" s="940"/>
      <c r="H4" s="940"/>
      <c r="I4" s="940"/>
      <c r="J4" s="944"/>
      <c r="K4" s="945" t="s">
        <v>47</v>
      </c>
      <c r="L4" s="946"/>
      <c r="M4" s="946"/>
      <c r="N4" s="946"/>
      <c r="O4" s="946"/>
      <c r="P4" s="946"/>
      <c r="Q4" s="947"/>
      <c r="R4" s="939" t="s">
        <v>35</v>
      </c>
      <c r="S4" s="940"/>
      <c r="T4" s="940"/>
      <c r="U4" s="940"/>
      <c r="V4" s="940"/>
      <c r="W4" s="940"/>
      <c r="X4" s="940"/>
    </row>
    <row r="5" spans="1:24" s="382" customFormat="1" ht="18" customHeight="1">
      <c r="B5" s="759"/>
      <c r="C5" s="760"/>
      <c r="D5" s="937" t="s">
        <v>39</v>
      </c>
      <c r="E5" s="530" t="s">
        <v>3</v>
      </c>
      <c r="F5" s="530" t="s">
        <v>29</v>
      </c>
      <c r="G5" s="127" t="s">
        <v>105</v>
      </c>
      <c r="H5" s="530" t="s">
        <v>40</v>
      </c>
      <c r="I5" s="127" t="s">
        <v>159</v>
      </c>
      <c r="J5" s="127" t="s">
        <v>105</v>
      </c>
      <c r="K5" s="937" t="s">
        <v>39</v>
      </c>
      <c r="L5" s="530" t="s">
        <v>3</v>
      </c>
      <c r="M5" s="531" t="s">
        <v>29</v>
      </c>
      <c r="N5" s="107" t="s">
        <v>105</v>
      </c>
      <c r="O5" s="530" t="s">
        <v>40</v>
      </c>
      <c r="P5" s="127" t="s">
        <v>159</v>
      </c>
      <c r="Q5" s="127" t="s">
        <v>105</v>
      </c>
      <c r="R5" s="937" t="s">
        <v>39</v>
      </c>
      <c r="S5" s="530" t="s">
        <v>3</v>
      </c>
      <c r="T5" s="530" t="s">
        <v>29</v>
      </c>
      <c r="U5" s="127" t="s">
        <v>105</v>
      </c>
      <c r="V5" s="530" t="s">
        <v>40</v>
      </c>
      <c r="W5" s="127" t="s">
        <v>159</v>
      </c>
      <c r="X5" s="127" t="s">
        <v>105</v>
      </c>
    </row>
    <row r="6" spans="1:24" s="382" customFormat="1" ht="18" customHeight="1">
      <c r="A6" s="181"/>
      <c r="B6" s="942"/>
      <c r="C6" s="943"/>
      <c r="D6" s="938"/>
      <c r="E6" s="532" t="s">
        <v>400</v>
      </c>
      <c r="F6" s="532" t="s">
        <v>401</v>
      </c>
      <c r="G6" s="532" t="s">
        <v>402</v>
      </c>
      <c r="H6" s="532" t="s">
        <v>403</v>
      </c>
      <c r="I6" s="533" t="s">
        <v>160</v>
      </c>
      <c r="J6" s="533" t="s">
        <v>155</v>
      </c>
      <c r="K6" s="938"/>
      <c r="L6" s="532" t="s">
        <v>400</v>
      </c>
      <c r="M6" s="532" t="s">
        <v>401</v>
      </c>
      <c r="N6" s="534" t="s">
        <v>402</v>
      </c>
      <c r="O6" s="532" t="s">
        <v>403</v>
      </c>
      <c r="P6" s="533" t="s">
        <v>160</v>
      </c>
      <c r="Q6" s="533" t="s">
        <v>155</v>
      </c>
      <c r="R6" s="938"/>
      <c r="S6" s="532" t="s">
        <v>400</v>
      </c>
      <c r="T6" s="532" t="s">
        <v>401</v>
      </c>
      <c r="U6" s="532" t="s">
        <v>402</v>
      </c>
      <c r="V6" s="532" t="s">
        <v>403</v>
      </c>
      <c r="W6" s="533" t="s">
        <v>160</v>
      </c>
      <c r="X6" s="533" t="s">
        <v>155</v>
      </c>
    </row>
    <row r="7" spans="1:24" s="382" customFormat="1" ht="15" customHeight="1">
      <c r="A7" s="181"/>
      <c r="D7" s="96"/>
      <c r="E7" s="97"/>
      <c r="F7" s="97"/>
      <c r="G7" s="97"/>
      <c r="H7" s="97"/>
      <c r="I7" s="97"/>
      <c r="J7" s="97"/>
      <c r="K7" s="98"/>
      <c r="L7" s="97"/>
      <c r="M7" s="97"/>
      <c r="N7" s="97"/>
      <c r="O7" s="97"/>
      <c r="P7" s="97"/>
      <c r="Q7" s="97"/>
      <c r="R7" s="98"/>
      <c r="S7" s="97"/>
      <c r="T7" s="97"/>
      <c r="U7" s="97"/>
      <c r="V7" s="97"/>
      <c r="W7" s="99"/>
      <c r="X7" s="97"/>
    </row>
    <row r="8" spans="1:24" s="100" customFormat="1" ht="21.75" customHeight="1">
      <c r="B8" s="932" t="s">
        <v>529</v>
      </c>
      <c r="C8" s="933"/>
      <c r="D8" s="358">
        <v>3319</v>
      </c>
      <c r="E8" s="178">
        <v>3081</v>
      </c>
      <c r="F8" s="178">
        <v>196</v>
      </c>
      <c r="G8" s="177">
        <v>0</v>
      </c>
      <c r="H8" s="178">
        <v>38</v>
      </c>
      <c r="I8" s="177">
        <v>0</v>
      </c>
      <c r="J8" s="178">
        <v>4</v>
      </c>
      <c r="K8" s="178">
        <v>1548</v>
      </c>
      <c r="L8" s="178">
        <v>1494</v>
      </c>
      <c r="M8" s="178">
        <v>52</v>
      </c>
      <c r="N8" s="177">
        <v>0</v>
      </c>
      <c r="O8" s="177">
        <v>0</v>
      </c>
      <c r="P8" s="177">
        <v>0</v>
      </c>
      <c r="Q8" s="177">
        <v>2</v>
      </c>
      <c r="R8" s="178">
        <v>1771</v>
      </c>
      <c r="S8" s="178">
        <v>1587</v>
      </c>
      <c r="T8" s="178">
        <v>144</v>
      </c>
      <c r="U8" s="177">
        <v>0</v>
      </c>
      <c r="V8" s="178">
        <v>38</v>
      </c>
      <c r="W8" s="177">
        <v>0</v>
      </c>
      <c r="X8" s="177">
        <v>2</v>
      </c>
    </row>
    <row r="9" spans="1:24" s="100" customFormat="1" ht="12.75" customHeight="1">
      <c r="B9" s="359"/>
      <c r="C9" s="359"/>
      <c r="D9" s="358"/>
      <c r="E9" s="178"/>
      <c r="F9" s="178"/>
      <c r="G9" s="177"/>
      <c r="H9" s="178"/>
      <c r="I9" s="177"/>
      <c r="J9" s="178"/>
      <c r="K9" s="178"/>
      <c r="L9" s="178"/>
      <c r="M9" s="178"/>
      <c r="N9" s="177"/>
      <c r="O9" s="177"/>
      <c r="P9" s="177"/>
      <c r="Q9" s="177"/>
      <c r="R9" s="178"/>
      <c r="S9" s="178"/>
      <c r="T9" s="178"/>
      <c r="U9" s="177"/>
      <c r="V9" s="178"/>
      <c r="W9" s="177"/>
      <c r="X9" s="177"/>
    </row>
    <row r="10" spans="1:24" s="100" customFormat="1" ht="21.75" customHeight="1">
      <c r="B10" s="934" t="s">
        <v>404</v>
      </c>
      <c r="C10" s="935"/>
      <c r="D10" s="358">
        <v>3279</v>
      </c>
      <c r="E10" s="178">
        <v>3042</v>
      </c>
      <c r="F10" s="178">
        <v>198</v>
      </c>
      <c r="G10" s="178">
        <v>0</v>
      </c>
      <c r="H10" s="177">
        <v>36</v>
      </c>
      <c r="I10" s="178">
        <v>0</v>
      </c>
      <c r="J10" s="177">
        <v>3</v>
      </c>
      <c r="K10" s="178">
        <v>1548</v>
      </c>
      <c r="L10" s="178">
        <v>1504</v>
      </c>
      <c r="M10" s="178">
        <v>43</v>
      </c>
      <c r="N10" s="178">
        <v>0</v>
      </c>
      <c r="O10" s="178">
        <v>0</v>
      </c>
      <c r="P10" s="178">
        <v>0</v>
      </c>
      <c r="Q10" s="178">
        <v>1</v>
      </c>
      <c r="R10" s="178">
        <v>1731</v>
      </c>
      <c r="S10" s="178">
        <v>1538</v>
      </c>
      <c r="T10" s="178">
        <v>155</v>
      </c>
      <c r="U10" s="178">
        <v>0</v>
      </c>
      <c r="V10" s="177">
        <v>36</v>
      </c>
      <c r="W10" s="178">
        <v>0</v>
      </c>
      <c r="X10" s="177">
        <v>2</v>
      </c>
    </row>
    <row r="11" spans="1:24" s="100" customFormat="1" ht="12.75" customHeight="1">
      <c r="B11" s="359"/>
      <c r="C11" s="359"/>
      <c r="D11" s="358"/>
      <c r="E11" s="178"/>
      <c r="F11" s="178"/>
      <c r="G11" s="177"/>
      <c r="H11" s="178"/>
      <c r="I11" s="177"/>
      <c r="J11" s="178"/>
      <c r="K11" s="178"/>
      <c r="L11" s="178"/>
      <c r="M11" s="178"/>
      <c r="N11" s="177"/>
      <c r="O11" s="177"/>
      <c r="P11" s="177"/>
      <c r="Q11" s="177"/>
      <c r="R11" s="178"/>
      <c r="S11" s="178"/>
      <c r="T11" s="178"/>
      <c r="U11" s="177"/>
      <c r="V11" s="178"/>
      <c r="W11" s="177"/>
      <c r="X11" s="177"/>
    </row>
    <row r="12" spans="1:24" s="100" customFormat="1" ht="21.75" customHeight="1">
      <c r="B12" s="934" t="s">
        <v>530</v>
      </c>
      <c r="C12" s="935"/>
      <c r="D12" s="358">
        <v>3024</v>
      </c>
      <c r="E12" s="178">
        <v>2814</v>
      </c>
      <c r="F12" s="178">
        <v>172</v>
      </c>
      <c r="G12" s="178">
        <v>0</v>
      </c>
      <c r="H12" s="177">
        <v>35</v>
      </c>
      <c r="I12" s="178">
        <v>0</v>
      </c>
      <c r="J12" s="177">
        <v>3</v>
      </c>
      <c r="K12" s="178">
        <v>1423</v>
      </c>
      <c r="L12" s="178">
        <v>1385</v>
      </c>
      <c r="M12" s="178">
        <v>37</v>
      </c>
      <c r="N12" s="178">
        <v>0</v>
      </c>
      <c r="O12" s="178">
        <v>0</v>
      </c>
      <c r="P12" s="178">
        <v>0</v>
      </c>
      <c r="Q12" s="178">
        <v>1</v>
      </c>
      <c r="R12" s="178">
        <v>1601</v>
      </c>
      <c r="S12" s="178">
        <v>1429</v>
      </c>
      <c r="T12" s="178">
        <v>135</v>
      </c>
      <c r="U12" s="178">
        <v>0</v>
      </c>
      <c r="V12" s="177">
        <v>35</v>
      </c>
      <c r="W12" s="178">
        <v>0</v>
      </c>
      <c r="X12" s="177">
        <v>2</v>
      </c>
    </row>
    <row r="13" spans="1:24" s="100" customFormat="1" ht="15" customHeight="1">
      <c r="B13" s="165"/>
      <c r="C13" s="165"/>
      <c r="D13" s="358"/>
      <c r="E13" s="178"/>
      <c r="F13" s="178"/>
      <c r="G13" s="178"/>
      <c r="H13" s="178"/>
      <c r="I13" s="178"/>
      <c r="J13" s="178"/>
      <c r="K13" s="178"/>
      <c r="L13" s="178"/>
      <c r="M13" s="178"/>
      <c r="N13" s="177"/>
      <c r="O13" s="177"/>
      <c r="P13" s="177"/>
      <c r="Q13" s="177"/>
      <c r="R13" s="178"/>
      <c r="S13" s="178"/>
      <c r="T13" s="178"/>
      <c r="U13" s="177"/>
      <c r="V13" s="178"/>
      <c r="W13" s="177"/>
      <c r="X13" s="177"/>
    </row>
    <row r="14" spans="1:24" s="100" customFormat="1" ht="22.75" customHeight="1">
      <c r="B14" s="165"/>
      <c r="C14" s="165" t="s">
        <v>107</v>
      </c>
      <c r="D14" s="358">
        <v>2295</v>
      </c>
      <c r="E14" s="178">
        <v>2210</v>
      </c>
      <c r="F14" s="178">
        <v>84</v>
      </c>
      <c r="G14" s="178">
        <v>0</v>
      </c>
      <c r="H14" s="178">
        <v>0</v>
      </c>
      <c r="I14" s="178">
        <v>0</v>
      </c>
      <c r="J14" s="177">
        <v>1</v>
      </c>
      <c r="K14" s="178">
        <v>1066</v>
      </c>
      <c r="L14" s="178">
        <v>1052</v>
      </c>
      <c r="M14" s="178">
        <v>14</v>
      </c>
      <c r="N14" s="178">
        <v>0</v>
      </c>
      <c r="O14" s="178">
        <v>0</v>
      </c>
      <c r="P14" s="178">
        <v>0</v>
      </c>
      <c r="Q14" s="178">
        <v>0</v>
      </c>
      <c r="R14" s="178">
        <v>1229</v>
      </c>
      <c r="S14" s="178">
        <v>1158</v>
      </c>
      <c r="T14" s="178">
        <v>70</v>
      </c>
      <c r="U14" s="178">
        <v>0</v>
      </c>
      <c r="V14" s="178">
        <v>0</v>
      </c>
      <c r="W14" s="178">
        <v>0</v>
      </c>
      <c r="X14" s="177">
        <v>1</v>
      </c>
    </row>
    <row r="15" spans="1:24" s="100" customFormat="1" ht="22.75" customHeight="1">
      <c r="B15" s="165"/>
      <c r="C15" s="165" t="s">
        <v>108</v>
      </c>
      <c r="D15" s="358">
        <v>40</v>
      </c>
      <c r="E15" s="178">
        <v>27</v>
      </c>
      <c r="F15" s="178">
        <v>12</v>
      </c>
      <c r="G15" s="178">
        <v>0</v>
      </c>
      <c r="H15" s="178">
        <v>0</v>
      </c>
      <c r="I15" s="178">
        <v>0</v>
      </c>
      <c r="J15" s="178">
        <v>1</v>
      </c>
      <c r="K15" s="178">
        <v>20</v>
      </c>
      <c r="L15" s="178">
        <v>16</v>
      </c>
      <c r="M15" s="178">
        <v>4</v>
      </c>
      <c r="N15" s="178">
        <v>0</v>
      </c>
      <c r="O15" s="178">
        <v>0</v>
      </c>
      <c r="P15" s="178">
        <v>0</v>
      </c>
      <c r="Q15" s="178">
        <v>0</v>
      </c>
      <c r="R15" s="178">
        <v>20</v>
      </c>
      <c r="S15" s="178">
        <v>11</v>
      </c>
      <c r="T15" s="178">
        <v>8</v>
      </c>
      <c r="U15" s="178">
        <v>0</v>
      </c>
      <c r="V15" s="178">
        <v>0</v>
      </c>
      <c r="W15" s="178">
        <v>0</v>
      </c>
      <c r="X15" s="178">
        <v>1</v>
      </c>
    </row>
    <row r="16" spans="1:24" s="100" customFormat="1" ht="22.75" customHeight="1">
      <c r="B16" s="165"/>
      <c r="C16" s="165" t="s">
        <v>109</v>
      </c>
      <c r="D16" s="358">
        <v>119</v>
      </c>
      <c r="E16" s="178">
        <v>111</v>
      </c>
      <c r="F16" s="178">
        <v>8</v>
      </c>
      <c r="G16" s="178">
        <v>0</v>
      </c>
      <c r="H16" s="178">
        <v>0</v>
      </c>
      <c r="I16" s="178">
        <v>0</v>
      </c>
      <c r="J16" s="178">
        <v>0</v>
      </c>
      <c r="K16" s="178">
        <v>99</v>
      </c>
      <c r="L16" s="178">
        <v>95</v>
      </c>
      <c r="M16" s="178">
        <v>4</v>
      </c>
      <c r="N16" s="178">
        <v>0</v>
      </c>
      <c r="O16" s="178">
        <v>0</v>
      </c>
      <c r="P16" s="178">
        <v>0</v>
      </c>
      <c r="Q16" s="178">
        <v>0</v>
      </c>
      <c r="R16" s="178">
        <v>20</v>
      </c>
      <c r="S16" s="178">
        <v>16</v>
      </c>
      <c r="T16" s="178">
        <v>4</v>
      </c>
      <c r="U16" s="178">
        <v>0</v>
      </c>
      <c r="V16" s="178">
        <v>0</v>
      </c>
      <c r="W16" s="178">
        <v>0</v>
      </c>
      <c r="X16" s="178">
        <v>0</v>
      </c>
    </row>
    <row r="17" spans="2:24" s="100" customFormat="1" ht="22.75" customHeight="1">
      <c r="B17" s="165"/>
      <c r="C17" s="165" t="s">
        <v>77</v>
      </c>
      <c r="D17" s="358">
        <v>149</v>
      </c>
      <c r="E17" s="178">
        <v>122</v>
      </c>
      <c r="F17" s="178">
        <v>27</v>
      </c>
      <c r="G17" s="178">
        <v>0</v>
      </c>
      <c r="H17" s="178">
        <v>0</v>
      </c>
      <c r="I17" s="178">
        <v>0</v>
      </c>
      <c r="J17" s="178">
        <v>0</v>
      </c>
      <c r="K17" s="178">
        <v>53</v>
      </c>
      <c r="L17" s="178">
        <v>47</v>
      </c>
      <c r="M17" s="177">
        <v>6</v>
      </c>
      <c r="N17" s="178">
        <v>0</v>
      </c>
      <c r="O17" s="178">
        <v>0</v>
      </c>
      <c r="P17" s="178">
        <v>0</v>
      </c>
      <c r="Q17" s="178">
        <v>0</v>
      </c>
      <c r="R17" s="178">
        <v>96</v>
      </c>
      <c r="S17" s="178">
        <v>75</v>
      </c>
      <c r="T17" s="178">
        <v>21</v>
      </c>
      <c r="U17" s="178">
        <v>0</v>
      </c>
      <c r="V17" s="178">
        <v>0</v>
      </c>
      <c r="W17" s="178">
        <v>0</v>
      </c>
      <c r="X17" s="178">
        <v>0</v>
      </c>
    </row>
    <row r="18" spans="2:24" s="100" customFormat="1" ht="22.75" customHeight="1">
      <c r="B18" s="803" t="s">
        <v>1</v>
      </c>
      <c r="C18" s="165" t="s">
        <v>145</v>
      </c>
      <c r="D18" s="358">
        <v>12</v>
      </c>
      <c r="E18" s="178">
        <v>11</v>
      </c>
      <c r="F18" s="177">
        <v>1</v>
      </c>
      <c r="G18" s="178">
        <v>0</v>
      </c>
      <c r="H18" s="178">
        <v>0</v>
      </c>
      <c r="I18" s="178">
        <v>0</v>
      </c>
      <c r="J18" s="178">
        <v>0</v>
      </c>
      <c r="K18" s="178">
        <v>11</v>
      </c>
      <c r="L18" s="178">
        <v>10</v>
      </c>
      <c r="M18" s="178">
        <v>1</v>
      </c>
      <c r="N18" s="178">
        <v>0</v>
      </c>
      <c r="O18" s="178">
        <v>0</v>
      </c>
      <c r="P18" s="178">
        <v>0</v>
      </c>
      <c r="Q18" s="178">
        <v>0</v>
      </c>
      <c r="R18" s="177">
        <v>1</v>
      </c>
      <c r="S18" s="178">
        <v>1</v>
      </c>
      <c r="T18" s="177">
        <v>0</v>
      </c>
      <c r="U18" s="178">
        <v>0</v>
      </c>
      <c r="V18" s="178">
        <v>0</v>
      </c>
      <c r="W18" s="178">
        <v>0</v>
      </c>
      <c r="X18" s="178">
        <v>0</v>
      </c>
    </row>
    <row r="19" spans="2:24" s="100" customFormat="1" ht="22.75" customHeight="1">
      <c r="B19" s="803"/>
      <c r="C19" s="165" t="s">
        <v>43</v>
      </c>
      <c r="D19" s="358">
        <v>17</v>
      </c>
      <c r="E19" s="178">
        <v>12</v>
      </c>
      <c r="F19" s="178">
        <v>5</v>
      </c>
      <c r="G19" s="178">
        <v>0</v>
      </c>
      <c r="H19" s="178">
        <v>0</v>
      </c>
      <c r="I19" s="178">
        <v>0</v>
      </c>
      <c r="J19" s="178">
        <v>0</v>
      </c>
      <c r="K19" s="178">
        <v>6</v>
      </c>
      <c r="L19" s="178">
        <v>4</v>
      </c>
      <c r="M19" s="177">
        <v>2</v>
      </c>
      <c r="N19" s="178">
        <v>0</v>
      </c>
      <c r="O19" s="178">
        <v>0</v>
      </c>
      <c r="P19" s="178">
        <v>0</v>
      </c>
      <c r="Q19" s="178">
        <v>0</v>
      </c>
      <c r="R19" s="178">
        <v>11</v>
      </c>
      <c r="S19" s="178">
        <v>8</v>
      </c>
      <c r="T19" s="178">
        <v>3</v>
      </c>
      <c r="U19" s="178">
        <v>0</v>
      </c>
      <c r="V19" s="178">
        <v>0</v>
      </c>
      <c r="W19" s="178">
        <v>0</v>
      </c>
      <c r="X19" s="178">
        <v>0</v>
      </c>
    </row>
    <row r="20" spans="2:24" s="100" customFormat="1" ht="22.75" customHeight="1">
      <c r="B20" s="165"/>
      <c r="C20" s="165" t="s">
        <v>146</v>
      </c>
      <c r="D20" s="358">
        <v>36</v>
      </c>
      <c r="E20" s="178">
        <v>1</v>
      </c>
      <c r="F20" s="178">
        <v>0</v>
      </c>
      <c r="G20" s="178">
        <v>0</v>
      </c>
      <c r="H20" s="177">
        <v>35</v>
      </c>
      <c r="I20" s="178">
        <v>0</v>
      </c>
      <c r="J20" s="178">
        <v>0</v>
      </c>
      <c r="K20" s="178">
        <v>0</v>
      </c>
      <c r="L20" s="178">
        <v>0</v>
      </c>
      <c r="M20" s="178">
        <v>0</v>
      </c>
      <c r="N20" s="178">
        <v>0</v>
      </c>
      <c r="O20" s="178">
        <v>0</v>
      </c>
      <c r="P20" s="178">
        <v>0</v>
      </c>
      <c r="Q20" s="178">
        <v>0</v>
      </c>
      <c r="R20" s="178">
        <v>36</v>
      </c>
      <c r="S20" s="178">
        <v>1</v>
      </c>
      <c r="T20" s="178">
        <v>0</v>
      </c>
      <c r="U20" s="178">
        <v>0</v>
      </c>
      <c r="V20" s="177">
        <v>35</v>
      </c>
      <c r="W20" s="178">
        <v>0</v>
      </c>
      <c r="X20" s="178">
        <v>0</v>
      </c>
    </row>
    <row r="21" spans="2:24" s="100" customFormat="1" ht="22.75" customHeight="1">
      <c r="B21" s="165"/>
      <c r="C21" s="165" t="s">
        <v>114</v>
      </c>
      <c r="D21" s="358">
        <v>8</v>
      </c>
      <c r="E21" s="178">
        <v>4</v>
      </c>
      <c r="F21" s="178">
        <v>4</v>
      </c>
      <c r="G21" s="178">
        <v>0</v>
      </c>
      <c r="H21" s="178">
        <v>0</v>
      </c>
      <c r="I21" s="178">
        <v>0</v>
      </c>
      <c r="J21" s="178">
        <v>0</v>
      </c>
      <c r="K21" s="177">
        <v>4</v>
      </c>
      <c r="L21" s="177">
        <v>4</v>
      </c>
      <c r="M21" s="178">
        <v>0</v>
      </c>
      <c r="N21" s="178">
        <v>0</v>
      </c>
      <c r="O21" s="178">
        <v>0</v>
      </c>
      <c r="P21" s="178">
        <v>0</v>
      </c>
      <c r="Q21" s="178">
        <v>0</v>
      </c>
      <c r="R21" s="178">
        <v>4</v>
      </c>
      <c r="S21" s="178">
        <v>0</v>
      </c>
      <c r="T21" s="177">
        <v>4</v>
      </c>
      <c r="U21" s="178">
        <v>0</v>
      </c>
      <c r="V21" s="178">
        <v>0</v>
      </c>
      <c r="W21" s="178">
        <v>0</v>
      </c>
      <c r="X21" s="178">
        <v>0</v>
      </c>
    </row>
    <row r="22" spans="2:24" s="100" customFormat="1" ht="22.75" customHeight="1">
      <c r="B22" s="165"/>
      <c r="C22" s="165" t="s">
        <v>150</v>
      </c>
      <c r="D22" s="358">
        <v>257</v>
      </c>
      <c r="E22" s="178">
        <v>248</v>
      </c>
      <c r="F22" s="178">
        <v>9</v>
      </c>
      <c r="G22" s="178">
        <v>0</v>
      </c>
      <c r="H22" s="178">
        <v>0</v>
      </c>
      <c r="I22" s="178">
        <v>0</v>
      </c>
      <c r="J22" s="178">
        <v>0</v>
      </c>
      <c r="K22" s="178">
        <v>116</v>
      </c>
      <c r="L22" s="177">
        <v>114</v>
      </c>
      <c r="M22" s="177">
        <v>2</v>
      </c>
      <c r="N22" s="178">
        <v>0</v>
      </c>
      <c r="O22" s="178">
        <v>0</v>
      </c>
      <c r="P22" s="178">
        <v>0</v>
      </c>
      <c r="Q22" s="178">
        <v>0</v>
      </c>
      <c r="R22" s="178">
        <v>141</v>
      </c>
      <c r="S22" s="178">
        <v>134</v>
      </c>
      <c r="T22" s="178">
        <v>7</v>
      </c>
      <c r="U22" s="178">
        <v>0</v>
      </c>
      <c r="V22" s="178">
        <v>0</v>
      </c>
      <c r="W22" s="178">
        <v>0</v>
      </c>
      <c r="X22" s="178">
        <v>0</v>
      </c>
    </row>
    <row r="23" spans="2:24" s="100" customFormat="1" ht="22.75" customHeight="1">
      <c r="B23" s="165"/>
      <c r="C23" s="165" t="s">
        <v>135</v>
      </c>
      <c r="D23" s="358">
        <v>91</v>
      </c>
      <c r="E23" s="178">
        <v>68</v>
      </c>
      <c r="F23" s="178">
        <v>22</v>
      </c>
      <c r="G23" s="178">
        <v>0</v>
      </c>
      <c r="H23" s="178">
        <v>0</v>
      </c>
      <c r="I23" s="178">
        <v>0</v>
      </c>
      <c r="J23" s="178">
        <v>1</v>
      </c>
      <c r="K23" s="178">
        <v>48</v>
      </c>
      <c r="L23" s="178">
        <v>43</v>
      </c>
      <c r="M23" s="178">
        <v>4</v>
      </c>
      <c r="N23" s="178">
        <v>0</v>
      </c>
      <c r="O23" s="178">
        <v>0</v>
      </c>
      <c r="P23" s="178">
        <v>0</v>
      </c>
      <c r="Q23" s="178">
        <v>1</v>
      </c>
      <c r="R23" s="178">
        <v>43</v>
      </c>
      <c r="S23" s="178">
        <v>25</v>
      </c>
      <c r="T23" s="178">
        <v>18</v>
      </c>
      <c r="U23" s="178">
        <v>0</v>
      </c>
      <c r="V23" s="178">
        <v>0</v>
      </c>
      <c r="W23" s="178">
        <v>0</v>
      </c>
      <c r="X23" s="178">
        <v>0</v>
      </c>
    </row>
    <row r="24" spans="2:24" s="100" customFormat="1" ht="15" customHeight="1">
      <c r="B24" s="165"/>
      <c r="C24" s="165"/>
      <c r="D24" s="358"/>
      <c r="E24" s="178"/>
      <c r="F24" s="178"/>
      <c r="G24" s="177"/>
      <c r="H24" s="178"/>
      <c r="I24" s="177"/>
      <c r="J24" s="178"/>
      <c r="K24" s="178"/>
      <c r="L24" s="178"/>
      <c r="M24" s="178"/>
      <c r="N24" s="177"/>
      <c r="O24" s="177"/>
      <c r="P24" s="177"/>
      <c r="Q24" s="177"/>
      <c r="R24" s="178"/>
      <c r="S24" s="178"/>
      <c r="T24" s="178"/>
      <c r="U24" s="177"/>
      <c r="V24" s="178"/>
      <c r="W24" s="177"/>
      <c r="X24" s="178"/>
    </row>
    <row r="25" spans="2:24" s="100" customFormat="1" ht="22.75" customHeight="1">
      <c r="B25" s="165"/>
      <c r="C25" s="165" t="s">
        <v>1</v>
      </c>
      <c r="D25" s="358">
        <v>3014</v>
      </c>
      <c r="E25" s="178">
        <v>2808</v>
      </c>
      <c r="F25" s="178">
        <v>168</v>
      </c>
      <c r="G25" s="178">
        <v>0</v>
      </c>
      <c r="H25" s="177">
        <v>35</v>
      </c>
      <c r="I25" s="178">
        <v>0</v>
      </c>
      <c r="J25" s="177">
        <v>3</v>
      </c>
      <c r="K25" s="178">
        <v>1417</v>
      </c>
      <c r="L25" s="178">
        <v>1380</v>
      </c>
      <c r="M25" s="178">
        <v>36</v>
      </c>
      <c r="N25" s="279">
        <v>0</v>
      </c>
      <c r="O25" s="178">
        <v>0</v>
      </c>
      <c r="P25" s="178">
        <v>0</v>
      </c>
      <c r="Q25" s="178">
        <v>1</v>
      </c>
      <c r="R25" s="178">
        <v>1597</v>
      </c>
      <c r="S25" s="178">
        <v>1428</v>
      </c>
      <c r="T25" s="178">
        <v>132</v>
      </c>
      <c r="U25" s="178">
        <v>0</v>
      </c>
      <c r="V25" s="177">
        <v>35</v>
      </c>
      <c r="W25" s="178">
        <v>0</v>
      </c>
      <c r="X25" s="177">
        <v>2</v>
      </c>
    </row>
    <row r="26" spans="2:24" s="100" customFormat="1" ht="22.75" customHeight="1">
      <c r="B26" s="165"/>
      <c r="C26" s="165" t="s">
        <v>107</v>
      </c>
      <c r="D26" s="358">
        <v>2288</v>
      </c>
      <c r="E26" s="178">
        <v>2206</v>
      </c>
      <c r="F26" s="178">
        <v>81</v>
      </c>
      <c r="G26" s="178">
        <v>0</v>
      </c>
      <c r="H26" s="178">
        <v>0</v>
      </c>
      <c r="I26" s="178">
        <v>0</v>
      </c>
      <c r="J26" s="177">
        <v>1</v>
      </c>
      <c r="K26" s="178">
        <v>1063</v>
      </c>
      <c r="L26" s="178">
        <v>1049</v>
      </c>
      <c r="M26" s="178">
        <v>14</v>
      </c>
      <c r="N26" s="178">
        <v>0</v>
      </c>
      <c r="O26" s="178">
        <v>0</v>
      </c>
      <c r="P26" s="178">
        <v>0</v>
      </c>
      <c r="Q26" s="178">
        <v>0</v>
      </c>
      <c r="R26" s="178">
        <v>1225</v>
      </c>
      <c r="S26" s="178">
        <v>1157</v>
      </c>
      <c r="T26" s="178">
        <v>67</v>
      </c>
      <c r="U26" s="178">
        <v>0</v>
      </c>
      <c r="V26" s="178">
        <v>0</v>
      </c>
      <c r="W26" s="178">
        <v>0</v>
      </c>
      <c r="X26" s="177">
        <v>1</v>
      </c>
    </row>
    <row r="27" spans="2:24" s="100" customFormat="1" ht="22.75" customHeight="1">
      <c r="B27" s="165"/>
      <c r="C27" s="165" t="s">
        <v>108</v>
      </c>
      <c r="D27" s="358">
        <v>40</v>
      </c>
      <c r="E27" s="178">
        <v>27</v>
      </c>
      <c r="F27" s="178">
        <v>12</v>
      </c>
      <c r="G27" s="178">
        <v>0</v>
      </c>
      <c r="H27" s="178">
        <v>0</v>
      </c>
      <c r="I27" s="178">
        <v>0</v>
      </c>
      <c r="J27" s="178">
        <v>1</v>
      </c>
      <c r="K27" s="178">
        <v>20</v>
      </c>
      <c r="L27" s="178">
        <v>16</v>
      </c>
      <c r="M27" s="178">
        <v>4</v>
      </c>
      <c r="N27" s="178">
        <v>0</v>
      </c>
      <c r="O27" s="178">
        <v>0</v>
      </c>
      <c r="P27" s="178">
        <v>0</v>
      </c>
      <c r="Q27" s="178">
        <v>0</v>
      </c>
      <c r="R27" s="178">
        <v>20</v>
      </c>
      <c r="S27" s="178">
        <v>11</v>
      </c>
      <c r="T27" s="178">
        <v>8</v>
      </c>
      <c r="U27" s="178">
        <v>0</v>
      </c>
      <c r="V27" s="178">
        <v>0</v>
      </c>
      <c r="W27" s="178">
        <v>0</v>
      </c>
      <c r="X27" s="178">
        <v>1</v>
      </c>
    </row>
    <row r="28" spans="2:24" s="100" customFormat="1" ht="22.75" customHeight="1">
      <c r="B28" s="145"/>
      <c r="C28" s="165" t="s">
        <v>109</v>
      </c>
      <c r="D28" s="358">
        <v>116</v>
      </c>
      <c r="E28" s="178">
        <v>109</v>
      </c>
      <c r="F28" s="178">
        <v>7</v>
      </c>
      <c r="G28" s="178">
        <v>0</v>
      </c>
      <c r="H28" s="178">
        <v>0</v>
      </c>
      <c r="I28" s="178">
        <v>0</v>
      </c>
      <c r="J28" s="178">
        <v>0</v>
      </c>
      <c r="K28" s="178">
        <v>96</v>
      </c>
      <c r="L28" s="178">
        <v>93</v>
      </c>
      <c r="M28" s="178">
        <v>3</v>
      </c>
      <c r="N28" s="178">
        <v>0</v>
      </c>
      <c r="O28" s="178">
        <v>0</v>
      </c>
      <c r="P28" s="178">
        <v>0</v>
      </c>
      <c r="Q28" s="178">
        <v>0</v>
      </c>
      <c r="R28" s="178">
        <v>20</v>
      </c>
      <c r="S28" s="178">
        <v>16</v>
      </c>
      <c r="T28" s="178">
        <v>4</v>
      </c>
      <c r="U28" s="178">
        <v>0</v>
      </c>
      <c r="V28" s="178">
        <v>0</v>
      </c>
      <c r="W28" s="178">
        <v>0</v>
      </c>
      <c r="X28" s="178">
        <v>0</v>
      </c>
    </row>
    <row r="29" spans="2:24" s="100" customFormat="1" ht="22.75" customHeight="1">
      <c r="B29" s="384" t="s">
        <v>153</v>
      </c>
      <c r="C29" s="165" t="s">
        <v>77</v>
      </c>
      <c r="D29" s="358">
        <v>149</v>
      </c>
      <c r="E29" s="178">
        <v>122</v>
      </c>
      <c r="F29" s="178">
        <v>27</v>
      </c>
      <c r="G29" s="178">
        <v>0</v>
      </c>
      <c r="H29" s="178">
        <v>0</v>
      </c>
      <c r="I29" s="178">
        <v>0</v>
      </c>
      <c r="J29" s="178">
        <v>0</v>
      </c>
      <c r="K29" s="178">
        <v>53</v>
      </c>
      <c r="L29" s="178">
        <v>47</v>
      </c>
      <c r="M29" s="177">
        <v>6</v>
      </c>
      <c r="N29" s="178">
        <v>0</v>
      </c>
      <c r="O29" s="178">
        <v>0</v>
      </c>
      <c r="P29" s="178">
        <v>0</v>
      </c>
      <c r="Q29" s="178">
        <v>0</v>
      </c>
      <c r="R29" s="178">
        <v>96</v>
      </c>
      <c r="S29" s="178">
        <v>75</v>
      </c>
      <c r="T29" s="178">
        <v>21</v>
      </c>
      <c r="U29" s="178">
        <v>0</v>
      </c>
      <c r="V29" s="178">
        <v>0</v>
      </c>
      <c r="W29" s="178">
        <v>0</v>
      </c>
      <c r="X29" s="178">
        <v>0</v>
      </c>
    </row>
    <row r="30" spans="2:24" s="100" customFormat="1" ht="22.75" customHeight="1">
      <c r="B30" s="384" t="s">
        <v>154</v>
      </c>
      <c r="C30" s="165" t="s">
        <v>145</v>
      </c>
      <c r="D30" s="358">
        <v>12</v>
      </c>
      <c r="E30" s="178">
        <v>11</v>
      </c>
      <c r="F30" s="177">
        <v>1</v>
      </c>
      <c r="G30" s="178">
        <v>0</v>
      </c>
      <c r="H30" s="178">
        <v>0</v>
      </c>
      <c r="I30" s="178">
        <v>0</v>
      </c>
      <c r="J30" s="178">
        <v>0</v>
      </c>
      <c r="K30" s="178">
        <v>11</v>
      </c>
      <c r="L30" s="178">
        <v>10</v>
      </c>
      <c r="M30" s="178">
        <v>1</v>
      </c>
      <c r="N30" s="178">
        <v>0</v>
      </c>
      <c r="O30" s="178">
        <v>0</v>
      </c>
      <c r="P30" s="178">
        <v>0</v>
      </c>
      <c r="Q30" s="178">
        <v>0</v>
      </c>
      <c r="R30" s="177">
        <v>1</v>
      </c>
      <c r="S30" s="178">
        <v>1</v>
      </c>
      <c r="T30" s="177">
        <v>0</v>
      </c>
      <c r="U30" s="178">
        <v>0</v>
      </c>
      <c r="V30" s="178">
        <v>0</v>
      </c>
      <c r="W30" s="178">
        <v>0</v>
      </c>
      <c r="X30" s="178">
        <v>0</v>
      </c>
    </row>
    <row r="31" spans="2:24" s="100" customFormat="1" ht="22.75" customHeight="1">
      <c r="B31" s="384" t="s">
        <v>156</v>
      </c>
      <c r="C31" s="165" t="s">
        <v>43</v>
      </c>
      <c r="D31" s="358">
        <v>17</v>
      </c>
      <c r="E31" s="178">
        <v>12</v>
      </c>
      <c r="F31" s="178">
        <v>5</v>
      </c>
      <c r="G31" s="178">
        <v>0</v>
      </c>
      <c r="H31" s="178">
        <v>0</v>
      </c>
      <c r="I31" s="178">
        <v>0</v>
      </c>
      <c r="J31" s="178">
        <v>0</v>
      </c>
      <c r="K31" s="178">
        <v>6</v>
      </c>
      <c r="L31" s="178">
        <v>4</v>
      </c>
      <c r="M31" s="177">
        <v>2</v>
      </c>
      <c r="N31" s="178">
        <v>0</v>
      </c>
      <c r="O31" s="178">
        <v>0</v>
      </c>
      <c r="P31" s="178">
        <v>0</v>
      </c>
      <c r="Q31" s="178">
        <v>0</v>
      </c>
      <c r="R31" s="178">
        <v>11</v>
      </c>
      <c r="S31" s="178">
        <v>8</v>
      </c>
      <c r="T31" s="178">
        <v>3</v>
      </c>
      <c r="U31" s="178">
        <v>0</v>
      </c>
      <c r="V31" s="178">
        <v>0</v>
      </c>
      <c r="W31" s="178">
        <v>0</v>
      </c>
      <c r="X31" s="178">
        <v>0</v>
      </c>
    </row>
    <row r="32" spans="2:24" s="100" customFormat="1" ht="22.75" customHeight="1">
      <c r="B32" s="165"/>
      <c r="C32" s="165" t="s">
        <v>146</v>
      </c>
      <c r="D32" s="358">
        <v>36</v>
      </c>
      <c r="E32" s="178">
        <v>1</v>
      </c>
      <c r="F32" s="178">
        <v>0</v>
      </c>
      <c r="G32" s="178">
        <v>0</v>
      </c>
      <c r="H32" s="177">
        <v>35</v>
      </c>
      <c r="I32" s="178">
        <v>0</v>
      </c>
      <c r="J32" s="178">
        <v>0</v>
      </c>
      <c r="K32" s="178">
        <v>0</v>
      </c>
      <c r="L32" s="178">
        <v>0</v>
      </c>
      <c r="M32" s="178">
        <v>0</v>
      </c>
      <c r="N32" s="178">
        <v>0</v>
      </c>
      <c r="O32" s="178">
        <v>0</v>
      </c>
      <c r="P32" s="178">
        <v>0</v>
      </c>
      <c r="Q32" s="178">
        <v>0</v>
      </c>
      <c r="R32" s="178">
        <v>36</v>
      </c>
      <c r="S32" s="178">
        <v>1</v>
      </c>
      <c r="T32" s="178">
        <v>0</v>
      </c>
      <c r="U32" s="178">
        <v>0</v>
      </c>
      <c r="V32" s="177">
        <v>35</v>
      </c>
      <c r="W32" s="178">
        <v>0</v>
      </c>
      <c r="X32" s="178">
        <v>0</v>
      </c>
    </row>
    <row r="33" spans="2:24" s="100" customFormat="1" ht="22.75" customHeight="1">
      <c r="B33" s="165"/>
      <c r="C33" s="165" t="s">
        <v>114</v>
      </c>
      <c r="D33" s="358">
        <v>8</v>
      </c>
      <c r="E33" s="178">
        <v>4</v>
      </c>
      <c r="F33" s="178">
        <v>4</v>
      </c>
      <c r="G33" s="178">
        <v>0</v>
      </c>
      <c r="H33" s="178">
        <v>0</v>
      </c>
      <c r="I33" s="178">
        <v>0</v>
      </c>
      <c r="J33" s="178">
        <v>0</v>
      </c>
      <c r="K33" s="177">
        <v>4</v>
      </c>
      <c r="L33" s="177">
        <v>4</v>
      </c>
      <c r="M33" s="178">
        <v>0</v>
      </c>
      <c r="N33" s="178">
        <v>0</v>
      </c>
      <c r="O33" s="178">
        <v>0</v>
      </c>
      <c r="P33" s="178">
        <v>0</v>
      </c>
      <c r="Q33" s="178">
        <v>0</v>
      </c>
      <c r="R33" s="178">
        <v>4</v>
      </c>
      <c r="S33" s="178">
        <v>0</v>
      </c>
      <c r="T33" s="177">
        <v>4</v>
      </c>
      <c r="U33" s="178">
        <v>0</v>
      </c>
      <c r="V33" s="178">
        <v>0</v>
      </c>
      <c r="W33" s="178">
        <v>0</v>
      </c>
      <c r="X33" s="178">
        <v>0</v>
      </c>
    </row>
    <row r="34" spans="2:24" s="100" customFormat="1" ht="22.75" customHeight="1">
      <c r="B34" s="165"/>
      <c r="C34" s="165" t="s">
        <v>150</v>
      </c>
      <c r="D34" s="358">
        <v>257</v>
      </c>
      <c r="E34" s="178">
        <v>248</v>
      </c>
      <c r="F34" s="178">
        <v>9</v>
      </c>
      <c r="G34" s="178">
        <v>0</v>
      </c>
      <c r="H34" s="178">
        <v>0</v>
      </c>
      <c r="I34" s="178">
        <v>0</v>
      </c>
      <c r="J34" s="178">
        <v>0</v>
      </c>
      <c r="K34" s="178">
        <v>116</v>
      </c>
      <c r="L34" s="178">
        <v>114</v>
      </c>
      <c r="M34" s="177">
        <v>2</v>
      </c>
      <c r="N34" s="178">
        <v>0</v>
      </c>
      <c r="O34" s="178">
        <v>0</v>
      </c>
      <c r="P34" s="178">
        <v>0</v>
      </c>
      <c r="Q34" s="178">
        <v>0</v>
      </c>
      <c r="R34" s="178">
        <v>141</v>
      </c>
      <c r="S34" s="178">
        <v>134</v>
      </c>
      <c r="T34" s="178">
        <v>7</v>
      </c>
      <c r="U34" s="178">
        <v>0</v>
      </c>
      <c r="V34" s="178">
        <v>0</v>
      </c>
      <c r="W34" s="178">
        <v>0</v>
      </c>
      <c r="X34" s="178">
        <v>0</v>
      </c>
    </row>
    <row r="35" spans="2:24" s="100" customFormat="1" ht="22.75" customHeight="1">
      <c r="B35" s="165"/>
      <c r="C35" s="165" t="s">
        <v>135</v>
      </c>
      <c r="D35" s="358">
        <v>91</v>
      </c>
      <c r="E35" s="178">
        <v>68</v>
      </c>
      <c r="F35" s="178">
        <v>22</v>
      </c>
      <c r="G35" s="178">
        <v>0</v>
      </c>
      <c r="H35" s="178">
        <v>0</v>
      </c>
      <c r="I35" s="178">
        <v>0</v>
      </c>
      <c r="J35" s="178">
        <v>1</v>
      </c>
      <c r="K35" s="178">
        <v>48</v>
      </c>
      <c r="L35" s="178">
        <v>43</v>
      </c>
      <c r="M35" s="178">
        <v>4</v>
      </c>
      <c r="N35" s="178">
        <v>0</v>
      </c>
      <c r="O35" s="178">
        <v>0</v>
      </c>
      <c r="P35" s="178">
        <v>0</v>
      </c>
      <c r="Q35" s="178">
        <v>1</v>
      </c>
      <c r="R35" s="178">
        <v>43</v>
      </c>
      <c r="S35" s="178">
        <v>25</v>
      </c>
      <c r="T35" s="178">
        <v>18</v>
      </c>
      <c r="U35" s="178">
        <v>0</v>
      </c>
      <c r="V35" s="178">
        <v>0</v>
      </c>
      <c r="W35" s="178">
        <v>0</v>
      </c>
      <c r="X35" s="178">
        <v>0</v>
      </c>
    </row>
    <row r="36" spans="2:24" s="100" customFormat="1" ht="15" customHeight="1">
      <c r="B36" s="165"/>
      <c r="C36" s="165"/>
      <c r="D36" s="358"/>
      <c r="E36" s="178"/>
      <c r="F36" s="178"/>
      <c r="G36" s="177"/>
      <c r="H36" s="177"/>
      <c r="I36" s="177"/>
      <c r="J36" s="178"/>
      <c r="K36" s="178"/>
      <c r="L36" s="178"/>
      <c r="M36" s="178"/>
      <c r="N36" s="177"/>
      <c r="O36" s="177"/>
      <c r="P36" s="177"/>
      <c r="Q36" s="177"/>
      <c r="R36" s="178"/>
      <c r="S36" s="178"/>
      <c r="T36" s="178"/>
      <c r="U36" s="177"/>
      <c r="V36" s="177"/>
      <c r="W36" s="177"/>
      <c r="X36" s="177"/>
    </row>
    <row r="37" spans="2:24" s="100" customFormat="1" ht="22.75" customHeight="1">
      <c r="B37" s="384" t="s">
        <v>157</v>
      </c>
      <c r="C37" s="165" t="s">
        <v>1</v>
      </c>
      <c r="D37" s="358">
        <v>10</v>
      </c>
      <c r="E37" s="178">
        <v>6</v>
      </c>
      <c r="F37" s="178">
        <v>4</v>
      </c>
      <c r="G37" s="178">
        <v>0</v>
      </c>
      <c r="H37" s="178">
        <v>0</v>
      </c>
      <c r="I37" s="178">
        <v>0</v>
      </c>
      <c r="J37" s="178">
        <v>0</v>
      </c>
      <c r="K37" s="178">
        <v>6</v>
      </c>
      <c r="L37" s="177">
        <v>5</v>
      </c>
      <c r="M37" s="178">
        <v>1</v>
      </c>
      <c r="N37" s="178">
        <v>0</v>
      </c>
      <c r="O37" s="178">
        <v>0</v>
      </c>
      <c r="P37" s="178">
        <v>0</v>
      </c>
      <c r="Q37" s="178">
        <v>0</v>
      </c>
      <c r="R37" s="178">
        <v>4</v>
      </c>
      <c r="S37" s="178">
        <v>1</v>
      </c>
      <c r="T37" s="177">
        <v>3</v>
      </c>
      <c r="U37" s="178">
        <v>0</v>
      </c>
      <c r="V37" s="178">
        <v>0</v>
      </c>
      <c r="W37" s="178">
        <v>0</v>
      </c>
      <c r="X37" s="178">
        <v>0</v>
      </c>
    </row>
    <row r="38" spans="2:24" s="100" customFormat="1" ht="22.75" customHeight="1">
      <c r="B38" s="384" t="s">
        <v>158</v>
      </c>
      <c r="C38" s="165" t="s">
        <v>107</v>
      </c>
      <c r="D38" s="358">
        <v>7</v>
      </c>
      <c r="E38" s="178">
        <v>4</v>
      </c>
      <c r="F38" s="178">
        <v>3</v>
      </c>
      <c r="G38" s="178">
        <v>0</v>
      </c>
      <c r="H38" s="178">
        <v>0</v>
      </c>
      <c r="I38" s="178">
        <v>0</v>
      </c>
      <c r="J38" s="178">
        <v>0</v>
      </c>
      <c r="K38" s="178">
        <v>3</v>
      </c>
      <c r="L38" s="177">
        <v>3</v>
      </c>
      <c r="M38" s="177">
        <v>0</v>
      </c>
      <c r="N38" s="178">
        <v>0</v>
      </c>
      <c r="O38" s="178">
        <v>0</v>
      </c>
      <c r="P38" s="178">
        <v>0</v>
      </c>
      <c r="Q38" s="178">
        <v>0</v>
      </c>
      <c r="R38" s="178">
        <v>4</v>
      </c>
      <c r="S38" s="178">
        <v>1</v>
      </c>
      <c r="T38" s="177">
        <v>3</v>
      </c>
      <c r="U38" s="178">
        <v>0</v>
      </c>
      <c r="V38" s="178">
        <v>0</v>
      </c>
      <c r="W38" s="178">
        <v>0</v>
      </c>
      <c r="X38" s="178">
        <v>0</v>
      </c>
    </row>
    <row r="39" spans="2:24" s="100" customFormat="1" ht="22.75" customHeight="1">
      <c r="B39" s="384" t="s">
        <v>156</v>
      </c>
      <c r="C39" s="360" t="s">
        <v>109</v>
      </c>
      <c r="D39" s="177">
        <v>3</v>
      </c>
      <c r="E39" s="177">
        <v>2</v>
      </c>
      <c r="F39" s="177">
        <v>1</v>
      </c>
      <c r="G39" s="178">
        <v>0</v>
      </c>
      <c r="H39" s="178">
        <v>0</v>
      </c>
      <c r="I39" s="178">
        <v>0</v>
      </c>
      <c r="J39" s="178">
        <v>0</v>
      </c>
      <c r="K39" s="177">
        <v>3</v>
      </c>
      <c r="L39" s="177">
        <v>2</v>
      </c>
      <c r="M39" s="177">
        <v>1</v>
      </c>
      <c r="N39" s="178">
        <v>0</v>
      </c>
      <c r="O39" s="178">
        <v>0</v>
      </c>
      <c r="P39" s="178">
        <v>0</v>
      </c>
      <c r="Q39" s="178">
        <v>0</v>
      </c>
      <c r="R39" s="178">
        <v>0</v>
      </c>
      <c r="S39" s="178">
        <v>0</v>
      </c>
      <c r="T39" s="178">
        <v>0</v>
      </c>
      <c r="U39" s="178">
        <v>0</v>
      </c>
      <c r="V39" s="178">
        <v>0</v>
      </c>
      <c r="W39" s="178">
        <v>0</v>
      </c>
      <c r="X39" s="178">
        <v>0</v>
      </c>
    </row>
    <row r="40" spans="2:24" s="100" customFormat="1" ht="11.25" customHeight="1" thickBot="1">
      <c r="B40" s="535"/>
      <c r="C40" s="535"/>
      <c r="D40" s="182"/>
      <c r="E40" s="536"/>
      <c r="F40" s="536"/>
      <c r="G40" s="536"/>
      <c r="H40" s="536"/>
      <c r="I40" s="536"/>
      <c r="J40" s="536"/>
      <c r="K40" s="536"/>
      <c r="L40" s="536"/>
      <c r="M40" s="536"/>
      <c r="N40" s="536"/>
      <c r="O40" s="536"/>
      <c r="P40" s="536"/>
      <c r="Q40" s="536"/>
      <c r="R40" s="536"/>
      <c r="S40" s="536"/>
      <c r="T40" s="536"/>
      <c r="U40" s="536"/>
      <c r="V40" s="536"/>
      <c r="W40" s="536"/>
      <c r="X40" s="536"/>
    </row>
    <row r="41" spans="2:24" ht="16.5" customHeight="1">
      <c r="B41" s="936" t="s">
        <v>360</v>
      </c>
      <c r="C41" s="936"/>
      <c r="D41" s="936"/>
      <c r="E41" s="936"/>
      <c r="F41" s="936"/>
      <c r="G41" s="936"/>
      <c r="H41" s="936"/>
      <c r="I41" s="936"/>
      <c r="J41" s="936"/>
      <c r="K41" s="101"/>
      <c r="L41" s="101"/>
      <c r="M41" s="101"/>
      <c r="N41" s="101"/>
      <c r="O41" s="101"/>
      <c r="P41" s="101"/>
      <c r="Q41" s="101"/>
      <c r="R41" s="101"/>
      <c r="S41" s="101"/>
      <c r="T41" s="101"/>
      <c r="U41" s="101"/>
      <c r="V41" s="101"/>
      <c r="W41" s="101"/>
      <c r="X41" s="101"/>
    </row>
  </sheetData>
  <mergeCells count="13">
    <mergeCell ref="R5:R6"/>
    <mergeCell ref="R4:X4"/>
    <mergeCell ref="B2:M2"/>
    <mergeCell ref="B4:C6"/>
    <mergeCell ref="D4:J4"/>
    <mergeCell ref="K4:Q4"/>
    <mergeCell ref="D5:D6"/>
    <mergeCell ref="K5:K6"/>
    <mergeCell ref="B8:C8"/>
    <mergeCell ref="B10:C10"/>
    <mergeCell ref="B12:C12"/>
    <mergeCell ref="B18:B19"/>
    <mergeCell ref="B41:J41"/>
  </mergeCells>
  <phoneticPr fontId="62"/>
  <printOptions horizontalCentered="1"/>
  <pageMargins left="0.51181102362204722" right="0.51181102362204722" top="0.74803149606299213" bottom="0.55118110236220474" header="0.51181102362204722" footer="0.51181102362204722"/>
  <pageSetup paperSize="9" scale="94" fitToWidth="2" orientation="portrait" r:id="rId1"/>
  <headerFooter alignWithMargins="0"/>
  <colBreaks count="1" manualBreakCount="1">
    <brk id="13" min="1" max="40"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EB272-038A-4A70-A52F-266614278DFE}">
  <sheetPr>
    <pageSetUpPr fitToPage="1"/>
  </sheetPr>
  <dimension ref="A2:X131"/>
  <sheetViews>
    <sheetView showGridLines="0" view="pageBreakPreview" topLeftCell="A5" zoomScaleSheetLayoutView="100" workbookViewId="0">
      <selection activeCell="K17" sqref="K17"/>
    </sheetView>
  </sheetViews>
  <sheetFormatPr defaultColWidth="14.6328125" defaultRowHeight="13"/>
  <cols>
    <col min="1" max="1" width="18.453125" style="21" bestFit="1" customWidth="1"/>
    <col min="2" max="2" width="12.26953125" style="71" bestFit="1" customWidth="1"/>
    <col min="3" max="3" width="6.453125" style="71" bestFit="1" customWidth="1"/>
    <col min="4" max="23" width="4.08984375" style="71" customWidth="1"/>
    <col min="24" max="24" width="5.90625" style="71" customWidth="1"/>
    <col min="25" max="16384" width="14.6328125" style="21"/>
  </cols>
  <sheetData>
    <row r="2" spans="1:24" ht="28.5" customHeight="1">
      <c r="A2" s="361"/>
      <c r="B2" s="873" t="s">
        <v>405</v>
      </c>
      <c r="C2" s="873"/>
      <c r="D2" s="873"/>
      <c r="E2" s="873"/>
      <c r="F2" s="873"/>
      <c r="G2" s="873"/>
      <c r="H2" s="873"/>
      <c r="I2" s="873"/>
      <c r="J2" s="873"/>
      <c r="K2" s="873"/>
      <c r="L2" s="873"/>
      <c r="M2" s="873"/>
      <c r="N2" s="873"/>
      <c r="O2" s="873"/>
      <c r="P2" s="873"/>
      <c r="Q2" s="873"/>
      <c r="R2" s="873"/>
      <c r="S2" s="873"/>
      <c r="T2" s="873"/>
      <c r="U2" s="873"/>
      <c r="V2" s="873"/>
      <c r="W2" s="873"/>
      <c r="X2" s="873"/>
    </row>
    <row r="3" spans="1:24" ht="23.25" customHeight="1" thickBot="1">
      <c r="B3" s="508" t="s">
        <v>531</v>
      </c>
      <c r="C3" s="362"/>
      <c r="D3" s="362"/>
      <c r="E3" s="362"/>
      <c r="F3" s="362"/>
      <c r="G3" s="362"/>
      <c r="H3" s="362"/>
      <c r="I3" s="362"/>
      <c r="J3" s="362"/>
      <c r="K3" s="362"/>
      <c r="L3" s="362"/>
      <c r="M3" s="363"/>
      <c r="N3" s="363"/>
      <c r="O3" s="363"/>
      <c r="P3" s="363"/>
      <c r="Q3" s="363"/>
      <c r="R3" s="363"/>
      <c r="S3" s="363"/>
      <c r="T3" s="363"/>
      <c r="U3" s="363"/>
      <c r="V3" s="363"/>
      <c r="W3" s="363"/>
      <c r="X3" s="511" t="s">
        <v>61</v>
      </c>
    </row>
    <row r="4" spans="1:24" s="196" customFormat="1" ht="13.5" customHeight="1">
      <c r="B4" s="953" t="s">
        <v>162</v>
      </c>
      <c r="C4" s="955" t="s">
        <v>106</v>
      </c>
      <c r="D4" s="537"/>
      <c r="E4" s="952" t="s">
        <v>406</v>
      </c>
      <c r="F4" s="952" t="s">
        <v>104</v>
      </c>
      <c r="G4" s="950" t="s">
        <v>407</v>
      </c>
      <c r="H4" s="952" t="s">
        <v>304</v>
      </c>
      <c r="I4" s="952" t="s">
        <v>305</v>
      </c>
      <c r="J4" s="950" t="s">
        <v>408</v>
      </c>
      <c r="K4" s="952" t="s">
        <v>163</v>
      </c>
      <c r="L4" s="952" t="s">
        <v>409</v>
      </c>
      <c r="M4" s="952" t="s">
        <v>410</v>
      </c>
      <c r="N4" s="950" t="s">
        <v>411</v>
      </c>
      <c r="O4" s="952" t="s">
        <v>412</v>
      </c>
      <c r="P4" s="950" t="s">
        <v>413</v>
      </c>
      <c r="Q4" s="950" t="s">
        <v>414</v>
      </c>
      <c r="R4" s="950" t="s">
        <v>415</v>
      </c>
      <c r="S4" s="952" t="s">
        <v>416</v>
      </c>
      <c r="T4" s="952" t="s">
        <v>417</v>
      </c>
      <c r="U4" s="952" t="s">
        <v>418</v>
      </c>
      <c r="V4" s="952" t="s">
        <v>306</v>
      </c>
      <c r="W4" s="952" t="s">
        <v>307</v>
      </c>
      <c r="X4" s="948" t="s">
        <v>308</v>
      </c>
    </row>
    <row r="5" spans="1:24" s="196" customFormat="1" ht="90" customHeight="1">
      <c r="B5" s="954"/>
      <c r="C5" s="951"/>
      <c r="D5" s="538" t="s">
        <v>419</v>
      </c>
      <c r="E5" s="951"/>
      <c r="F5" s="951"/>
      <c r="G5" s="951"/>
      <c r="H5" s="951"/>
      <c r="I5" s="951"/>
      <c r="J5" s="951"/>
      <c r="K5" s="951"/>
      <c r="L5" s="951"/>
      <c r="M5" s="951"/>
      <c r="N5" s="951"/>
      <c r="O5" s="951"/>
      <c r="P5" s="951"/>
      <c r="Q5" s="951"/>
      <c r="R5" s="951"/>
      <c r="S5" s="951"/>
      <c r="T5" s="951"/>
      <c r="U5" s="951"/>
      <c r="V5" s="951"/>
      <c r="W5" s="951"/>
      <c r="X5" s="949"/>
    </row>
    <row r="6" spans="1:24" s="196" customFormat="1" ht="35.15" customHeight="1">
      <c r="B6" s="393" t="s">
        <v>532</v>
      </c>
      <c r="C6" s="364">
        <v>995</v>
      </c>
      <c r="D6" s="365">
        <v>227</v>
      </c>
      <c r="E6" s="365">
        <v>7</v>
      </c>
      <c r="F6" s="366">
        <v>1</v>
      </c>
      <c r="G6" s="366">
        <v>0</v>
      </c>
      <c r="H6" s="365">
        <v>99</v>
      </c>
      <c r="I6" s="365">
        <v>465</v>
      </c>
      <c r="J6" s="365">
        <v>8</v>
      </c>
      <c r="K6" s="365">
        <v>8</v>
      </c>
      <c r="L6" s="365">
        <v>37</v>
      </c>
      <c r="M6" s="365">
        <v>98</v>
      </c>
      <c r="N6" s="365">
        <v>21</v>
      </c>
      <c r="O6" s="365">
        <v>4</v>
      </c>
      <c r="P6" s="365">
        <v>29</v>
      </c>
      <c r="Q6" s="365">
        <v>48</v>
      </c>
      <c r="R6" s="365">
        <v>17</v>
      </c>
      <c r="S6" s="365">
        <v>1</v>
      </c>
      <c r="T6" s="365">
        <v>44</v>
      </c>
      <c r="U6" s="365">
        <v>14</v>
      </c>
      <c r="V6" s="365">
        <v>26</v>
      </c>
      <c r="W6" s="365">
        <v>58</v>
      </c>
      <c r="X6" s="365">
        <v>10</v>
      </c>
    </row>
    <row r="7" spans="1:24" s="196" customFormat="1" ht="35.15" customHeight="1">
      <c r="B7" s="367" t="s">
        <v>5</v>
      </c>
      <c r="C7" s="364">
        <v>678</v>
      </c>
      <c r="D7" s="365">
        <v>166</v>
      </c>
      <c r="E7" s="365">
        <v>5</v>
      </c>
      <c r="F7" s="366">
        <v>1</v>
      </c>
      <c r="G7" s="366">
        <v>0</v>
      </c>
      <c r="H7" s="365">
        <v>83</v>
      </c>
      <c r="I7" s="365">
        <v>371</v>
      </c>
      <c r="J7" s="365">
        <v>8</v>
      </c>
      <c r="K7" s="365">
        <v>6</v>
      </c>
      <c r="L7" s="365">
        <v>23</v>
      </c>
      <c r="M7" s="365">
        <v>45</v>
      </c>
      <c r="N7" s="366">
        <v>2</v>
      </c>
      <c r="O7" s="365">
        <v>4</v>
      </c>
      <c r="P7" s="365">
        <v>20</v>
      </c>
      <c r="Q7" s="365">
        <v>22</v>
      </c>
      <c r="R7" s="365">
        <v>6</v>
      </c>
      <c r="S7" s="365">
        <v>0</v>
      </c>
      <c r="T7" s="365">
        <v>13</v>
      </c>
      <c r="U7" s="365">
        <v>7</v>
      </c>
      <c r="V7" s="365">
        <v>17</v>
      </c>
      <c r="W7" s="365">
        <v>41</v>
      </c>
      <c r="X7" s="365">
        <v>4</v>
      </c>
    </row>
    <row r="8" spans="1:24" s="196" customFormat="1" ht="35.15" customHeight="1" thickBot="1">
      <c r="B8" s="539" t="s">
        <v>18</v>
      </c>
      <c r="C8" s="368">
        <v>317</v>
      </c>
      <c r="D8" s="540">
        <v>61</v>
      </c>
      <c r="E8" s="540">
        <v>2</v>
      </c>
      <c r="F8" s="541">
        <v>0</v>
      </c>
      <c r="G8" s="541">
        <v>0</v>
      </c>
      <c r="H8" s="540">
        <v>16</v>
      </c>
      <c r="I8" s="540">
        <v>94</v>
      </c>
      <c r="J8" s="540">
        <v>0</v>
      </c>
      <c r="K8" s="540">
        <v>2</v>
      </c>
      <c r="L8" s="540">
        <v>14</v>
      </c>
      <c r="M8" s="540">
        <v>53</v>
      </c>
      <c r="N8" s="540">
        <v>19</v>
      </c>
      <c r="O8" s="540">
        <v>0</v>
      </c>
      <c r="P8" s="540">
        <v>9</v>
      </c>
      <c r="Q8" s="540">
        <v>26</v>
      </c>
      <c r="R8" s="540">
        <v>11</v>
      </c>
      <c r="S8" s="540">
        <v>1</v>
      </c>
      <c r="T8" s="540">
        <v>31</v>
      </c>
      <c r="U8" s="540">
        <v>7</v>
      </c>
      <c r="V8" s="540">
        <v>9</v>
      </c>
      <c r="W8" s="540">
        <v>17</v>
      </c>
      <c r="X8" s="541">
        <v>6</v>
      </c>
    </row>
    <row r="9" spans="1:24" s="196" customFormat="1" ht="17.149999999999999" customHeight="1">
      <c r="B9" s="542" t="s">
        <v>360</v>
      </c>
      <c r="C9" s="542"/>
      <c r="D9" s="542"/>
      <c r="E9" s="542"/>
      <c r="F9" s="542"/>
      <c r="G9" s="542"/>
      <c r="H9" s="542"/>
      <c r="I9" s="542"/>
      <c r="J9" s="116"/>
      <c r="K9" s="116"/>
      <c r="L9" s="116"/>
      <c r="M9" s="116"/>
      <c r="N9" s="116"/>
      <c r="O9" s="116"/>
      <c r="P9" s="116"/>
      <c r="Q9" s="116"/>
      <c r="R9" s="116"/>
      <c r="S9" s="116"/>
      <c r="T9" s="116"/>
      <c r="U9" s="114"/>
      <c r="V9" s="114"/>
      <c r="W9" s="114"/>
      <c r="X9" s="114"/>
    </row>
    <row r="10" spans="1:24" ht="8.15" customHeight="1"/>
    <row r="11" spans="1:24" ht="8.15" customHeight="1">
      <c r="E11" s="117"/>
      <c r="F11" s="117"/>
      <c r="G11" s="117"/>
      <c r="H11" s="117"/>
      <c r="I11" s="117"/>
      <c r="J11" s="117"/>
      <c r="K11" s="117"/>
      <c r="L11" s="117"/>
      <c r="M11" s="117"/>
      <c r="N11" s="117"/>
      <c r="O11" s="117"/>
      <c r="P11" s="117"/>
      <c r="Q11" s="117"/>
      <c r="R11" s="117"/>
      <c r="S11" s="117"/>
      <c r="T11" s="117"/>
      <c r="U11" s="117"/>
      <c r="V11" s="117"/>
      <c r="W11" s="117"/>
    </row>
    <row r="12" spans="1:24" ht="8.15" customHeight="1"/>
    <row r="13" spans="1:24" ht="8.15" customHeight="1"/>
    <row r="14" spans="1:24" ht="8.15" customHeight="1"/>
    <row r="15" spans="1:24" ht="8.15" customHeight="1"/>
    <row r="16" spans="1:24" ht="8.15" customHeight="1"/>
    <row r="17" spans="11:15" ht="8.15" customHeight="1"/>
    <row r="18" spans="11:15" ht="8.15" customHeight="1"/>
    <row r="19" spans="11:15" ht="8.15" customHeight="1"/>
    <row r="20" spans="11:15" ht="8.15" customHeight="1"/>
    <row r="21" spans="11:15" ht="8.15" customHeight="1"/>
    <row r="22" spans="11:15" ht="8.15" customHeight="1"/>
    <row r="23" spans="11:15" ht="8.15" customHeight="1"/>
    <row r="24" spans="11:15" ht="8.15" customHeight="1">
      <c r="K24" s="70"/>
    </row>
    <row r="25" spans="11:15" ht="8.15" customHeight="1">
      <c r="O25" s="21"/>
    </row>
    <row r="26" spans="11:15" ht="8.15" customHeight="1"/>
    <row r="27" spans="11:15" ht="8.15" customHeight="1"/>
    <row r="28" spans="11:15" ht="8.15" customHeight="1"/>
    <row r="29" spans="11:15" ht="8.15" customHeight="1"/>
    <row r="30" spans="11:15" ht="8.15" customHeight="1"/>
    <row r="31" spans="11:15" ht="8.15" customHeight="1"/>
    <row r="32" spans="11:15" ht="8.15" customHeight="1"/>
    <row r="33" ht="8.15" customHeight="1"/>
    <row r="34" ht="8.15" customHeight="1"/>
    <row r="35" ht="8.15" customHeight="1"/>
    <row r="36" ht="8.15" customHeight="1"/>
    <row r="37" ht="8.15" customHeight="1"/>
    <row r="38" ht="8.15" customHeight="1"/>
    <row r="39" ht="8.15" customHeight="1"/>
    <row r="40" ht="8.15" customHeight="1"/>
    <row r="41" ht="8.15" customHeight="1"/>
    <row r="42" ht="8.15" customHeight="1"/>
    <row r="43" ht="8.15" customHeight="1"/>
    <row r="44" ht="8.15" customHeight="1"/>
    <row r="45" ht="8.15" customHeight="1"/>
    <row r="46" ht="8.15" customHeight="1"/>
    <row r="47" ht="8.15" customHeight="1"/>
    <row r="48" ht="8.15" customHeight="1"/>
    <row r="49" ht="8.15" customHeight="1"/>
    <row r="50" ht="8.15" customHeight="1"/>
    <row r="51" ht="8.15" customHeight="1"/>
    <row r="52" ht="8.15" customHeight="1"/>
    <row r="53" ht="8.15" customHeight="1"/>
    <row r="54" ht="8.15" customHeight="1"/>
    <row r="55" ht="8.15" customHeight="1"/>
    <row r="56" ht="8.15" customHeight="1"/>
    <row r="57" ht="8.15" customHeight="1"/>
    <row r="58" ht="8.15" customHeight="1"/>
    <row r="59" ht="8.15" customHeight="1"/>
    <row r="60" ht="8.15" customHeight="1"/>
    <row r="61" ht="8.15" customHeight="1"/>
    <row r="62" ht="8.15" customHeight="1"/>
    <row r="63" ht="8.15" customHeight="1"/>
    <row r="64" ht="8.15" customHeight="1"/>
    <row r="65" ht="8.15" customHeight="1"/>
    <row r="66" ht="8.15" customHeight="1"/>
    <row r="67" ht="8.15" customHeight="1"/>
    <row r="68" ht="8.15" customHeight="1"/>
    <row r="69" ht="8.15" customHeight="1"/>
    <row r="70" ht="8.15" customHeight="1"/>
    <row r="71" ht="8.15" customHeight="1"/>
    <row r="72" ht="8.15" customHeight="1"/>
    <row r="73" ht="8.15" customHeight="1"/>
    <row r="74" ht="8.15" customHeight="1"/>
    <row r="75" ht="8.15" customHeight="1"/>
    <row r="76" ht="8.15" customHeight="1"/>
    <row r="77" ht="8.15" customHeight="1"/>
    <row r="78" ht="8.15" customHeight="1"/>
    <row r="79" ht="8.15" customHeight="1"/>
    <row r="80" ht="8.15" customHeight="1"/>
    <row r="81" ht="8.15" customHeight="1"/>
    <row r="82" ht="8.15" customHeight="1"/>
    <row r="83" ht="8.15" customHeight="1"/>
    <row r="84" ht="8.15" customHeight="1"/>
    <row r="85" ht="8.15" customHeight="1"/>
    <row r="86" ht="8.15" customHeight="1"/>
    <row r="87" ht="8.15" customHeight="1"/>
    <row r="88" ht="8.15" customHeight="1"/>
    <row r="89" ht="8.15" customHeight="1"/>
    <row r="90" ht="8.15" customHeight="1"/>
    <row r="91" ht="8.15" customHeight="1"/>
    <row r="92" ht="8.15" customHeight="1"/>
    <row r="93" ht="8.15" customHeight="1"/>
    <row r="94" ht="8.15" customHeight="1"/>
    <row r="95" ht="8.15" customHeight="1"/>
    <row r="96" ht="8.15" customHeight="1"/>
    <row r="97" ht="8.15" customHeight="1"/>
    <row r="98" ht="8.15" customHeight="1"/>
    <row r="99" ht="8.15" customHeight="1"/>
    <row r="100" ht="8.15" customHeight="1"/>
    <row r="101" ht="8.15" customHeight="1"/>
    <row r="102" ht="8.15" customHeight="1"/>
    <row r="103" ht="8.15" customHeight="1"/>
    <row r="104" ht="8.15" customHeight="1"/>
    <row r="105" ht="8.15" customHeight="1"/>
    <row r="106" ht="8.15" customHeight="1"/>
    <row r="107" ht="8.15" customHeight="1"/>
    <row r="108" ht="8.15" customHeight="1"/>
    <row r="109" ht="8.15" customHeight="1"/>
    <row r="110" ht="8.15" customHeight="1"/>
    <row r="111" ht="8.15" customHeight="1"/>
    <row r="112" ht="8.15" customHeight="1"/>
    <row r="113" ht="8.15" customHeight="1"/>
    <row r="114" ht="8.15" customHeight="1"/>
    <row r="115" ht="8.15" customHeight="1"/>
    <row r="116" ht="8.15" customHeight="1"/>
    <row r="117" ht="8.15" customHeight="1"/>
    <row r="118" ht="8.15" customHeight="1"/>
    <row r="119" ht="8.15" customHeight="1"/>
    <row r="120" ht="8.15" customHeight="1"/>
    <row r="121" ht="8.15" customHeight="1"/>
    <row r="122" ht="8.15" customHeight="1"/>
    <row r="123" ht="8.15" customHeight="1"/>
    <row r="124" ht="8.15" customHeight="1"/>
    <row r="125" ht="8.15" customHeight="1"/>
    <row r="126" ht="8.15" customHeight="1"/>
    <row r="127" ht="8.15" customHeight="1"/>
    <row r="128" ht="8.15" customHeight="1"/>
    <row r="129" ht="8.15" customHeight="1"/>
    <row r="130" ht="8.15" customHeight="1"/>
    <row r="131" ht="8.15" customHeight="1"/>
  </sheetData>
  <mergeCells count="23">
    <mergeCell ref="Q4:Q5"/>
    <mergeCell ref="B2:X2"/>
    <mergeCell ref="B4:B5"/>
    <mergeCell ref="C4:C5"/>
    <mergeCell ref="E4:E5"/>
    <mergeCell ref="F4:F5"/>
    <mergeCell ref="G4:G5"/>
    <mergeCell ref="H4:H5"/>
    <mergeCell ref="I4:I5"/>
    <mergeCell ref="J4:J5"/>
    <mergeCell ref="K4:K5"/>
    <mergeCell ref="L4:L5"/>
    <mergeCell ref="M4:M5"/>
    <mergeCell ref="N4:N5"/>
    <mergeCell ref="O4:O5"/>
    <mergeCell ref="P4:P5"/>
    <mergeCell ref="X4:X5"/>
    <mergeCell ref="R4:R5"/>
    <mergeCell ref="S4:S5"/>
    <mergeCell ref="T4:T5"/>
    <mergeCell ref="U4:U5"/>
    <mergeCell ref="V4:V5"/>
    <mergeCell ref="W4:W5"/>
  </mergeCells>
  <phoneticPr fontId="62"/>
  <printOptions horizontalCentered="1"/>
  <pageMargins left="0.51181102362204722" right="0.51181102362204722" top="0.74803149606299213" bottom="0.55118110236220474" header="0.51181102362204722" footer="0.51181102362204722"/>
  <pageSetup paperSize="9" scale="88"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Z36"/>
  <sheetViews>
    <sheetView showGridLines="0" view="pageBreakPreview" topLeftCell="A15" zoomScale="90" zoomScaleNormal="100" zoomScaleSheetLayoutView="90" workbookViewId="0">
      <selection activeCell="C34" sqref="C34"/>
    </sheetView>
  </sheetViews>
  <sheetFormatPr defaultColWidth="14.6328125" defaultRowHeight="13"/>
  <cols>
    <col min="1" max="1" width="18.453125" style="228" bestFit="1" customWidth="1"/>
    <col min="2" max="2" width="13.6328125" style="228" customWidth="1"/>
    <col min="3" max="5" width="10.6328125" style="244" customWidth="1"/>
    <col min="6" max="6" width="13.6328125" style="228" customWidth="1"/>
    <col min="7" max="9" width="10.6328125" style="244" customWidth="1"/>
    <col min="10" max="10" width="16.6328125" style="228" bestFit="1" customWidth="1"/>
    <col min="11" max="11" width="12.08984375" style="228" customWidth="1"/>
    <col min="12" max="12" width="18.90625" style="228" bestFit="1" customWidth="1"/>
    <col min="13" max="13" width="16.6328125" style="228" bestFit="1" customWidth="1"/>
    <col min="14" max="14" width="12.08984375" style="228" customWidth="1"/>
    <col min="15" max="15" width="27.90625" style="228" bestFit="1" customWidth="1"/>
    <col min="16" max="16" width="5.36328125" style="228" customWidth="1"/>
    <col min="17" max="17" width="27.90625" style="228" bestFit="1" customWidth="1"/>
    <col min="18" max="18" width="16.6328125" style="228" bestFit="1" customWidth="1"/>
    <col min="19" max="16384" width="14.6328125" style="228"/>
  </cols>
  <sheetData>
    <row r="2" spans="1:26" ht="23.25" customHeight="1">
      <c r="A2" s="272"/>
      <c r="B2" s="958" t="s">
        <v>467</v>
      </c>
      <c r="C2" s="958"/>
      <c r="D2" s="958"/>
      <c r="E2" s="958"/>
      <c r="F2" s="958"/>
      <c r="G2" s="958"/>
      <c r="H2" s="958"/>
      <c r="I2" s="958"/>
      <c r="J2" s="272"/>
      <c r="K2" s="272"/>
      <c r="L2" s="272"/>
      <c r="M2" s="272"/>
      <c r="N2" s="272"/>
      <c r="O2" s="272"/>
      <c r="P2" s="272"/>
      <c r="Q2" s="272"/>
      <c r="R2" s="272"/>
      <c r="S2" s="272"/>
      <c r="T2" s="272"/>
      <c r="U2" s="272"/>
      <c r="V2" s="272"/>
      <c r="W2" s="272"/>
      <c r="X2" s="272"/>
      <c r="Y2" s="272"/>
      <c r="Z2" s="272"/>
    </row>
    <row r="3" spans="1:26" s="229" customFormat="1" ht="17.5" customHeight="1" thickBot="1">
      <c r="A3" s="228"/>
      <c r="B3" s="959" t="s">
        <v>533</v>
      </c>
      <c r="C3" s="959"/>
      <c r="D3" s="959"/>
      <c r="E3" s="959"/>
      <c r="F3" s="959"/>
      <c r="G3" s="959"/>
      <c r="H3" s="543"/>
      <c r="I3" s="544" t="s">
        <v>61</v>
      </c>
      <c r="J3" s="228"/>
      <c r="K3" s="228"/>
      <c r="L3" s="228"/>
      <c r="M3" s="228"/>
      <c r="N3" s="228"/>
      <c r="O3" s="228"/>
      <c r="P3" s="228"/>
      <c r="Q3" s="228"/>
      <c r="R3" s="228"/>
      <c r="S3" s="228"/>
      <c r="T3" s="228"/>
      <c r="U3" s="228"/>
      <c r="V3" s="228"/>
      <c r="W3" s="228"/>
      <c r="X3" s="228"/>
      <c r="Y3" s="228"/>
      <c r="Z3" s="228"/>
    </row>
    <row r="4" spans="1:26" ht="15" customHeight="1">
      <c r="A4" s="229"/>
      <c r="B4" s="545" t="s">
        <v>249</v>
      </c>
      <c r="C4" s="546" t="s">
        <v>1</v>
      </c>
      <c r="D4" s="546" t="s">
        <v>5</v>
      </c>
      <c r="E4" s="546" t="s">
        <v>18</v>
      </c>
      <c r="F4" s="547" t="s">
        <v>249</v>
      </c>
      <c r="G4" s="546" t="s">
        <v>1</v>
      </c>
      <c r="H4" s="546" t="s">
        <v>5</v>
      </c>
      <c r="I4" s="546" t="s">
        <v>18</v>
      </c>
      <c r="J4" s="229"/>
      <c r="K4" s="229"/>
      <c r="L4" s="229"/>
      <c r="M4" s="229"/>
      <c r="N4" s="229"/>
      <c r="O4" s="229"/>
      <c r="P4" s="229"/>
      <c r="Q4" s="229"/>
      <c r="R4" s="229"/>
      <c r="S4" s="229"/>
      <c r="T4" s="229"/>
      <c r="U4" s="229"/>
      <c r="V4" s="229"/>
      <c r="W4" s="229"/>
      <c r="X4" s="229"/>
      <c r="Y4" s="229"/>
      <c r="Z4" s="229"/>
    </row>
    <row r="5" spans="1:26" ht="15" customHeight="1">
      <c r="B5" s="230" t="s">
        <v>534</v>
      </c>
      <c r="C5" s="369">
        <v>252</v>
      </c>
      <c r="D5" s="390">
        <v>173</v>
      </c>
      <c r="E5" s="390">
        <v>79</v>
      </c>
      <c r="F5" s="231" t="s">
        <v>420</v>
      </c>
      <c r="G5" s="232">
        <v>7</v>
      </c>
      <c r="H5" s="232">
        <v>4</v>
      </c>
      <c r="I5" s="232">
        <v>3</v>
      </c>
      <c r="J5" s="233"/>
    </row>
    <row r="6" spans="1:26" ht="15" customHeight="1">
      <c r="B6" s="204" t="s">
        <v>535</v>
      </c>
      <c r="C6" s="369">
        <v>252</v>
      </c>
      <c r="D6" s="234">
        <v>187</v>
      </c>
      <c r="E6" s="390">
        <v>65</v>
      </c>
      <c r="F6" s="235" t="s">
        <v>421</v>
      </c>
      <c r="G6" s="232">
        <v>53</v>
      </c>
      <c r="H6" s="232">
        <v>36</v>
      </c>
      <c r="I6" s="232">
        <v>17</v>
      </c>
      <c r="J6" s="233"/>
    </row>
    <row r="7" spans="1:26" ht="15" customHeight="1">
      <c r="B7" s="204" t="s">
        <v>536</v>
      </c>
      <c r="C7" s="390">
        <v>227</v>
      </c>
      <c r="D7" s="234">
        <v>166</v>
      </c>
      <c r="E7" s="390">
        <v>61</v>
      </c>
      <c r="F7" s="235" t="s">
        <v>422</v>
      </c>
      <c r="G7" s="232">
        <v>45</v>
      </c>
      <c r="H7" s="232">
        <v>36</v>
      </c>
      <c r="I7" s="232">
        <v>9</v>
      </c>
      <c r="J7" s="233"/>
    </row>
    <row r="8" spans="1:26" ht="15" customHeight="1">
      <c r="B8" s="236" t="s">
        <v>423</v>
      </c>
      <c r="C8" s="232">
        <v>4</v>
      </c>
      <c r="D8" s="232">
        <v>4</v>
      </c>
      <c r="E8" s="232">
        <v>0</v>
      </c>
      <c r="F8" s="235" t="s">
        <v>424</v>
      </c>
      <c r="G8" s="232">
        <v>1</v>
      </c>
      <c r="H8" s="232">
        <v>0</v>
      </c>
      <c r="I8" s="232">
        <v>1</v>
      </c>
      <c r="J8" s="233"/>
    </row>
    <row r="9" spans="1:26" ht="15" customHeight="1">
      <c r="A9" s="233"/>
      <c r="B9" s="236" t="s">
        <v>425</v>
      </c>
      <c r="C9" s="232">
        <v>0</v>
      </c>
      <c r="D9" s="232">
        <v>0</v>
      </c>
      <c r="E9" s="232">
        <v>0</v>
      </c>
      <c r="F9" s="235" t="s">
        <v>426</v>
      </c>
      <c r="G9" s="232">
        <v>0</v>
      </c>
      <c r="H9" s="232">
        <v>0</v>
      </c>
      <c r="I9" s="232">
        <v>0</v>
      </c>
      <c r="J9" s="233"/>
    </row>
    <row r="10" spans="1:26" ht="15" customHeight="1">
      <c r="A10" s="233"/>
      <c r="B10" s="236" t="s">
        <v>427</v>
      </c>
      <c r="C10" s="232">
        <v>0</v>
      </c>
      <c r="D10" s="232">
        <v>0</v>
      </c>
      <c r="E10" s="232">
        <v>0</v>
      </c>
      <c r="F10" s="235" t="s">
        <v>428</v>
      </c>
      <c r="G10" s="232">
        <v>0</v>
      </c>
      <c r="H10" s="232">
        <v>0</v>
      </c>
      <c r="I10" s="232">
        <v>0</v>
      </c>
      <c r="J10" s="233"/>
    </row>
    <row r="11" spans="1:26" ht="15" customHeight="1">
      <c r="A11" s="233"/>
      <c r="B11" s="236" t="s">
        <v>429</v>
      </c>
      <c r="C11" s="232">
        <v>0</v>
      </c>
      <c r="D11" s="232">
        <v>0</v>
      </c>
      <c r="E11" s="232">
        <v>0</v>
      </c>
      <c r="F11" s="235" t="s">
        <v>430</v>
      </c>
      <c r="G11" s="232">
        <v>0</v>
      </c>
      <c r="H11" s="232">
        <v>0</v>
      </c>
      <c r="I11" s="232">
        <v>0</v>
      </c>
      <c r="J11" s="233"/>
    </row>
    <row r="12" spans="1:26" ht="15" customHeight="1">
      <c r="A12" s="233"/>
      <c r="B12" s="236" t="s">
        <v>431</v>
      </c>
      <c r="C12" s="232">
        <v>0</v>
      </c>
      <c r="D12" s="232">
        <v>0</v>
      </c>
      <c r="E12" s="232">
        <v>0</v>
      </c>
      <c r="F12" s="235" t="s">
        <v>432</v>
      </c>
      <c r="G12" s="232">
        <v>3</v>
      </c>
      <c r="H12" s="232">
        <v>2</v>
      </c>
      <c r="I12" s="232">
        <v>1</v>
      </c>
      <c r="J12" s="233"/>
    </row>
    <row r="13" spans="1:26" ht="15" customHeight="1">
      <c r="A13" s="233"/>
      <c r="B13" s="236" t="s">
        <v>433</v>
      </c>
      <c r="C13" s="232">
        <v>0</v>
      </c>
      <c r="D13" s="232">
        <v>0</v>
      </c>
      <c r="E13" s="232">
        <v>0</v>
      </c>
      <c r="F13" s="235" t="s">
        <v>434</v>
      </c>
      <c r="G13" s="232">
        <v>8</v>
      </c>
      <c r="H13" s="232">
        <v>7</v>
      </c>
      <c r="I13" s="232">
        <v>1</v>
      </c>
      <c r="J13" s="233"/>
    </row>
    <row r="14" spans="1:26" ht="15" customHeight="1">
      <c r="A14" s="233"/>
      <c r="B14" s="236" t="s">
        <v>435</v>
      </c>
      <c r="C14" s="232">
        <v>0</v>
      </c>
      <c r="D14" s="232">
        <v>0</v>
      </c>
      <c r="E14" s="232">
        <v>0</v>
      </c>
      <c r="F14" s="235" t="s">
        <v>436</v>
      </c>
      <c r="G14" s="232">
        <v>3</v>
      </c>
      <c r="H14" s="232">
        <v>2</v>
      </c>
      <c r="I14" s="232">
        <v>1</v>
      </c>
      <c r="J14" s="233"/>
    </row>
    <row r="15" spans="1:26" ht="15" customHeight="1">
      <c r="A15" s="233"/>
      <c r="B15" s="236" t="s">
        <v>437</v>
      </c>
      <c r="C15" s="232">
        <v>0</v>
      </c>
      <c r="D15" s="232">
        <v>0</v>
      </c>
      <c r="E15" s="232">
        <v>0</v>
      </c>
      <c r="F15" s="235" t="s">
        <v>438</v>
      </c>
      <c r="G15" s="232" t="s">
        <v>44</v>
      </c>
      <c r="H15" s="232" t="s">
        <v>44</v>
      </c>
      <c r="I15" s="232" t="s">
        <v>44</v>
      </c>
      <c r="J15" s="233"/>
    </row>
    <row r="16" spans="1:26" ht="15" customHeight="1">
      <c r="A16" s="233"/>
      <c r="B16" s="236" t="s">
        <v>439</v>
      </c>
      <c r="C16" s="232">
        <v>0</v>
      </c>
      <c r="D16" s="232">
        <v>0</v>
      </c>
      <c r="E16" s="232">
        <v>0</v>
      </c>
      <c r="F16" s="235" t="s">
        <v>440</v>
      </c>
      <c r="G16" s="232">
        <v>26</v>
      </c>
      <c r="H16" s="232">
        <v>15</v>
      </c>
      <c r="I16" s="232">
        <v>11</v>
      </c>
      <c r="J16" s="237"/>
    </row>
    <row r="17" spans="1:13" ht="15" customHeight="1">
      <c r="A17" s="233"/>
      <c r="B17" s="236" t="s">
        <v>441</v>
      </c>
      <c r="C17" s="232">
        <v>0</v>
      </c>
      <c r="D17" s="232">
        <v>0</v>
      </c>
      <c r="E17" s="232">
        <v>0</v>
      </c>
      <c r="F17" s="235" t="s">
        <v>442</v>
      </c>
      <c r="G17" s="232">
        <v>16</v>
      </c>
      <c r="H17" s="232">
        <v>14</v>
      </c>
      <c r="I17" s="232">
        <v>2</v>
      </c>
      <c r="J17" s="233"/>
    </row>
    <row r="18" spans="1:13" ht="15" customHeight="1">
      <c r="A18" s="233"/>
      <c r="B18" s="236" t="s">
        <v>443</v>
      </c>
      <c r="C18" s="232">
        <v>6</v>
      </c>
      <c r="D18" s="232">
        <v>4</v>
      </c>
      <c r="E18" s="232">
        <v>2</v>
      </c>
      <c r="F18" s="235" t="s">
        <v>444</v>
      </c>
      <c r="G18" s="232">
        <v>1</v>
      </c>
      <c r="H18" s="232">
        <v>0</v>
      </c>
      <c r="I18" s="232">
        <v>1</v>
      </c>
      <c r="J18" s="233"/>
    </row>
    <row r="19" spans="1:13" ht="15" customHeight="1">
      <c r="A19" s="233"/>
      <c r="B19" s="236" t="s">
        <v>445</v>
      </c>
      <c r="C19" s="232">
        <v>4</v>
      </c>
      <c r="D19" s="232">
        <v>2</v>
      </c>
      <c r="E19" s="232">
        <v>2</v>
      </c>
      <c r="F19" s="235" t="s">
        <v>446</v>
      </c>
      <c r="G19" s="232">
        <v>0</v>
      </c>
      <c r="H19" s="232">
        <v>0</v>
      </c>
      <c r="I19" s="232">
        <v>0</v>
      </c>
      <c r="J19" s="233"/>
    </row>
    <row r="20" spans="1:13" ht="15" customHeight="1">
      <c r="A20" s="233"/>
      <c r="B20" s="236" t="s">
        <v>447</v>
      </c>
      <c r="C20" s="232">
        <v>20</v>
      </c>
      <c r="D20" s="232">
        <v>14</v>
      </c>
      <c r="E20" s="232">
        <v>6</v>
      </c>
      <c r="F20" s="235" t="s">
        <v>448</v>
      </c>
      <c r="G20" s="232">
        <v>0</v>
      </c>
      <c r="H20" s="232">
        <v>0</v>
      </c>
      <c r="I20" s="232">
        <v>0</v>
      </c>
      <c r="J20" s="233"/>
    </row>
    <row r="21" spans="1:13" ht="15" customHeight="1">
      <c r="A21" s="233"/>
      <c r="B21" s="236" t="s">
        <v>449</v>
      </c>
      <c r="C21" s="232">
        <v>4</v>
      </c>
      <c r="D21" s="232">
        <v>4</v>
      </c>
      <c r="E21" s="232">
        <v>0</v>
      </c>
      <c r="F21" s="235" t="s">
        <v>450</v>
      </c>
      <c r="G21" s="232">
        <v>0</v>
      </c>
      <c r="H21" s="232">
        <v>0</v>
      </c>
      <c r="I21" s="232">
        <v>0</v>
      </c>
      <c r="J21" s="233"/>
    </row>
    <row r="22" spans="1:13" ht="15" customHeight="1">
      <c r="A22" s="233"/>
      <c r="B22" s="236" t="s">
        <v>451</v>
      </c>
      <c r="C22" s="232">
        <v>0</v>
      </c>
      <c r="D22" s="232">
        <v>0</v>
      </c>
      <c r="E22" s="232">
        <v>0</v>
      </c>
      <c r="F22" s="235" t="s">
        <v>452</v>
      </c>
      <c r="G22" s="232">
        <v>0</v>
      </c>
      <c r="H22" s="232">
        <v>0</v>
      </c>
      <c r="I22" s="232">
        <v>0</v>
      </c>
      <c r="J22" s="233"/>
    </row>
    <row r="23" spans="1:13" ht="15" customHeight="1">
      <c r="A23" s="233"/>
      <c r="B23" s="236" t="s">
        <v>453</v>
      </c>
      <c r="C23" s="232">
        <v>0</v>
      </c>
      <c r="D23" s="232">
        <v>0</v>
      </c>
      <c r="E23" s="232">
        <v>0</v>
      </c>
      <c r="F23" s="235" t="s">
        <v>454</v>
      </c>
      <c r="G23" s="232">
        <v>0</v>
      </c>
      <c r="H23" s="232">
        <v>0</v>
      </c>
      <c r="I23" s="232">
        <v>0</v>
      </c>
      <c r="J23" s="233"/>
    </row>
    <row r="24" spans="1:13" ht="15" customHeight="1">
      <c r="A24" s="233"/>
      <c r="B24" s="236" t="s">
        <v>455</v>
      </c>
      <c r="C24" s="232">
        <v>0</v>
      </c>
      <c r="D24" s="232">
        <v>0</v>
      </c>
      <c r="E24" s="232">
        <v>0</v>
      </c>
      <c r="F24" s="235" t="s">
        <v>456</v>
      </c>
      <c r="G24" s="232">
        <v>0</v>
      </c>
      <c r="H24" s="232">
        <v>0</v>
      </c>
      <c r="I24" s="232">
        <v>0</v>
      </c>
      <c r="J24" s="233"/>
    </row>
    <row r="25" spans="1:13" ht="15" customHeight="1">
      <c r="A25" s="233"/>
      <c r="B25" s="236" t="s">
        <v>457</v>
      </c>
      <c r="C25" s="232">
        <v>0</v>
      </c>
      <c r="D25" s="232">
        <v>0</v>
      </c>
      <c r="E25" s="232">
        <v>0</v>
      </c>
      <c r="F25" s="235" t="s">
        <v>458</v>
      </c>
      <c r="G25" s="232">
        <v>0</v>
      </c>
      <c r="H25" s="232">
        <v>0</v>
      </c>
      <c r="I25" s="232">
        <v>0</v>
      </c>
      <c r="J25" s="233"/>
    </row>
    <row r="26" spans="1:13" ht="15" customHeight="1">
      <c r="A26" s="233"/>
      <c r="B26" s="236" t="s">
        <v>459</v>
      </c>
      <c r="C26" s="232">
        <v>0</v>
      </c>
      <c r="D26" s="232">
        <v>0</v>
      </c>
      <c r="E26" s="232">
        <v>0</v>
      </c>
      <c r="F26" s="235" t="s">
        <v>460</v>
      </c>
      <c r="G26" s="232">
        <v>0</v>
      </c>
      <c r="H26" s="232">
        <v>0</v>
      </c>
      <c r="I26" s="232">
        <v>0</v>
      </c>
      <c r="J26" s="233"/>
    </row>
    <row r="27" spans="1:13" ht="15" customHeight="1">
      <c r="A27" s="233"/>
      <c r="B27" s="236" t="s">
        <v>461</v>
      </c>
      <c r="C27" s="232">
        <v>0</v>
      </c>
      <c r="D27" s="232">
        <v>0</v>
      </c>
      <c r="E27" s="232">
        <v>0</v>
      </c>
      <c r="F27" s="235" t="s">
        <v>247</v>
      </c>
      <c r="G27" s="232">
        <v>1</v>
      </c>
      <c r="H27" s="232">
        <v>1</v>
      </c>
      <c r="I27" s="232">
        <v>0</v>
      </c>
      <c r="J27" s="233"/>
    </row>
    <row r="28" spans="1:13" ht="15" customHeight="1">
      <c r="A28" s="233"/>
      <c r="B28" s="236" t="s">
        <v>462</v>
      </c>
      <c r="C28" s="232">
        <v>0</v>
      </c>
      <c r="D28" s="232">
        <v>0</v>
      </c>
      <c r="E28" s="232">
        <v>0</v>
      </c>
      <c r="F28" s="387"/>
      <c r="G28" s="232"/>
      <c r="H28" s="232"/>
      <c r="I28" s="232"/>
      <c r="J28" s="233"/>
    </row>
    <row r="29" spans="1:13" ht="15" customHeight="1">
      <c r="A29" s="233"/>
      <c r="B29" s="236" t="s">
        <v>463</v>
      </c>
      <c r="C29" s="232">
        <v>0</v>
      </c>
      <c r="D29" s="232">
        <v>0</v>
      </c>
      <c r="E29" s="232">
        <v>0</v>
      </c>
      <c r="F29" s="960" t="s">
        <v>250</v>
      </c>
      <c r="G29" s="239">
        <v>76.901924839596703</v>
      </c>
      <c r="H29" s="239">
        <v>73.991655076495135</v>
      </c>
      <c r="I29" s="239">
        <v>82.5</v>
      </c>
      <c r="M29" s="238"/>
    </row>
    <row r="30" spans="1:13" ht="15" customHeight="1">
      <c r="A30" s="233"/>
      <c r="B30" s="236" t="s">
        <v>464</v>
      </c>
      <c r="C30" s="232">
        <v>19</v>
      </c>
      <c r="D30" s="232">
        <v>16</v>
      </c>
      <c r="E30" s="232">
        <v>3</v>
      </c>
      <c r="F30" s="961"/>
      <c r="G30" s="239"/>
      <c r="H30" s="239"/>
      <c r="I30" s="239"/>
    </row>
    <row r="31" spans="1:13" ht="15" customHeight="1">
      <c r="B31" s="236" t="s">
        <v>465</v>
      </c>
      <c r="C31" s="232">
        <v>0</v>
      </c>
      <c r="D31" s="232">
        <v>0</v>
      </c>
      <c r="E31" s="232">
        <v>0</v>
      </c>
      <c r="F31" s="956" t="s">
        <v>251</v>
      </c>
      <c r="G31" s="239">
        <v>23.098075160403301</v>
      </c>
      <c r="H31" s="239">
        <v>26.008344923504868</v>
      </c>
      <c r="I31" s="239">
        <v>17.5</v>
      </c>
      <c r="M31" s="238"/>
    </row>
    <row r="32" spans="1:13" ht="15" customHeight="1" thickBot="1">
      <c r="B32" s="548" t="s">
        <v>466</v>
      </c>
      <c r="C32" s="240">
        <v>6</v>
      </c>
      <c r="D32" s="549">
        <v>5</v>
      </c>
      <c r="E32" s="370">
        <v>1</v>
      </c>
      <c r="F32" s="957"/>
      <c r="G32" s="550"/>
      <c r="H32" s="550"/>
      <c r="I32" s="550"/>
    </row>
    <row r="33" spans="2:12" ht="16.5" customHeight="1">
      <c r="B33" s="69" t="s">
        <v>86</v>
      </c>
      <c r="C33" s="241"/>
      <c r="D33" s="241"/>
      <c r="E33" s="242"/>
      <c r="F33" s="21"/>
      <c r="G33" s="241"/>
      <c r="H33" s="241"/>
      <c r="I33" s="241"/>
    </row>
    <row r="34" spans="2:12" ht="28.5" customHeight="1">
      <c r="L34" s="243"/>
    </row>
    <row r="35" spans="2:12">
      <c r="L35" s="243"/>
    </row>
    <row r="36" spans="2:12">
      <c r="L36" s="243"/>
    </row>
  </sheetData>
  <mergeCells count="4">
    <mergeCell ref="F31:F32"/>
    <mergeCell ref="B2:I2"/>
    <mergeCell ref="B3:G3"/>
    <mergeCell ref="F29:F30"/>
  </mergeCells>
  <phoneticPr fontId="62"/>
  <printOptions horizontalCentered="1"/>
  <pageMargins left="0.51181102362204722" right="0.51181102362204722" top="0.74803149606299213" bottom="0.74803149606299213" header="0.51181102362204722" footer="0.51181102362204722"/>
  <pageSetup paperSize="9" orientation="portrait" r:id="rId1"/>
  <headerFooter alignWithMargins="0"/>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0CE6E-2FB5-4CBE-A877-A25682881A90}">
  <dimension ref="A2:L150"/>
  <sheetViews>
    <sheetView showGridLines="0" tabSelected="1" view="pageBreakPreview" zoomScale="80" zoomScaleSheetLayoutView="80" workbookViewId="0">
      <selection activeCell="Q19" sqref="Q19"/>
    </sheetView>
  </sheetViews>
  <sheetFormatPr defaultColWidth="13.36328125" defaultRowHeight="13"/>
  <cols>
    <col min="1" max="1" width="13.36328125" style="23"/>
    <col min="2" max="2" width="14.81640625" style="23" customWidth="1"/>
    <col min="3" max="3" width="7.90625" style="23" customWidth="1"/>
    <col min="4" max="7" width="7.6328125" style="23" customWidth="1"/>
    <col min="8" max="8" width="8.6328125" style="23" customWidth="1"/>
    <col min="9" max="12" width="7.6328125" style="23" customWidth="1"/>
    <col min="13" max="16384" width="13.36328125" style="23"/>
  </cols>
  <sheetData>
    <row r="2" spans="1:12" ht="28.5" customHeight="1">
      <c r="A2" s="22"/>
      <c r="B2" s="657" t="s">
        <v>493</v>
      </c>
      <c r="C2" s="657"/>
      <c r="D2" s="657"/>
      <c r="E2" s="657"/>
      <c r="F2" s="657"/>
      <c r="G2" s="657"/>
      <c r="H2" s="657"/>
      <c r="I2" s="657"/>
      <c r="J2" s="657"/>
      <c r="K2" s="657"/>
      <c r="L2" s="657"/>
    </row>
    <row r="3" spans="1:12" ht="19.5" customHeight="1" thickBot="1">
      <c r="B3" s="24"/>
      <c r="C3" s="24"/>
      <c r="D3" s="24"/>
      <c r="E3" s="24"/>
      <c r="F3" s="24"/>
      <c r="G3" s="24"/>
      <c r="H3" s="24"/>
      <c r="I3" s="24"/>
      <c r="J3" s="24"/>
      <c r="K3" s="24"/>
      <c r="L3" s="380" t="s">
        <v>315</v>
      </c>
    </row>
    <row r="4" spans="1:12" s="25" customFormat="1" ht="15" customHeight="1">
      <c r="B4" s="658" t="s">
        <v>316</v>
      </c>
      <c r="C4" s="659"/>
      <c r="D4" s="664" t="s">
        <v>317</v>
      </c>
      <c r="E4" s="665"/>
      <c r="F4" s="666"/>
      <c r="G4" s="662" t="s">
        <v>24</v>
      </c>
      <c r="H4" s="664" t="s">
        <v>318</v>
      </c>
      <c r="I4" s="665"/>
      <c r="J4" s="666"/>
      <c r="K4" s="396" t="s">
        <v>48</v>
      </c>
      <c r="L4" s="396" t="s">
        <v>319</v>
      </c>
    </row>
    <row r="5" spans="1:12" s="25" customFormat="1" ht="15" customHeight="1">
      <c r="B5" s="660"/>
      <c r="C5" s="661"/>
      <c r="D5" s="397" t="s">
        <v>1</v>
      </c>
      <c r="E5" s="397" t="s">
        <v>12</v>
      </c>
      <c r="F5" s="397" t="s">
        <v>2</v>
      </c>
      <c r="G5" s="663"/>
      <c r="H5" s="397" t="s">
        <v>1</v>
      </c>
      <c r="I5" s="397" t="s">
        <v>5</v>
      </c>
      <c r="J5" s="397" t="s">
        <v>18</v>
      </c>
      <c r="K5" s="398" t="s">
        <v>28</v>
      </c>
      <c r="L5" s="398" t="s">
        <v>28</v>
      </c>
    </row>
    <row r="6" spans="1:12" ht="15.75" customHeight="1">
      <c r="B6" s="115" t="s">
        <v>41</v>
      </c>
      <c r="C6" s="395" t="s">
        <v>1</v>
      </c>
      <c r="D6" s="118">
        <v>84</v>
      </c>
      <c r="E6" s="119">
        <v>82</v>
      </c>
      <c r="F6" s="119">
        <v>2</v>
      </c>
      <c r="G6" s="119">
        <v>228</v>
      </c>
      <c r="H6" s="119">
        <v>3558</v>
      </c>
      <c r="I6" s="119">
        <v>1794</v>
      </c>
      <c r="J6" s="119">
        <v>1764</v>
      </c>
      <c r="K6" s="119">
        <v>527</v>
      </c>
      <c r="L6" s="119">
        <v>46</v>
      </c>
    </row>
    <row r="7" spans="1:12" ht="15.75" customHeight="1">
      <c r="B7" s="115"/>
      <c r="C7" s="395" t="s">
        <v>170</v>
      </c>
      <c r="D7" s="118">
        <v>1</v>
      </c>
      <c r="E7" s="119">
        <v>1</v>
      </c>
      <c r="F7" s="119">
        <v>0</v>
      </c>
      <c r="G7" s="119">
        <v>5</v>
      </c>
      <c r="H7" s="119">
        <v>130</v>
      </c>
      <c r="I7" s="119">
        <v>65</v>
      </c>
      <c r="J7" s="119">
        <v>65</v>
      </c>
      <c r="K7" s="119">
        <v>7</v>
      </c>
      <c r="L7" s="119">
        <v>1</v>
      </c>
    </row>
    <row r="8" spans="1:12" ht="15.75" customHeight="1">
      <c r="B8" s="115"/>
      <c r="C8" s="395" t="s">
        <v>252</v>
      </c>
      <c r="D8" s="118">
        <v>74</v>
      </c>
      <c r="E8" s="119">
        <v>72</v>
      </c>
      <c r="F8" s="119">
        <v>2</v>
      </c>
      <c r="G8" s="119">
        <v>173</v>
      </c>
      <c r="H8" s="119">
        <v>2667</v>
      </c>
      <c r="I8" s="119">
        <v>1343</v>
      </c>
      <c r="J8" s="119">
        <v>1324</v>
      </c>
      <c r="K8" s="119">
        <v>420</v>
      </c>
      <c r="L8" s="119">
        <v>27</v>
      </c>
    </row>
    <row r="9" spans="1:12" ht="15.75" customHeight="1">
      <c r="B9" s="115"/>
      <c r="C9" s="395" t="s">
        <v>167</v>
      </c>
      <c r="D9" s="118">
        <v>9</v>
      </c>
      <c r="E9" s="119">
        <v>9</v>
      </c>
      <c r="F9" s="119">
        <v>0</v>
      </c>
      <c r="G9" s="119">
        <v>50</v>
      </c>
      <c r="H9" s="119">
        <v>761</v>
      </c>
      <c r="I9" s="119">
        <v>386</v>
      </c>
      <c r="J9" s="119">
        <v>375</v>
      </c>
      <c r="K9" s="119">
        <v>100</v>
      </c>
      <c r="L9" s="119">
        <v>18</v>
      </c>
    </row>
    <row r="10" spans="1:12" ht="11.25" customHeight="1">
      <c r="B10" s="115"/>
      <c r="C10" s="395"/>
      <c r="D10" s="118"/>
      <c r="E10" s="119"/>
      <c r="F10" s="119"/>
      <c r="G10" s="119"/>
      <c r="H10" s="119"/>
      <c r="I10" s="119"/>
      <c r="J10" s="119"/>
      <c r="K10" s="119"/>
      <c r="L10" s="119"/>
    </row>
    <row r="11" spans="1:12" ht="15.75" customHeight="1">
      <c r="B11" s="115" t="s">
        <v>285</v>
      </c>
      <c r="C11" s="395" t="s">
        <v>1</v>
      </c>
      <c r="D11" s="118">
        <v>64</v>
      </c>
      <c r="E11" s="119">
        <v>64</v>
      </c>
      <c r="F11" s="119">
        <v>0</v>
      </c>
      <c r="G11" s="119">
        <v>247</v>
      </c>
      <c r="H11" s="119">
        <v>7018</v>
      </c>
      <c r="I11" s="119">
        <v>3614</v>
      </c>
      <c r="J11" s="119">
        <v>3404</v>
      </c>
      <c r="K11" s="119">
        <v>1508</v>
      </c>
      <c r="L11" s="119">
        <v>256</v>
      </c>
    </row>
    <row r="12" spans="1:12" ht="15.75" customHeight="1">
      <c r="B12" s="115" t="s">
        <v>286</v>
      </c>
      <c r="C12" s="395" t="s">
        <v>170</v>
      </c>
      <c r="D12" s="118">
        <v>0</v>
      </c>
      <c r="E12" s="119">
        <v>0</v>
      </c>
      <c r="F12" s="119">
        <v>0</v>
      </c>
      <c r="G12" s="119">
        <v>0</v>
      </c>
      <c r="H12" s="119">
        <v>0</v>
      </c>
      <c r="I12" s="119">
        <v>0</v>
      </c>
      <c r="J12" s="119">
        <v>0</v>
      </c>
      <c r="K12" s="119">
        <v>0</v>
      </c>
      <c r="L12" s="119">
        <v>0</v>
      </c>
    </row>
    <row r="13" spans="1:12" ht="15.75" customHeight="1">
      <c r="B13" s="25"/>
      <c r="C13" s="395" t="s">
        <v>252</v>
      </c>
      <c r="D13" s="118">
        <v>16</v>
      </c>
      <c r="E13" s="119">
        <v>16</v>
      </c>
      <c r="F13" s="119">
        <v>0</v>
      </c>
      <c r="G13" s="119">
        <v>66</v>
      </c>
      <c r="H13" s="119">
        <v>1429</v>
      </c>
      <c r="I13" s="119">
        <v>742</v>
      </c>
      <c r="J13" s="119">
        <v>687</v>
      </c>
      <c r="K13" s="119">
        <v>400</v>
      </c>
      <c r="L13" s="119">
        <v>41</v>
      </c>
    </row>
    <row r="14" spans="1:12" ht="15.75" customHeight="1">
      <c r="B14" s="115"/>
      <c r="C14" s="395" t="s">
        <v>167</v>
      </c>
      <c r="D14" s="118">
        <v>48</v>
      </c>
      <c r="E14" s="119">
        <v>48</v>
      </c>
      <c r="F14" s="119">
        <v>0</v>
      </c>
      <c r="G14" s="119">
        <v>181</v>
      </c>
      <c r="H14" s="119">
        <v>5589</v>
      </c>
      <c r="I14" s="119">
        <v>2872</v>
      </c>
      <c r="J14" s="119">
        <v>2717</v>
      </c>
      <c r="K14" s="119">
        <v>1108</v>
      </c>
      <c r="L14" s="119">
        <v>215</v>
      </c>
    </row>
    <row r="15" spans="1:12" ht="12" customHeight="1">
      <c r="B15" s="115"/>
      <c r="C15" s="395"/>
      <c r="D15" s="118"/>
      <c r="E15" s="119"/>
      <c r="F15" s="119"/>
      <c r="G15" s="119"/>
      <c r="H15" s="119"/>
      <c r="I15" s="119"/>
      <c r="J15" s="119"/>
      <c r="K15" s="119"/>
      <c r="L15" s="119"/>
    </row>
    <row r="16" spans="1:12" ht="15.75" customHeight="1">
      <c r="B16" s="115" t="s">
        <v>13</v>
      </c>
      <c r="C16" s="395" t="s">
        <v>1</v>
      </c>
      <c r="D16" s="118">
        <v>182</v>
      </c>
      <c r="E16" s="119">
        <v>179</v>
      </c>
      <c r="F16" s="119">
        <v>3</v>
      </c>
      <c r="G16" s="119">
        <v>1915</v>
      </c>
      <c r="H16" s="119">
        <v>32354</v>
      </c>
      <c r="I16" s="119">
        <v>16677</v>
      </c>
      <c r="J16" s="119">
        <v>15677</v>
      </c>
      <c r="K16" s="119">
        <v>2940</v>
      </c>
      <c r="L16" s="119">
        <v>682</v>
      </c>
    </row>
    <row r="17" spans="2:12" ht="15.75" customHeight="1">
      <c r="C17" s="395" t="s">
        <v>170</v>
      </c>
      <c r="D17" s="118">
        <v>1</v>
      </c>
      <c r="E17" s="119">
        <v>1</v>
      </c>
      <c r="F17" s="119">
        <v>0</v>
      </c>
      <c r="G17" s="119">
        <v>18</v>
      </c>
      <c r="H17" s="119">
        <v>595</v>
      </c>
      <c r="I17" s="119">
        <v>295</v>
      </c>
      <c r="J17" s="119">
        <v>300</v>
      </c>
      <c r="K17" s="119">
        <v>28</v>
      </c>
      <c r="L17" s="119">
        <v>3</v>
      </c>
    </row>
    <row r="18" spans="2:12" ht="15.75" customHeight="1">
      <c r="B18" s="115"/>
      <c r="C18" s="395" t="s">
        <v>252</v>
      </c>
      <c r="D18" s="118">
        <v>179</v>
      </c>
      <c r="E18" s="119">
        <v>176</v>
      </c>
      <c r="F18" s="119">
        <v>3</v>
      </c>
      <c r="G18" s="119">
        <v>1879</v>
      </c>
      <c r="H18" s="119">
        <v>31279</v>
      </c>
      <c r="I18" s="119">
        <v>16143</v>
      </c>
      <c r="J18" s="119">
        <v>15136</v>
      </c>
      <c r="K18" s="119">
        <v>2882</v>
      </c>
      <c r="L18" s="119">
        <v>669</v>
      </c>
    </row>
    <row r="19" spans="2:12" ht="10.5" customHeight="1">
      <c r="B19" s="115"/>
      <c r="C19" s="395" t="s">
        <v>167</v>
      </c>
      <c r="D19" s="118">
        <v>2</v>
      </c>
      <c r="E19" s="119">
        <v>2</v>
      </c>
      <c r="F19" s="119">
        <v>0</v>
      </c>
      <c r="G19" s="119">
        <v>18</v>
      </c>
      <c r="H19" s="119">
        <v>480</v>
      </c>
      <c r="I19" s="119">
        <v>239</v>
      </c>
      <c r="J19" s="119">
        <v>241</v>
      </c>
      <c r="K19" s="119">
        <v>30</v>
      </c>
      <c r="L19" s="119">
        <v>10</v>
      </c>
    </row>
    <row r="20" spans="2:12" ht="15.75" customHeight="1">
      <c r="B20" s="115"/>
      <c r="C20" s="395"/>
      <c r="D20" s="118"/>
      <c r="E20" s="119"/>
      <c r="F20" s="119"/>
      <c r="G20" s="119"/>
      <c r="H20" s="119"/>
      <c r="I20" s="119"/>
      <c r="J20" s="119"/>
      <c r="K20" s="119"/>
      <c r="L20" s="119"/>
    </row>
    <row r="21" spans="2:12" ht="10.5" customHeight="1">
      <c r="B21" s="115" t="s">
        <v>25</v>
      </c>
      <c r="C21" s="395" t="s">
        <v>1</v>
      </c>
      <c r="D21" s="118">
        <v>89</v>
      </c>
      <c r="E21" s="119">
        <v>86</v>
      </c>
      <c r="F21" s="119">
        <v>3</v>
      </c>
      <c r="G21" s="119">
        <v>810</v>
      </c>
      <c r="H21" s="119">
        <v>16893</v>
      </c>
      <c r="I21" s="119">
        <v>8658</v>
      </c>
      <c r="J21" s="119">
        <v>8235</v>
      </c>
      <c r="K21" s="119">
        <v>1665</v>
      </c>
      <c r="L21" s="119">
        <v>256</v>
      </c>
    </row>
    <row r="22" spans="2:12" ht="15.75" customHeight="1">
      <c r="C22" s="395" t="s">
        <v>170</v>
      </c>
      <c r="D22" s="118">
        <v>1</v>
      </c>
      <c r="E22" s="119">
        <v>1</v>
      </c>
      <c r="F22" s="119">
        <v>0</v>
      </c>
      <c r="G22" s="119">
        <v>12</v>
      </c>
      <c r="H22" s="119">
        <v>400</v>
      </c>
      <c r="I22" s="119">
        <v>208</v>
      </c>
      <c r="J22" s="119">
        <v>192</v>
      </c>
      <c r="K22" s="119">
        <v>27</v>
      </c>
      <c r="L22" s="119">
        <v>1</v>
      </c>
    </row>
    <row r="23" spans="2:12" ht="15.75" customHeight="1">
      <c r="B23" s="115"/>
      <c r="C23" s="395" t="s">
        <v>252</v>
      </c>
      <c r="D23" s="118">
        <v>86</v>
      </c>
      <c r="E23" s="119">
        <v>83</v>
      </c>
      <c r="F23" s="119">
        <v>3</v>
      </c>
      <c r="G23" s="119">
        <v>780</v>
      </c>
      <c r="H23" s="119">
        <v>16107</v>
      </c>
      <c r="I23" s="119">
        <v>8244</v>
      </c>
      <c r="J23" s="119">
        <v>7863</v>
      </c>
      <c r="K23" s="119">
        <v>1606</v>
      </c>
      <c r="L23" s="119">
        <v>251</v>
      </c>
    </row>
    <row r="24" spans="2:12" ht="15.75" customHeight="1">
      <c r="B24" s="115"/>
      <c r="C24" s="395" t="s">
        <v>167</v>
      </c>
      <c r="D24" s="118">
        <v>2</v>
      </c>
      <c r="E24" s="119">
        <v>2</v>
      </c>
      <c r="F24" s="119">
        <v>0</v>
      </c>
      <c r="G24" s="119">
        <v>18</v>
      </c>
      <c r="H24" s="119">
        <v>386</v>
      </c>
      <c r="I24" s="119">
        <v>206</v>
      </c>
      <c r="J24" s="119">
        <v>180</v>
      </c>
      <c r="K24" s="119">
        <v>32</v>
      </c>
      <c r="L24" s="119">
        <v>4</v>
      </c>
    </row>
    <row r="25" spans="2:12" ht="10.5" customHeight="1">
      <c r="B25" s="115"/>
      <c r="C25" s="395"/>
      <c r="D25" s="118"/>
      <c r="E25" s="119"/>
      <c r="F25" s="119"/>
      <c r="G25" s="119"/>
      <c r="H25" s="119"/>
      <c r="I25" s="119"/>
      <c r="J25" s="119"/>
      <c r="K25" s="119"/>
      <c r="L25" s="119"/>
    </row>
    <row r="26" spans="2:12" ht="15.75" customHeight="1">
      <c r="B26" s="115" t="s">
        <v>224</v>
      </c>
      <c r="C26" s="395" t="s">
        <v>252</v>
      </c>
      <c r="D26" s="118">
        <v>1</v>
      </c>
      <c r="E26" s="119">
        <v>1</v>
      </c>
      <c r="F26" s="119">
        <v>0</v>
      </c>
      <c r="G26" s="119">
        <v>24</v>
      </c>
      <c r="H26" s="119">
        <v>812</v>
      </c>
      <c r="I26" s="119">
        <v>390</v>
      </c>
      <c r="J26" s="119">
        <v>422</v>
      </c>
      <c r="K26" s="119">
        <v>70</v>
      </c>
      <c r="L26" s="119">
        <v>9</v>
      </c>
    </row>
    <row r="27" spans="2:12" ht="15.75" customHeight="1">
      <c r="B27" s="115"/>
      <c r="C27" s="395"/>
      <c r="D27" s="118"/>
      <c r="E27" s="119"/>
      <c r="F27" s="119"/>
      <c r="G27" s="119"/>
      <c r="H27" s="119"/>
      <c r="I27" s="119"/>
      <c r="J27" s="119"/>
      <c r="K27" s="119"/>
      <c r="L27" s="119"/>
    </row>
    <row r="28" spans="2:12" ht="15.75" customHeight="1">
      <c r="B28" s="115" t="s">
        <v>40</v>
      </c>
      <c r="C28" s="395" t="s">
        <v>1</v>
      </c>
      <c r="D28" s="118">
        <v>36</v>
      </c>
      <c r="E28" s="119">
        <v>31</v>
      </c>
      <c r="F28" s="119">
        <v>5</v>
      </c>
      <c r="G28" s="119" t="s">
        <v>44</v>
      </c>
      <c r="H28" s="119">
        <v>15733</v>
      </c>
      <c r="I28" s="119">
        <v>7959</v>
      </c>
      <c r="J28" s="119">
        <v>7774</v>
      </c>
      <c r="K28" s="119">
        <v>1508</v>
      </c>
      <c r="L28" s="119">
        <v>267</v>
      </c>
    </row>
    <row r="29" spans="2:12" ht="15.75" customHeight="1">
      <c r="C29" s="395" t="s">
        <v>252</v>
      </c>
      <c r="D29" s="118">
        <v>33</v>
      </c>
      <c r="E29" s="119">
        <v>28</v>
      </c>
      <c r="F29" s="119">
        <v>5</v>
      </c>
      <c r="G29" s="119">
        <v>523</v>
      </c>
      <c r="H29" s="119">
        <v>15076</v>
      </c>
      <c r="I29" s="119">
        <v>7576</v>
      </c>
      <c r="J29" s="119">
        <v>7500</v>
      </c>
      <c r="K29" s="119">
        <v>1449</v>
      </c>
      <c r="L29" s="119">
        <v>254</v>
      </c>
    </row>
    <row r="30" spans="2:12" ht="10.5" customHeight="1">
      <c r="B30" s="115"/>
      <c r="C30" s="395" t="s">
        <v>167</v>
      </c>
      <c r="D30" s="118">
        <v>3</v>
      </c>
      <c r="E30" s="119">
        <v>3</v>
      </c>
      <c r="F30" s="119">
        <v>0</v>
      </c>
      <c r="G30" s="119" t="s">
        <v>44</v>
      </c>
      <c r="H30" s="119">
        <v>657</v>
      </c>
      <c r="I30" s="119">
        <v>383</v>
      </c>
      <c r="J30" s="119">
        <v>274</v>
      </c>
      <c r="K30" s="119">
        <v>59</v>
      </c>
      <c r="L30" s="119">
        <v>13</v>
      </c>
    </row>
    <row r="31" spans="2:12" ht="15.75" customHeight="1">
      <c r="B31" s="115"/>
      <c r="C31" s="395"/>
      <c r="D31" s="118"/>
      <c r="E31" s="119"/>
      <c r="F31" s="119"/>
      <c r="G31" s="119"/>
      <c r="H31" s="119"/>
      <c r="I31" s="119"/>
      <c r="J31" s="119"/>
      <c r="K31" s="119"/>
      <c r="L31" s="119"/>
    </row>
    <row r="32" spans="2:12" ht="15.75" customHeight="1">
      <c r="B32" s="26" t="s">
        <v>26</v>
      </c>
      <c r="C32" s="395" t="s">
        <v>320</v>
      </c>
      <c r="D32" s="118">
        <v>1</v>
      </c>
      <c r="E32" s="119">
        <v>1</v>
      </c>
      <c r="F32" s="119">
        <v>0</v>
      </c>
      <c r="G32" s="119" t="s">
        <v>44</v>
      </c>
      <c r="H32" s="119">
        <v>198</v>
      </c>
      <c r="I32" s="119">
        <v>88</v>
      </c>
      <c r="J32" s="119">
        <v>110</v>
      </c>
      <c r="K32" s="119">
        <v>15</v>
      </c>
      <c r="L32" s="119">
        <v>2</v>
      </c>
    </row>
    <row r="33" spans="2:12" ht="15.75" customHeight="1">
      <c r="B33" s="115"/>
      <c r="C33" s="395"/>
      <c r="D33" s="118"/>
      <c r="E33" s="119"/>
      <c r="F33" s="119"/>
      <c r="G33" s="119"/>
      <c r="H33" s="119"/>
      <c r="I33" s="119"/>
      <c r="J33" s="119"/>
      <c r="K33" s="119"/>
      <c r="L33" s="119"/>
    </row>
    <row r="34" spans="2:12" ht="15.75" customHeight="1">
      <c r="B34" s="115" t="s">
        <v>45</v>
      </c>
      <c r="C34" s="395" t="s">
        <v>1</v>
      </c>
      <c r="D34" s="118">
        <v>12</v>
      </c>
      <c r="E34" s="119">
        <v>10</v>
      </c>
      <c r="F34" s="119">
        <v>2</v>
      </c>
      <c r="G34" s="119">
        <v>268</v>
      </c>
      <c r="H34" s="119">
        <v>1081</v>
      </c>
      <c r="I34" s="119">
        <v>759</v>
      </c>
      <c r="J34" s="119">
        <v>322</v>
      </c>
      <c r="K34" s="119">
        <v>719</v>
      </c>
      <c r="L34" s="119">
        <v>112</v>
      </c>
    </row>
    <row r="35" spans="2:12" ht="10.5" customHeight="1">
      <c r="C35" s="395" t="s">
        <v>170</v>
      </c>
      <c r="D35" s="118">
        <v>1</v>
      </c>
      <c r="E35" s="119">
        <v>1</v>
      </c>
      <c r="F35" s="119">
        <v>0</v>
      </c>
      <c r="G35" s="119">
        <v>9</v>
      </c>
      <c r="H35" s="119">
        <v>60</v>
      </c>
      <c r="I35" s="119">
        <v>33</v>
      </c>
      <c r="J35" s="119">
        <v>27</v>
      </c>
      <c r="K35" s="119">
        <v>31</v>
      </c>
      <c r="L35" s="119">
        <v>4</v>
      </c>
    </row>
    <row r="36" spans="2:12" ht="15.75" customHeight="1">
      <c r="B36" s="115"/>
      <c r="C36" s="395" t="s">
        <v>252</v>
      </c>
      <c r="D36" s="118">
        <v>11</v>
      </c>
      <c r="E36" s="119">
        <v>9</v>
      </c>
      <c r="F36" s="119">
        <v>2</v>
      </c>
      <c r="G36" s="119">
        <v>259</v>
      </c>
      <c r="H36" s="119">
        <v>1021</v>
      </c>
      <c r="I36" s="119">
        <v>726</v>
      </c>
      <c r="J36" s="119">
        <v>295</v>
      </c>
      <c r="K36" s="119">
        <v>688</v>
      </c>
      <c r="L36" s="119">
        <v>108</v>
      </c>
    </row>
    <row r="37" spans="2:12" ht="15.75" customHeight="1">
      <c r="B37" s="115"/>
      <c r="C37" s="395"/>
      <c r="D37" s="118"/>
      <c r="E37" s="119"/>
      <c r="F37" s="119"/>
      <c r="G37" s="119"/>
      <c r="H37" s="119"/>
      <c r="I37" s="119"/>
      <c r="J37" s="119"/>
      <c r="K37" s="119"/>
      <c r="L37" s="119"/>
    </row>
    <row r="38" spans="2:12" ht="15.75" customHeight="1">
      <c r="B38" s="115" t="s">
        <v>8</v>
      </c>
      <c r="C38" s="395" t="s">
        <v>1</v>
      </c>
      <c r="D38" s="118">
        <v>14</v>
      </c>
      <c r="E38" s="119">
        <v>14</v>
      </c>
      <c r="F38" s="119">
        <v>0</v>
      </c>
      <c r="G38" s="119" t="s">
        <v>44</v>
      </c>
      <c r="H38" s="119">
        <v>2000</v>
      </c>
      <c r="I38" s="119">
        <v>732</v>
      </c>
      <c r="J38" s="119">
        <v>1268</v>
      </c>
      <c r="K38" s="649">
        <v>183</v>
      </c>
      <c r="L38" s="649">
        <v>63</v>
      </c>
    </row>
    <row r="39" spans="2:12" ht="15.75" customHeight="1">
      <c r="B39" s="115"/>
      <c r="C39" s="647" t="s">
        <v>252</v>
      </c>
      <c r="D39" s="118">
        <v>2</v>
      </c>
      <c r="E39" s="119">
        <v>2</v>
      </c>
      <c r="F39" s="119">
        <v>0</v>
      </c>
      <c r="G39" s="119" t="s">
        <v>44</v>
      </c>
      <c r="H39" s="119">
        <v>394</v>
      </c>
      <c r="I39" s="119">
        <v>85</v>
      </c>
      <c r="J39" s="119">
        <v>309</v>
      </c>
      <c r="K39" s="119">
        <v>53</v>
      </c>
      <c r="L39" s="119">
        <v>15</v>
      </c>
    </row>
    <row r="40" spans="2:12" ht="10.5" customHeight="1">
      <c r="B40" s="115"/>
      <c r="C40" s="647" t="s">
        <v>167</v>
      </c>
      <c r="D40" s="118">
        <v>12</v>
      </c>
      <c r="E40" s="119">
        <v>12</v>
      </c>
      <c r="F40" s="119">
        <v>0</v>
      </c>
      <c r="G40" s="119" t="s">
        <v>44</v>
      </c>
      <c r="H40" s="119">
        <v>1606</v>
      </c>
      <c r="I40" s="119">
        <v>647</v>
      </c>
      <c r="J40" s="119">
        <v>959</v>
      </c>
      <c r="K40" s="119">
        <v>130</v>
      </c>
      <c r="L40" s="119">
        <v>48</v>
      </c>
    </row>
    <row r="41" spans="2:12" ht="15.75" customHeight="1">
      <c r="B41" s="115"/>
      <c r="C41" s="395"/>
      <c r="D41" s="118"/>
      <c r="E41" s="119"/>
      <c r="F41" s="119"/>
      <c r="G41" s="119"/>
      <c r="H41" s="119"/>
      <c r="I41" s="119"/>
      <c r="J41" s="119"/>
      <c r="K41" s="119"/>
      <c r="L41" s="119"/>
    </row>
    <row r="42" spans="2:12" ht="10.5" customHeight="1">
      <c r="B42" s="115" t="s">
        <v>4</v>
      </c>
      <c r="C42" s="395" t="s">
        <v>321</v>
      </c>
      <c r="D42" s="118">
        <v>4</v>
      </c>
      <c r="E42" s="119">
        <v>4</v>
      </c>
      <c r="F42" s="119">
        <v>0</v>
      </c>
      <c r="G42" s="119" t="s">
        <v>44</v>
      </c>
      <c r="H42" s="119">
        <v>80</v>
      </c>
      <c r="I42" s="119">
        <v>26</v>
      </c>
      <c r="J42" s="119">
        <v>54</v>
      </c>
      <c r="K42" s="119">
        <v>12</v>
      </c>
      <c r="L42" s="119">
        <v>8</v>
      </c>
    </row>
    <row r="43" spans="2:12" ht="15.75" customHeight="1">
      <c r="B43" s="115"/>
      <c r="C43" s="395"/>
      <c r="D43" s="118"/>
      <c r="E43" s="119"/>
      <c r="F43" s="119"/>
      <c r="G43" s="119"/>
      <c r="H43" s="119"/>
      <c r="I43" s="119"/>
      <c r="J43" s="119"/>
      <c r="K43" s="119"/>
      <c r="L43" s="119"/>
    </row>
    <row r="44" spans="2:12" ht="15.75" customHeight="1">
      <c r="B44" s="115" t="s">
        <v>16</v>
      </c>
      <c r="C44" s="395" t="s">
        <v>1</v>
      </c>
      <c r="D44" s="118">
        <v>4</v>
      </c>
      <c r="E44" s="119">
        <v>4</v>
      </c>
      <c r="F44" s="119">
        <v>0</v>
      </c>
      <c r="G44" s="119" t="s">
        <v>44</v>
      </c>
      <c r="H44" s="119">
        <v>13532</v>
      </c>
      <c r="I44" s="119">
        <v>7140</v>
      </c>
      <c r="J44" s="119">
        <v>6392</v>
      </c>
      <c r="K44" s="119">
        <v>1516</v>
      </c>
      <c r="L44" s="119">
        <v>1853</v>
      </c>
    </row>
    <row r="45" spans="2:12" ht="15.75" customHeight="1">
      <c r="C45" s="395" t="s">
        <v>170</v>
      </c>
      <c r="D45" s="118">
        <v>2</v>
      </c>
      <c r="E45" s="119">
        <v>2</v>
      </c>
      <c r="F45" s="119">
        <v>0</v>
      </c>
      <c r="G45" s="119" t="s">
        <v>44</v>
      </c>
      <c r="H45" s="119">
        <v>8602</v>
      </c>
      <c r="I45" s="119">
        <v>5284</v>
      </c>
      <c r="J45" s="119">
        <v>3318</v>
      </c>
      <c r="K45" s="119">
        <v>1066</v>
      </c>
      <c r="L45" s="119">
        <v>1621</v>
      </c>
    </row>
    <row r="46" spans="2:12" ht="10.5" customHeight="1">
      <c r="B46" s="115"/>
      <c r="C46" s="395" t="s">
        <v>167</v>
      </c>
      <c r="D46" s="118">
        <v>2</v>
      </c>
      <c r="E46" s="119">
        <v>2</v>
      </c>
      <c r="F46" s="119">
        <v>0</v>
      </c>
      <c r="G46" s="119" t="s">
        <v>44</v>
      </c>
      <c r="H46" s="119">
        <v>4930</v>
      </c>
      <c r="I46" s="119">
        <v>1856</v>
      </c>
      <c r="J46" s="119">
        <v>3074</v>
      </c>
      <c r="K46" s="119">
        <v>450</v>
      </c>
      <c r="L46" s="119">
        <v>232</v>
      </c>
    </row>
    <row r="47" spans="2:12" ht="15.75" customHeight="1">
      <c r="B47" s="115"/>
      <c r="C47" s="395"/>
      <c r="D47" s="118"/>
      <c r="E47" s="119"/>
      <c r="F47" s="119"/>
      <c r="G47" s="119"/>
      <c r="H47" s="119"/>
      <c r="I47" s="119"/>
      <c r="J47" s="119"/>
      <c r="K47" s="119"/>
      <c r="L47" s="119"/>
    </row>
    <row r="48" spans="2:12" ht="15.75" customHeight="1">
      <c r="B48" s="115" t="s">
        <v>29</v>
      </c>
      <c r="C48" s="395" t="s">
        <v>321</v>
      </c>
      <c r="D48" s="118">
        <v>3</v>
      </c>
      <c r="E48" s="119">
        <v>3</v>
      </c>
      <c r="F48" s="119">
        <v>0</v>
      </c>
      <c r="G48" s="119" t="s">
        <v>44</v>
      </c>
      <c r="H48" s="119">
        <v>543</v>
      </c>
      <c r="I48" s="119">
        <v>199</v>
      </c>
      <c r="J48" s="119">
        <v>344</v>
      </c>
      <c r="K48" s="119">
        <v>93</v>
      </c>
      <c r="L48" s="119">
        <v>37</v>
      </c>
    </row>
    <row r="49" spans="2:12" ht="15.75" customHeight="1">
      <c r="B49" s="115"/>
      <c r="C49" s="395"/>
      <c r="D49" s="118"/>
      <c r="E49" s="119"/>
      <c r="F49" s="119"/>
      <c r="G49" s="119"/>
      <c r="H49" s="119"/>
      <c r="I49" s="119"/>
      <c r="J49" s="119"/>
      <c r="K49" s="119"/>
      <c r="L49" s="119"/>
    </row>
    <row r="50" spans="2:12" ht="10.5" customHeight="1">
      <c r="B50" s="115" t="s">
        <v>85</v>
      </c>
      <c r="C50" s="395" t="s">
        <v>1</v>
      </c>
      <c r="D50" s="118">
        <v>2</v>
      </c>
      <c r="E50" s="119">
        <v>2</v>
      </c>
      <c r="F50" s="119">
        <v>0</v>
      </c>
      <c r="G50" s="119" t="s">
        <v>44</v>
      </c>
      <c r="H50" s="119">
        <v>926</v>
      </c>
      <c r="I50" s="119">
        <v>681</v>
      </c>
      <c r="J50" s="119">
        <v>245</v>
      </c>
      <c r="K50" s="119">
        <v>73</v>
      </c>
      <c r="L50" s="119" t="s">
        <v>44</v>
      </c>
    </row>
    <row r="51" spans="2:12" ht="15.75" customHeight="1">
      <c r="B51" s="115"/>
      <c r="C51" s="395" t="s">
        <v>170</v>
      </c>
      <c r="D51" s="118">
        <v>1</v>
      </c>
      <c r="E51" s="119">
        <v>1</v>
      </c>
      <c r="F51" s="119">
        <v>0</v>
      </c>
      <c r="G51" s="119" t="s">
        <v>44</v>
      </c>
      <c r="H51" s="119">
        <v>842</v>
      </c>
      <c r="I51" s="119">
        <v>639</v>
      </c>
      <c r="J51" s="119">
        <v>203</v>
      </c>
      <c r="K51" s="119">
        <v>56</v>
      </c>
      <c r="L51" s="119" t="s">
        <v>44</v>
      </c>
    </row>
    <row r="52" spans="2:12" s="27" customFormat="1" ht="15" customHeight="1" thickBot="1">
      <c r="B52" s="399"/>
      <c r="C52" s="648" t="s">
        <v>167</v>
      </c>
      <c r="D52" s="650">
        <v>1</v>
      </c>
      <c r="E52" s="651">
        <v>1</v>
      </c>
      <c r="F52" s="651">
        <v>0</v>
      </c>
      <c r="G52" s="651" t="s">
        <v>44</v>
      </c>
      <c r="H52" s="651">
        <v>84</v>
      </c>
      <c r="I52" s="651">
        <v>42</v>
      </c>
      <c r="J52" s="651">
        <v>42</v>
      </c>
      <c r="K52" s="651">
        <v>17</v>
      </c>
      <c r="L52" s="651" t="s">
        <v>44</v>
      </c>
    </row>
    <row r="53" spans="2:12" s="273" customFormat="1" ht="17.25" customHeight="1">
      <c r="B53" s="28" t="s">
        <v>322</v>
      </c>
      <c r="C53" s="27"/>
      <c r="D53" s="29"/>
      <c r="E53" s="27"/>
      <c r="F53" s="27"/>
      <c r="G53" s="27"/>
      <c r="H53" s="27"/>
      <c r="I53" s="27"/>
      <c r="J53" s="27"/>
      <c r="K53" s="27"/>
      <c r="L53" s="27"/>
    </row>
    <row r="54" spans="2:12" ht="15" customHeight="1">
      <c r="B54" s="30" t="s">
        <v>323</v>
      </c>
      <c r="C54" s="28"/>
      <c r="D54" s="28"/>
      <c r="E54" s="28"/>
      <c r="F54" s="28"/>
      <c r="G54" s="28"/>
      <c r="H54" s="28"/>
      <c r="I54" s="28"/>
      <c r="J54" s="28"/>
      <c r="K54" s="28"/>
      <c r="L54" s="28"/>
    </row>
    <row r="55" spans="2:12" ht="15" customHeight="1">
      <c r="B55" s="378" t="s">
        <v>324</v>
      </c>
      <c r="C55" s="28"/>
      <c r="D55" s="28"/>
      <c r="E55" s="28"/>
      <c r="F55" s="28"/>
      <c r="G55" s="28"/>
      <c r="H55" s="28"/>
      <c r="I55" s="28"/>
      <c r="J55" s="28"/>
      <c r="K55" s="28"/>
      <c r="L55" s="28"/>
    </row>
    <row r="56" spans="2:12" ht="15" customHeight="1">
      <c r="B56" s="378" t="s">
        <v>325</v>
      </c>
    </row>
    <row r="57" spans="2:12" ht="13.5" customHeight="1">
      <c r="B57" s="656" t="s">
        <v>326</v>
      </c>
      <c r="C57" s="656"/>
      <c r="D57" s="656"/>
      <c r="E57" s="656"/>
      <c r="F57" s="656"/>
      <c r="G57" s="656"/>
      <c r="H57" s="656"/>
      <c r="I57" s="656"/>
      <c r="J57" s="378"/>
      <c r="K57" s="378"/>
      <c r="L57" s="378"/>
    </row>
    <row r="150" spans="6:6">
      <c r="F150" s="23">
        <v>1082</v>
      </c>
    </row>
  </sheetData>
  <mergeCells count="6">
    <mergeCell ref="B57:I57"/>
    <mergeCell ref="B2:L2"/>
    <mergeCell ref="B4:C5"/>
    <mergeCell ref="G4:G5"/>
    <mergeCell ref="D4:F4"/>
    <mergeCell ref="H4:J4"/>
  </mergeCells>
  <phoneticPr fontId="62"/>
  <conditionalFormatting sqref="D16">
    <cfRule type="cellIs" dxfId="1" priority="2" stopIfTrue="1" operator="notEqual">
      <formula>SUM(E16:F16)</formula>
    </cfRule>
  </conditionalFormatting>
  <conditionalFormatting sqref="D21">
    <cfRule type="cellIs" dxfId="0" priority="1" stopIfTrue="1" operator="notEqual">
      <formula>SUM(E21:F21)</formula>
    </cfRule>
  </conditionalFormatting>
  <printOptions horizontalCentered="1"/>
  <pageMargins left="0.51181102362204722" right="0.51181102362204722" top="0.74803149606299213" bottom="0.55118110236220474" header="0.51181102362204722" footer="0.51181102362204722"/>
  <pageSetup paperSize="9" scale="93"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B2:AD73"/>
  <sheetViews>
    <sheetView showGridLines="0" view="pageBreakPreview" zoomScaleSheetLayoutView="100" workbookViewId="0">
      <selection activeCell="S11" sqref="S11"/>
    </sheetView>
  </sheetViews>
  <sheetFormatPr defaultColWidth="9" defaultRowHeight="9.5"/>
  <cols>
    <col min="1" max="1" width="2.26953125" style="108" customWidth="1"/>
    <col min="2" max="2" width="8" style="108" customWidth="1"/>
    <col min="3" max="3" width="10" style="108" customWidth="1"/>
    <col min="4" max="5" width="4.36328125" style="108" customWidth="1"/>
    <col min="6" max="17" width="5.6328125" style="108" customWidth="1"/>
    <col min="18" max="18" width="2.08984375" style="108" customWidth="1"/>
    <col min="19" max="19" width="9" style="108" customWidth="1"/>
    <col min="20" max="16384" width="9" style="108"/>
  </cols>
  <sheetData>
    <row r="2" spans="2:30" s="184" customFormat="1" ht="28.5" customHeight="1">
      <c r="B2" s="962" t="s">
        <v>537</v>
      </c>
      <c r="C2" s="962"/>
      <c r="D2" s="962"/>
      <c r="E2" s="962"/>
      <c r="F2" s="962"/>
      <c r="G2" s="962"/>
      <c r="H2" s="962"/>
      <c r="I2" s="962"/>
      <c r="J2" s="962"/>
      <c r="K2" s="962"/>
      <c r="L2" s="962"/>
      <c r="M2" s="962"/>
      <c r="N2" s="962"/>
      <c r="O2" s="962"/>
      <c r="P2" s="962"/>
      <c r="Q2" s="962"/>
    </row>
    <row r="3" spans="2:30" s="185" customFormat="1" ht="23.25" customHeight="1" thickBot="1">
      <c r="B3" s="551"/>
      <c r="C3" s="551"/>
      <c r="D3" s="551"/>
      <c r="E3" s="551"/>
      <c r="F3" s="551"/>
      <c r="G3" s="551"/>
      <c r="H3" s="551"/>
      <c r="I3" s="551"/>
      <c r="J3" s="551"/>
      <c r="K3" s="551"/>
      <c r="L3" s="551"/>
      <c r="M3" s="551"/>
      <c r="N3" s="551"/>
      <c r="O3" s="551"/>
      <c r="P3" s="551"/>
      <c r="Q3" s="552" t="s">
        <v>118</v>
      </c>
    </row>
    <row r="4" spans="2:30" s="46" customFormat="1" ht="18" customHeight="1">
      <c r="B4" s="966" t="s">
        <v>316</v>
      </c>
      <c r="C4" s="967"/>
      <c r="D4" s="970" t="s">
        <v>468</v>
      </c>
      <c r="E4" s="971"/>
      <c r="F4" s="711" t="s">
        <v>89</v>
      </c>
      <c r="G4" s="711"/>
      <c r="H4" s="711"/>
      <c r="I4" s="711"/>
      <c r="J4" s="711"/>
      <c r="K4" s="711"/>
      <c r="L4" s="711"/>
      <c r="M4" s="711"/>
      <c r="N4" s="711"/>
      <c r="O4" s="711"/>
      <c r="P4" s="711"/>
      <c r="Q4" s="711"/>
    </row>
    <row r="5" spans="2:30" s="31" customFormat="1" ht="33.75" customHeight="1">
      <c r="B5" s="968"/>
      <c r="C5" s="969"/>
      <c r="D5" s="972"/>
      <c r="E5" s="973"/>
      <c r="F5" s="963" t="s">
        <v>1</v>
      </c>
      <c r="G5" s="963"/>
      <c r="H5" s="964"/>
      <c r="I5" s="965" t="s">
        <v>172</v>
      </c>
      <c r="J5" s="963"/>
      <c r="K5" s="964"/>
      <c r="L5" s="965" t="s">
        <v>161</v>
      </c>
      <c r="M5" s="963"/>
      <c r="N5" s="964"/>
      <c r="O5" s="965" t="s">
        <v>110</v>
      </c>
      <c r="P5" s="963"/>
      <c r="Q5" s="963"/>
    </row>
    <row r="6" spans="2:30" s="31" customFormat="1" ht="18" customHeight="1">
      <c r="B6" s="968"/>
      <c r="C6" s="969"/>
      <c r="D6" s="974"/>
      <c r="E6" s="975"/>
      <c r="F6" s="553" t="s">
        <v>1</v>
      </c>
      <c r="G6" s="410" t="s">
        <v>5</v>
      </c>
      <c r="H6" s="410" t="s">
        <v>18</v>
      </c>
      <c r="I6" s="410" t="s">
        <v>1</v>
      </c>
      <c r="J6" s="410" t="s">
        <v>5</v>
      </c>
      <c r="K6" s="410" t="s">
        <v>18</v>
      </c>
      <c r="L6" s="410" t="s">
        <v>1</v>
      </c>
      <c r="M6" s="410" t="s">
        <v>5</v>
      </c>
      <c r="N6" s="410" t="s">
        <v>18</v>
      </c>
      <c r="O6" s="410" t="s">
        <v>1</v>
      </c>
      <c r="P6" s="410" t="s">
        <v>5</v>
      </c>
      <c r="Q6" s="410" t="s">
        <v>18</v>
      </c>
    </row>
    <row r="7" spans="2:30" s="46" customFormat="1" ht="18" customHeight="1">
      <c r="B7" s="44"/>
      <c r="C7" s="44"/>
      <c r="D7" s="103"/>
      <c r="E7" s="104"/>
      <c r="F7" s="104"/>
      <c r="G7" s="104"/>
      <c r="H7" s="104"/>
      <c r="I7" s="104"/>
      <c r="J7" s="104"/>
      <c r="K7" s="104"/>
      <c r="L7" s="104"/>
      <c r="M7" s="104"/>
      <c r="N7" s="104"/>
      <c r="O7" s="104"/>
      <c r="P7" s="104"/>
      <c r="Q7" s="104"/>
      <c r="AD7" s="199"/>
    </row>
    <row r="8" spans="2:30" s="46" customFormat="1" ht="18.75" customHeight="1">
      <c r="B8" s="65" t="s">
        <v>538</v>
      </c>
      <c r="C8" s="388"/>
      <c r="D8" s="976">
        <v>4</v>
      </c>
      <c r="E8" s="977"/>
      <c r="F8" s="40">
        <v>81</v>
      </c>
      <c r="G8" s="40">
        <v>22</v>
      </c>
      <c r="H8" s="40">
        <v>59</v>
      </c>
      <c r="I8" s="105">
        <v>34</v>
      </c>
      <c r="J8" s="105">
        <v>12</v>
      </c>
      <c r="K8" s="105">
        <v>22</v>
      </c>
      <c r="L8" s="40">
        <v>47</v>
      </c>
      <c r="M8" s="40">
        <v>10</v>
      </c>
      <c r="N8" s="40">
        <v>37</v>
      </c>
      <c r="O8" s="40">
        <v>81</v>
      </c>
      <c r="P8" s="40">
        <v>22</v>
      </c>
      <c r="Q8" s="40">
        <v>59</v>
      </c>
      <c r="AD8" s="199"/>
    </row>
    <row r="9" spans="2:30" s="46" customFormat="1" ht="18.75" customHeight="1">
      <c r="B9" s="980" t="s">
        <v>469</v>
      </c>
      <c r="C9" s="981"/>
      <c r="D9" s="978">
        <v>4</v>
      </c>
      <c r="E9" s="979"/>
      <c r="F9" s="207">
        <v>73</v>
      </c>
      <c r="G9" s="207">
        <v>23</v>
      </c>
      <c r="H9" s="207">
        <v>50</v>
      </c>
      <c r="I9" s="371">
        <v>39</v>
      </c>
      <c r="J9" s="371">
        <v>15</v>
      </c>
      <c r="K9" s="371">
        <v>24</v>
      </c>
      <c r="L9" s="207">
        <v>34</v>
      </c>
      <c r="M9" s="207">
        <v>8</v>
      </c>
      <c r="N9" s="207">
        <v>26</v>
      </c>
      <c r="O9" s="207">
        <v>73</v>
      </c>
      <c r="P9" s="207">
        <v>23</v>
      </c>
      <c r="Q9" s="207">
        <v>50</v>
      </c>
      <c r="AD9" s="199"/>
    </row>
    <row r="10" spans="2:30" s="46" customFormat="1" ht="18.75" customHeight="1">
      <c r="B10" s="980" t="s">
        <v>539</v>
      </c>
      <c r="C10" s="981"/>
      <c r="D10" s="978">
        <v>4</v>
      </c>
      <c r="E10" s="979"/>
      <c r="F10" s="207">
        <v>80</v>
      </c>
      <c r="G10" s="207">
        <v>26</v>
      </c>
      <c r="H10" s="207">
        <v>54</v>
      </c>
      <c r="I10" s="371">
        <v>37</v>
      </c>
      <c r="J10" s="371">
        <v>15</v>
      </c>
      <c r="K10" s="371">
        <v>22</v>
      </c>
      <c r="L10" s="207">
        <v>43</v>
      </c>
      <c r="M10" s="207">
        <v>11</v>
      </c>
      <c r="N10" s="207">
        <v>32</v>
      </c>
      <c r="O10" s="207">
        <v>80</v>
      </c>
      <c r="P10" s="207">
        <v>26</v>
      </c>
      <c r="Q10" s="207">
        <v>54</v>
      </c>
      <c r="AD10" s="199"/>
    </row>
    <row r="11" spans="2:30" s="46" customFormat="1" ht="18.75" customHeight="1">
      <c r="B11" s="44"/>
      <c r="C11" s="44"/>
      <c r="D11" s="976"/>
      <c r="E11" s="977"/>
      <c r="F11" s="40"/>
      <c r="G11" s="40"/>
      <c r="H11" s="40"/>
      <c r="I11" s="186"/>
      <c r="J11" s="186"/>
      <c r="K11" s="186"/>
      <c r="L11" s="40"/>
      <c r="M11" s="40"/>
      <c r="N11" s="40"/>
      <c r="O11" s="40"/>
      <c r="P11" s="40"/>
      <c r="Q11" s="40"/>
    </row>
    <row r="12" spans="2:30" s="46" customFormat="1" ht="18.75" customHeight="1">
      <c r="B12" s="44"/>
      <c r="C12" s="44"/>
      <c r="D12" s="976"/>
      <c r="E12" s="977"/>
      <c r="F12" s="40"/>
      <c r="G12" s="40"/>
      <c r="H12" s="40"/>
      <c r="I12" s="40"/>
      <c r="J12" s="40"/>
      <c r="K12" s="40"/>
      <c r="L12" s="40"/>
      <c r="M12" s="40"/>
      <c r="N12" s="40"/>
      <c r="O12" s="40"/>
      <c r="P12" s="40"/>
      <c r="Q12" s="40"/>
    </row>
    <row r="13" spans="2:30" s="46" customFormat="1" ht="18.75" customHeight="1">
      <c r="B13" s="372" t="s">
        <v>309</v>
      </c>
      <c r="C13" s="106" t="s">
        <v>33</v>
      </c>
      <c r="D13" s="976">
        <v>2</v>
      </c>
      <c r="E13" s="977"/>
      <c r="F13" s="40">
        <v>40</v>
      </c>
      <c r="G13" s="40">
        <v>11</v>
      </c>
      <c r="H13" s="40">
        <v>29</v>
      </c>
      <c r="I13" s="105">
        <v>0</v>
      </c>
      <c r="J13" s="105">
        <v>0</v>
      </c>
      <c r="K13" s="105">
        <v>0</v>
      </c>
      <c r="L13" s="40">
        <v>40</v>
      </c>
      <c r="M13" s="40">
        <v>11</v>
      </c>
      <c r="N13" s="40">
        <v>29</v>
      </c>
      <c r="O13" s="40">
        <v>40</v>
      </c>
      <c r="P13" s="40">
        <v>11</v>
      </c>
      <c r="Q13" s="40">
        <v>29</v>
      </c>
    </row>
    <row r="14" spans="2:30" s="46" customFormat="1" ht="18.75" customHeight="1">
      <c r="B14" s="68"/>
      <c r="C14" s="106"/>
      <c r="D14" s="976"/>
      <c r="E14" s="977"/>
      <c r="F14" s="40"/>
      <c r="G14" s="40"/>
      <c r="H14" s="40"/>
      <c r="I14" s="40"/>
      <c r="J14" s="40"/>
      <c r="K14" s="40"/>
      <c r="L14" s="40"/>
      <c r="M14" s="40"/>
      <c r="N14" s="40"/>
      <c r="O14" s="40"/>
      <c r="P14" s="40"/>
      <c r="Q14" s="40"/>
    </row>
    <row r="15" spans="2:30" s="46" customFormat="1" ht="18.75" customHeight="1">
      <c r="B15" s="389" t="s">
        <v>470</v>
      </c>
      <c r="C15" s="106" t="s">
        <v>116</v>
      </c>
      <c r="D15" s="976">
        <v>1</v>
      </c>
      <c r="E15" s="977"/>
      <c r="F15" s="40">
        <v>37</v>
      </c>
      <c r="G15" s="40">
        <v>15</v>
      </c>
      <c r="H15" s="40">
        <v>22</v>
      </c>
      <c r="I15" s="105">
        <v>37</v>
      </c>
      <c r="J15" s="105">
        <v>15</v>
      </c>
      <c r="K15" s="105">
        <v>22</v>
      </c>
      <c r="L15" s="105">
        <v>0</v>
      </c>
      <c r="M15" s="105">
        <v>0</v>
      </c>
      <c r="N15" s="105">
        <v>0</v>
      </c>
      <c r="O15" s="40">
        <v>37</v>
      </c>
      <c r="P15" s="40">
        <v>15</v>
      </c>
      <c r="Q15" s="40">
        <v>22</v>
      </c>
    </row>
    <row r="16" spans="2:30" s="46" customFormat="1" ht="18.75" customHeight="1">
      <c r="B16" s="554"/>
      <c r="C16" s="68"/>
      <c r="D16" s="976"/>
      <c r="E16" s="977"/>
      <c r="F16" s="40"/>
      <c r="G16" s="40"/>
      <c r="H16" s="40"/>
      <c r="I16" s="186"/>
      <c r="J16" s="186"/>
      <c r="K16" s="186"/>
      <c r="L16" s="40"/>
      <c r="M16" s="40"/>
      <c r="N16" s="40"/>
      <c r="O16" s="40"/>
      <c r="P16" s="40"/>
      <c r="Q16" s="40"/>
    </row>
    <row r="17" spans="2:17" s="46" customFormat="1" ht="18.75" customHeight="1">
      <c r="B17" s="372" t="s">
        <v>113</v>
      </c>
      <c r="C17" s="68" t="s">
        <v>174</v>
      </c>
      <c r="D17" s="976">
        <v>1</v>
      </c>
      <c r="E17" s="977"/>
      <c r="F17" s="40">
        <v>3</v>
      </c>
      <c r="G17" s="40">
        <v>0</v>
      </c>
      <c r="H17" s="40">
        <v>3</v>
      </c>
      <c r="I17" s="105">
        <v>0</v>
      </c>
      <c r="J17" s="105">
        <v>0</v>
      </c>
      <c r="K17" s="105">
        <v>0</v>
      </c>
      <c r="L17" s="40">
        <v>3</v>
      </c>
      <c r="M17" s="40">
        <v>0</v>
      </c>
      <c r="N17" s="40">
        <v>3</v>
      </c>
      <c r="O17" s="40">
        <v>3</v>
      </c>
      <c r="P17" s="40">
        <v>0</v>
      </c>
      <c r="Q17" s="40">
        <v>3</v>
      </c>
    </row>
    <row r="18" spans="2:17" ht="16.5" customHeight="1" thickBot="1">
      <c r="B18" s="555"/>
      <c r="C18" s="556"/>
      <c r="D18" s="557"/>
      <c r="E18" s="557"/>
      <c r="F18" s="558"/>
      <c r="G18" s="558"/>
      <c r="H18" s="558"/>
      <c r="I18" s="559"/>
      <c r="J18" s="559"/>
      <c r="K18" s="559"/>
      <c r="L18" s="558"/>
      <c r="M18" s="558"/>
      <c r="N18" s="558"/>
      <c r="O18" s="558"/>
      <c r="P18" s="558"/>
      <c r="Q18" s="558"/>
    </row>
    <row r="19" spans="2:17" ht="27" customHeight="1">
      <c r="B19" s="69" t="s">
        <v>350</v>
      </c>
      <c r="C19" s="69"/>
      <c r="D19" s="69"/>
      <c r="E19" s="69"/>
      <c r="F19" s="69"/>
      <c r="G19" s="69"/>
      <c r="H19" s="44"/>
      <c r="I19" s="44"/>
      <c r="J19" s="44"/>
      <c r="K19" s="44"/>
      <c r="L19" s="44"/>
      <c r="M19" s="44"/>
      <c r="N19" s="44"/>
      <c r="O19" s="44"/>
      <c r="P19" s="44"/>
      <c r="Q19" s="44"/>
    </row>
    <row r="20" spans="2:17" ht="10" customHeight="1"/>
    <row r="21" spans="2:17" ht="10" customHeight="1"/>
    <row r="22" spans="2:17" ht="10" customHeight="1"/>
    <row r="23" spans="2:17" ht="10" customHeight="1"/>
    <row r="24" spans="2:17" ht="10" customHeight="1"/>
    <row r="25" spans="2:17" ht="10" customHeight="1"/>
    <row r="26" spans="2:17" ht="10" customHeight="1"/>
    <row r="27" spans="2:17" ht="10" customHeight="1"/>
    <row r="28" spans="2:17" ht="10" customHeight="1"/>
    <row r="29" spans="2:17" ht="10" customHeight="1"/>
    <row r="30" spans="2:17" ht="10" customHeight="1"/>
    <row r="31" spans="2:17" ht="10" customHeight="1"/>
    <row r="32" spans="2:17" ht="10" customHeight="1"/>
    <row r="33" ht="10" customHeight="1"/>
    <row r="34" ht="10" customHeight="1"/>
    <row r="35" ht="10" customHeight="1"/>
    <row r="36" ht="10" customHeight="1"/>
    <row r="37" ht="10" customHeight="1"/>
    <row r="38" ht="10" customHeight="1"/>
    <row r="39" ht="10" customHeight="1"/>
    <row r="40" ht="10" customHeight="1"/>
    <row r="41" ht="10" customHeight="1"/>
    <row r="42" ht="10" customHeight="1"/>
    <row r="43" ht="10" customHeight="1"/>
    <row r="44" ht="10" customHeight="1"/>
    <row r="45" ht="10" customHeight="1"/>
    <row r="46" ht="10" customHeight="1"/>
    <row r="47" ht="10" customHeight="1"/>
    <row r="48" ht="10" customHeight="1"/>
    <row r="49" ht="10" customHeight="1"/>
    <row r="50" ht="10" customHeight="1"/>
    <row r="51" ht="10" customHeight="1"/>
    <row r="52" ht="10" customHeight="1"/>
    <row r="53" ht="10" customHeight="1"/>
    <row r="54" ht="10" customHeight="1"/>
    <row r="55" ht="10" customHeight="1"/>
    <row r="56" ht="10" customHeight="1"/>
    <row r="57" ht="10" customHeight="1"/>
    <row r="58" ht="10" customHeight="1"/>
    <row r="59" ht="10" customHeight="1"/>
    <row r="60" ht="10" customHeight="1"/>
    <row r="61" ht="10" customHeight="1"/>
    <row r="62" ht="10" customHeight="1"/>
    <row r="63" ht="10" customHeight="1"/>
    <row r="64" ht="10" customHeight="1"/>
    <row r="65" ht="10" customHeight="1"/>
    <row r="66" ht="10" customHeight="1"/>
    <row r="67" ht="10" customHeight="1"/>
    <row r="68" ht="10" customHeight="1"/>
    <row r="69" ht="10" customHeight="1"/>
    <row r="70" ht="10" customHeight="1"/>
    <row r="71" ht="10" customHeight="1"/>
    <row r="72" ht="10" customHeight="1"/>
    <row r="73" ht="10" customHeight="1"/>
  </sheetData>
  <mergeCells count="20">
    <mergeCell ref="B9:C9"/>
    <mergeCell ref="B10:C10"/>
    <mergeCell ref="D17:E17"/>
    <mergeCell ref="D12:E12"/>
    <mergeCell ref="D14:E14"/>
    <mergeCell ref="D16:E16"/>
    <mergeCell ref="D15:E15"/>
    <mergeCell ref="D8:E8"/>
    <mergeCell ref="D9:E9"/>
    <mergeCell ref="D10:E10"/>
    <mergeCell ref="D11:E11"/>
    <mergeCell ref="D13:E13"/>
    <mergeCell ref="B2:Q2"/>
    <mergeCell ref="F4:Q4"/>
    <mergeCell ref="F5:H5"/>
    <mergeCell ref="I5:K5"/>
    <mergeCell ref="L5:N5"/>
    <mergeCell ref="O5:Q5"/>
    <mergeCell ref="B4:C6"/>
    <mergeCell ref="D4:E6"/>
  </mergeCells>
  <phoneticPr fontId="32"/>
  <printOptions horizontalCentered="1"/>
  <pageMargins left="0.51181102362204722" right="0.51181102362204722" top="0.74803149606299213" bottom="0.55118110236220474" header="0.51181102362204722" footer="0.51181102362204722"/>
  <pageSetup paperSize="9" scale="9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Q67"/>
  <sheetViews>
    <sheetView showGridLines="0" view="pageBreakPreview" zoomScaleSheetLayoutView="100" workbookViewId="0">
      <selection activeCell="G18" sqref="G18"/>
    </sheetView>
  </sheetViews>
  <sheetFormatPr defaultColWidth="9" defaultRowHeight="9.5"/>
  <cols>
    <col min="1" max="1" width="2.26953125" style="108" customWidth="1"/>
    <col min="2" max="2" width="8" style="108" customWidth="1"/>
    <col min="3" max="3" width="10" style="108" customWidth="1"/>
    <col min="4" max="5" width="4.36328125" style="108" customWidth="1"/>
    <col min="6" max="17" width="5.6328125" style="108" customWidth="1"/>
    <col min="18" max="18" width="2.08984375" style="108" customWidth="1"/>
    <col min="19" max="19" width="9" style="108" customWidth="1"/>
    <col min="20" max="16384" width="9" style="108"/>
  </cols>
  <sheetData>
    <row r="2" spans="1:17" ht="27.75" customHeight="1">
      <c r="B2" s="958" t="s">
        <v>542</v>
      </c>
      <c r="C2" s="958"/>
      <c r="D2" s="958"/>
      <c r="E2" s="958"/>
      <c r="F2" s="958"/>
      <c r="G2" s="958"/>
      <c r="H2" s="958"/>
      <c r="I2" s="958"/>
      <c r="J2" s="958"/>
      <c r="K2" s="958"/>
      <c r="L2" s="958"/>
      <c r="M2" s="958"/>
      <c r="N2" s="958"/>
      <c r="O2" s="958"/>
      <c r="P2" s="958"/>
      <c r="Q2" s="958"/>
    </row>
    <row r="3" spans="1:17" ht="15" customHeight="1" thickBot="1">
      <c r="B3" s="989" t="s">
        <v>61</v>
      </c>
      <c r="C3" s="989"/>
      <c r="D3" s="989"/>
      <c r="E3" s="989"/>
      <c r="F3" s="989"/>
      <c r="G3" s="989"/>
      <c r="H3" s="989"/>
      <c r="I3" s="989"/>
      <c r="J3" s="989"/>
      <c r="K3" s="989"/>
      <c r="L3" s="989"/>
      <c r="M3" s="989"/>
      <c r="N3" s="989"/>
      <c r="O3" s="989"/>
      <c r="P3" s="989"/>
      <c r="Q3" s="989"/>
    </row>
    <row r="4" spans="1:17" ht="20.25" customHeight="1">
      <c r="B4" s="992" t="s">
        <v>471</v>
      </c>
      <c r="C4" s="993"/>
      <c r="D4" s="996" t="s">
        <v>39</v>
      </c>
      <c r="E4" s="997"/>
      <c r="F4" s="997"/>
      <c r="G4" s="998"/>
      <c r="H4" s="996" t="s">
        <v>5</v>
      </c>
      <c r="I4" s="997"/>
      <c r="J4" s="997"/>
      <c r="K4" s="997"/>
      <c r="L4" s="998"/>
      <c r="M4" s="996" t="s">
        <v>18</v>
      </c>
      <c r="N4" s="997"/>
      <c r="O4" s="1002"/>
      <c r="P4" s="997"/>
      <c r="Q4" s="997"/>
    </row>
    <row r="5" spans="1:17" ht="20.25" customHeight="1">
      <c r="B5" s="994"/>
      <c r="C5" s="995"/>
      <c r="D5" s="999"/>
      <c r="E5" s="1000"/>
      <c r="F5" s="1000"/>
      <c r="G5" s="1001"/>
      <c r="H5" s="999"/>
      <c r="I5" s="1000"/>
      <c r="J5" s="1000"/>
      <c r="K5" s="1000"/>
      <c r="L5" s="1001"/>
      <c r="M5" s="999"/>
      <c r="N5" s="1000"/>
      <c r="O5" s="1000"/>
      <c r="P5" s="1000"/>
      <c r="Q5" s="1000"/>
    </row>
    <row r="6" spans="1:17" ht="20.25" customHeight="1">
      <c r="B6" s="990" t="s">
        <v>540</v>
      </c>
      <c r="C6" s="991"/>
      <c r="D6" s="982">
        <v>37</v>
      </c>
      <c r="E6" s="983"/>
      <c r="F6" s="983"/>
      <c r="G6" s="983"/>
      <c r="H6" s="984">
        <v>13</v>
      </c>
      <c r="I6" s="984"/>
      <c r="J6" s="984"/>
      <c r="K6" s="984"/>
      <c r="L6" s="984"/>
      <c r="M6" s="984">
        <v>24</v>
      </c>
      <c r="N6" s="984"/>
      <c r="O6" s="984"/>
      <c r="P6" s="984"/>
      <c r="Q6" s="984"/>
    </row>
    <row r="7" spans="1:17" ht="16.5" customHeight="1">
      <c r="B7" s="985" t="s">
        <v>541</v>
      </c>
      <c r="C7" s="986"/>
      <c r="D7" s="987">
        <v>43</v>
      </c>
      <c r="E7" s="988"/>
      <c r="F7" s="988"/>
      <c r="G7" s="988"/>
      <c r="H7" s="989">
        <v>10</v>
      </c>
      <c r="I7" s="989"/>
      <c r="J7" s="989"/>
      <c r="K7" s="989"/>
      <c r="L7" s="989"/>
      <c r="M7" s="989">
        <v>33</v>
      </c>
      <c r="N7" s="989"/>
      <c r="O7" s="989"/>
      <c r="P7" s="989"/>
      <c r="Q7" s="989"/>
    </row>
    <row r="8" spans="1:17" ht="16.5" customHeight="1">
      <c r="B8" s="985" t="s">
        <v>520</v>
      </c>
      <c r="C8" s="986"/>
      <c r="D8" s="987">
        <v>34</v>
      </c>
      <c r="E8" s="988"/>
      <c r="F8" s="988"/>
      <c r="G8" s="988"/>
      <c r="H8" s="989">
        <v>10</v>
      </c>
      <c r="I8" s="989"/>
      <c r="J8" s="989"/>
      <c r="K8" s="989"/>
      <c r="L8" s="989"/>
      <c r="M8" s="989">
        <v>24</v>
      </c>
      <c r="N8" s="989"/>
      <c r="O8" s="989"/>
      <c r="P8" s="989"/>
      <c r="Q8" s="989"/>
    </row>
    <row r="9" spans="1:17" ht="15" customHeight="1" thickBot="1">
      <c r="B9" s="1003"/>
      <c r="C9" s="1004"/>
      <c r="D9" s="1005"/>
      <c r="E9" s="1006"/>
      <c r="F9" s="1006"/>
      <c r="G9" s="1006"/>
      <c r="H9" s="1007"/>
      <c r="I9" s="1007"/>
      <c r="J9" s="1007"/>
      <c r="K9" s="1007"/>
      <c r="L9" s="1007"/>
      <c r="M9" s="1007"/>
      <c r="N9" s="1007"/>
      <c r="O9" s="1007"/>
      <c r="P9" s="1007"/>
      <c r="Q9" s="1007"/>
    </row>
    <row r="10" spans="1:17" s="188" customFormat="1" ht="15" customHeight="1">
      <c r="A10" s="187"/>
      <c r="B10" s="560" t="s">
        <v>230</v>
      </c>
      <c r="C10" s="69"/>
      <c r="D10" s="69"/>
      <c r="E10" s="69"/>
      <c r="F10" s="108"/>
      <c r="G10" s="108"/>
      <c r="H10" s="561"/>
      <c r="I10" s="561"/>
      <c r="J10" s="561"/>
      <c r="K10" s="561"/>
      <c r="L10" s="561"/>
      <c r="M10" s="561"/>
      <c r="N10" s="561"/>
      <c r="O10" s="561"/>
      <c r="P10" s="561"/>
      <c r="Q10" s="561"/>
    </row>
    <row r="11" spans="1:17" ht="10" customHeight="1">
      <c r="B11" s="69" t="s">
        <v>86</v>
      </c>
    </row>
    <row r="12" spans="1:17" ht="10" customHeight="1"/>
    <row r="13" spans="1:17" ht="10" customHeight="1"/>
    <row r="14" spans="1:17" ht="10" customHeight="1"/>
    <row r="15" spans="1:17" ht="10" customHeight="1"/>
    <row r="16" spans="1:17" ht="10" customHeight="1"/>
    <row r="17" ht="10" customHeight="1"/>
    <row r="18" ht="10" customHeight="1"/>
    <row r="19" ht="10" customHeight="1"/>
    <row r="20" ht="10" customHeight="1"/>
    <row r="21" ht="10" customHeight="1"/>
    <row r="22" ht="10" customHeight="1"/>
    <row r="23" ht="10" customHeight="1"/>
    <row r="24" ht="10" customHeight="1"/>
    <row r="25" ht="10" customHeight="1"/>
    <row r="26" ht="10" customHeight="1"/>
    <row r="27" ht="10" customHeight="1"/>
    <row r="28" ht="10" customHeight="1"/>
    <row r="29" ht="10" customHeight="1"/>
    <row r="30" ht="10" customHeight="1"/>
    <row r="31" ht="10" customHeight="1"/>
    <row r="32" ht="10" customHeight="1"/>
    <row r="33" ht="10" customHeight="1"/>
    <row r="34" ht="10" customHeight="1"/>
    <row r="35" ht="10" customHeight="1"/>
    <row r="36" ht="10" customHeight="1"/>
    <row r="37" ht="10" customHeight="1"/>
    <row r="38" ht="10" customHeight="1"/>
    <row r="39" ht="10" customHeight="1"/>
    <row r="40" ht="10" customHeight="1"/>
    <row r="41" ht="10" customHeight="1"/>
    <row r="42" ht="10" customHeight="1"/>
    <row r="43" ht="10" customHeight="1"/>
    <row r="44" ht="10" customHeight="1"/>
    <row r="45" ht="10" customHeight="1"/>
    <row r="46" ht="10" customHeight="1"/>
    <row r="47" ht="10" customHeight="1"/>
    <row r="48" ht="10" customHeight="1"/>
    <row r="49" ht="10" customHeight="1"/>
    <row r="50" ht="10" customHeight="1"/>
    <row r="51" ht="10" customHeight="1"/>
    <row r="52" ht="10" customHeight="1"/>
    <row r="53" ht="10" customHeight="1"/>
    <row r="54" ht="10" customHeight="1"/>
    <row r="55" ht="10" customHeight="1"/>
    <row r="56" ht="10" customHeight="1"/>
    <row r="57" ht="10" customHeight="1"/>
    <row r="58" ht="10" customHeight="1"/>
    <row r="59" ht="10" customHeight="1"/>
    <row r="60" ht="10" customHeight="1"/>
    <row r="61" ht="10" customHeight="1"/>
    <row r="62" ht="10" customHeight="1"/>
    <row r="63" ht="10" customHeight="1"/>
    <row r="64" ht="10" customHeight="1"/>
    <row r="65" ht="10" customHeight="1"/>
    <row r="66" ht="10" customHeight="1"/>
    <row r="67" ht="10" customHeight="1"/>
  </sheetData>
  <mergeCells count="22">
    <mergeCell ref="B9:C9"/>
    <mergeCell ref="D9:G9"/>
    <mergeCell ref="H9:L9"/>
    <mergeCell ref="M9:Q9"/>
    <mergeCell ref="B8:C8"/>
    <mergeCell ref="D8:G8"/>
    <mergeCell ref="H8:L8"/>
    <mergeCell ref="M8:Q8"/>
    <mergeCell ref="B2:Q2"/>
    <mergeCell ref="B3:Q3"/>
    <mergeCell ref="B4:C5"/>
    <mergeCell ref="D4:G5"/>
    <mergeCell ref="H4:L5"/>
    <mergeCell ref="M4:Q5"/>
    <mergeCell ref="D6:G6"/>
    <mergeCell ref="H6:L6"/>
    <mergeCell ref="M6:Q6"/>
    <mergeCell ref="B7:C7"/>
    <mergeCell ref="D7:G7"/>
    <mergeCell ref="H7:L7"/>
    <mergeCell ref="B6:C6"/>
    <mergeCell ref="M7:Q7"/>
  </mergeCells>
  <phoneticPr fontId="62"/>
  <printOptions horizontalCentered="1"/>
  <pageMargins left="0.51181102362204722" right="0.51181102362204722" top="0.74803149606299213" bottom="0.55118110236220474" header="0.51181102362204722" footer="0.51181102362204722"/>
  <pageSetup paperSize="9" scale="9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Q67"/>
  <sheetViews>
    <sheetView showGridLines="0" view="pageBreakPreview" zoomScaleSheetLayoutView="100" workbookViewId="0">
      <selection activeCell="I19" sqref="I19"/>
    </sheetView>
  </sheetViews>
  <sheetFormatPr defaultColWidth="9" defaultRowHeight="9.5"/>
  <cols>
    <col min="1" max="1" width="2.26953125" style="108" customWidth="1"/>
    <col min="2" max="2" width="8" style="108" customWidth="1"/>
    <col min="3" max="3" width="10" style="108" customWidth="1"/>
    <col min="4" max="5" width="4.36328125" style="108" customWidth="1"/>
    <col min="6" max="17" width="5.6328125" style="108" customWidth="1"/>
    <col min="18" max="18" width="2.08984375" style="108" customWidth="1"/>
    <col min="19" max="19" width="9" style="108" customWidth="1"/>
    <col min="20" max="16384" width="9" style="108"/>
  </cols>
  <sheetData>
    <row r="2" spans="2:17" s="189" customFormat="1" ht="19.5" customHeight="1">
      <c r="B2" s="873" t="s">
        <v>543</v>
      </c>
      <c r="C2" s="958"/>
      <c r="D2" s="958"/>
      <c r="E2" s="958"/>
      <c r="F2" s="958"/>
      <c r="G2" s="958"/>
      <c r="H2" s="958"/>
      <c r="I2" s="958"/>
      <c r="J2" s="958"/>
      <c r="K2" s="958"/>
      <c r="L2" s="958"/>
      <c r="M2" s="958"/>
      <c r="N2" s="958"/>
      <c r="O2" s="958"/>
      <c r="P2" s="958"/>
      <c r="Q2" s="958"/>
    </row>
    <row r="3" spans="2:17" s="21" customFormat="1" ht="19.5" customHeight="1" thickBot="1">
      <c r="B3" s="989" t="s">
        <v>61</v>
      </c>
      <c r="C3" s="989"/>
      <c r="D3" s="989"/>
      <c r="E3" s="989"/>
      <c r="F3" s="989"/>
      <c r="G3" s="989"/>
      <c r="H3" s="989"/>
      <c r="I3" s="989"/>
      <c r="J3" s="989"/>
      <c r="K3" s="989"/>
      <c r="L3" s="989"/>
      <c r="M3" s="989"/>
      <c r="N3" s="989"/>
      <c r="O3" s="989"/>
      <c r="P3" s="989"/>
      <c r="Q3" s="989"/>
    </row>
    <row r="4" spans="2:17" s="21" customFormat="1" ht="20.25" customHeight="1">
      <c r="B4" s="992" t="s">
        <v>316</v>
      </c>
      <c r="C4" s="992"/>
      <c r="D4" s="992"/>
      <c r="E4" s="992"/>
      <c r="F4" s="1020" t="s">
        <v>36</v>
      </c>
      <c r="G4" s="1021"/>
      <c r="H4" s="1021"/>
      <c r="I4" s="1021"/>
      <c r="J4" s="1021"/>
      <c r="K4" s="1022"/>
      <c r="L4" s="1020" t="s">
        <v>175</v>
      </c>
      <c r="M4" s="1021"/>
      <c r="N4" s="1021"/>
      <c r="O4" s="1021"/>
      <c r="P4" s="1021"/>
      <c r="Q4" s="1021"/>
    </row>
    <row r="5" spans="2:17" s="21" customFormat="1" ht="20.25" customHeight="1">
      <c r="B5" s="994"/>
      <c r="C5" s="994"/>
      <c r="D5" s="994"/>
      <c r="E5" s="994"/>
      <c r="F5" s="1009" t="s">
        <v>1</v>
      </c>
      <c r="G5" s="1010"/>
      <c r="H5" s="1009" t="s">
        <v>5</v>
      </c>
      <c r="I5" s="1010"/>
      <c r="J5" s="1009" t="s">
        <v>18</v>
      </c>
      <c r="K5" s="1010"/>
      <c r="L5" s="1009" t="s">
        <v>1</v>
      </c>
      <c r="M5" s="1010"/>
      <c r="N5" s="1009" t="s">
        <v>5</v>
      </c>
      <c r="O5" s="1010"/>
      <c r="P5" s="1009" t="s">
        <v>18</v>
      </c>
      <c r="Q5" s="1014"/>
    </row>
    <row r="6" spans="2:17" s="21" customFormat="1" ht="20.25" customHeight="1">
      <c r="B6" s="990" t="s">
        <v>544</v>
      </c>
      <c r="C6" s="990"/>
      <c r="D6" s="990"/>
      <c r="E6" s="991"/>
      <c r="F6" s="1025">
        <v>14</v>
      </c>
      <c r="G6" s="1026"/>
      <c r="H6" s="1013">
        <v>2</v>
      </c>
      <c r="I6" s="1013"/>
      <c r="J6" s="1013">
        <v>12</v>
      </c>
      <c r="K6" s="1013"/>
      <c r="L6" s="1013">
        <v>7</v>
      </c>
      <c r="M6" s="1013"/>
      <c r="N6" s="1013">
        <v>1</v>
      </c>
      <c r="O6" s="1013"/>
      <c r="P6" s="1013">
        <v>6</v>
      </c>
      <c r="Q6" s="1013"/>
    </row>
    <row r="7" spans="2:17" ht="16.5" customHeight="1">
      <c r="B7" s="985" t="s">
        <v>520</v>
      </c>
      <c r="C7" s="1023"/>
      <c r="D7" s="1023"/>
      <c r="E7" s="1024"/>
      <c r="F7" s="1011">
        <v>11</v>
      </c>
      <c r="G7" s="1012"/>
      <c r="H7" s="1008">
        <v>1</v>
      </c>
      <c r="I7" s="1008"/>
      <c r="J7" s="1008">
        <v>10</v>
      </c>
      <c r="K7" s="1008"/>
      <c r="L7" s="1008">
        <v>6</v>
      </c>
      <c r="M7" s="1008"/>
      <c r="N7" s="1008">
        <v>1</v>
      </c>
      <c r="O7" s="1008"/>
      <c r="P7" s="1008">
        <v>5</v>
      </c>
      <c r="Q7" s="1008"/>
    </row>
    <row r="8" spans="2:17" ht="16.5" customHeight="1">
      <c r="B8" s="985" t="s">
        <v>521</v>
      </c>
      <c r="C8" s="1023"/>
      <c r="D8" s="1023"/>
      <c r="E8" s="1024"/>
      <c r="F8" s="1011">
        <v>12</v>
      </c>
      <c r="G8" s="1012"/>
      <c r="H8" s="1008">
        <v>1</v>
      </c>
      <c r="I8" s="1008"/>
      <c r="J8" s="1008">
        <v>11</v>
      </c>
      <c r="K8" s="1008"/>
      <c r="L8" s="1008">
        <v>8</v>
      </c>
      <c r="M8" s="1008"/>
      <c r="N8" s="1008">
        <v>1</v>
      </c>
      <c r="O8" s="1008"/>
      <c r="P8" s="1008">
        <v>7</v>
      </c>
      <c r="Q8" s="1008"/>
    </row>
    <row r="9" spans="2:17" ht="10" customHeight="1" thickBot="1">
      <c r="B9" s="1015"/>
      <c r="C9" s="1016"/>
      <c r="D9" s="1016"/>
      <c r="E9" s="1017"/>
      <c r="F9" s="1018"/>
      <c r="G9" s="1019"/>
      <c r="H9" s="1019"/>
      <c r="I9" s="1019"/>
      <c r="J9" s="1019"/>
      <c r="K9" s="1019"/>
      <c r="L9" s="1019"/>
      <c r="M9" s="1019"/>
      <c r="N9" s="1019"/>
      <c r="O9" s="1019"/>
      <c r="P9" s="1019"/>
      <c r="Q9" s="1019"/>
    </row>
    <row r="10" spans="2:17" ht="15" customHeight="1">
      <c r="B10" s="69" t="s">
        <v>86</v>
      </c>
      <c r="C10" s="69"/>
      <c r="D10" s="69"/>
      <c r="E10" s="69"/>
      <c r="F10" s="69"/>
      <c r="G10" s="69"/>
      <c r="H10" s="69"/>
      <c r="I10" s="21"/>
      <c r="J10" s="21"/>
      <c r="K10" s="21"/>
      <c r="L10" s="21"/>
      <c r="M10" s="21"/>
      <c r="N10" s="21"/>
      <c r="O10" s="21"/>
      <c r="P10" s="21"/>
      <c r="Q10" s="21"/>
    </row>
    <row r="11" spans="2:17" ht="10" customHeight="1"/>
    <row r="12" spans="2:17" ht="10" customHeight="1"/>
    <row r="13" spans="2:17" ht="10" customHeight="1"/>
    <row r="14" spans="2:17" ht="10" customHeight="1"/>
    <row r="15" spans="2:17" ht="10" customHeight="1"/>
    <row r="16" spans="2:17" ht="10" customHeight="1"/>
    <row r="17" ht="10" customHeight="1"/>
    <row r="18" ht="10" customHeight="1"/>
    <row r="19" ht="10" customHeight="1"/>
    <row r="20" ht="10" customHeight="1"/>
    <row r="21" ht="10" customHeight="1"/>
    <row r="22" ht="10" customHeight="1"/>
    <row r="23" ht="10" customHeight="1"/>
    <row r="24" ht="10" customHeight="1"/>
    <row r="25" ht="10" customHeight="1"/>
    <row r="26" ht="10" customHeight="1"/>
    <row r="27" ht="10" customHeight="1"/>
    <row r="28" ht="10" customHeight="1"/>
    <row r="29" ht="10" customHeight="1"/>
    <row r="30" ht="10" customHeight="1"/>
    <row r="31" ht="10" customHeight="1"/>
    <row r="32" ht="10" customHeight="1"/>
    <row r="33" ht="10" customHeight="1"/>
    <row r="34" ht="10" customHeight="1"/>
    <row r="35" ht="10" customHeight="1"/>
    <row r="36" ht="10" customHeight="1"/>
    <row r="37" ht="10" customHeight="1"/>
    <row r="38" ht="10" customHeight="1"/>
    <row r="39" ht="10" customHeight="1"/>
    <row r="40" ht="10" customHeight="1"/>
    <row r="41" ht="10" customHeight="1"/>
    <row r="42" ht="10" customHeight="1"/>
    <row r="43" ht="10" customHeight="1"/>
    <row r="44" ht="10" customHeight="1"/>
    <row r="45" ht="10" customHeight="1"/>
    <row r="46" ht="10" customHeight="1"/>
    <row r="47" ht="10" customHeight="1"/>
    <row r="48" ht="10" customHeight="1"/>
    <row r="49" ht="10" customHeight="1"/>
    <row r="50" ht="10" customHeight="1"/>
    <row r="51" ht="10" customHeight="1"/>
    <row r="52" ht="10" customHeight="1"/>
    <row r="53" ht="10" customHeight="1"/>
    <row r="54" ht="10" customHeight="1"/>
    <row r="55" ht="10" customHeight="1"/>
    <row r="56" ht="10" customHeight="1"/>
    <row r="57" ht="10" customHeight="1"/>
    <row r="58" ht="10" customHeight="1"/>
    <row r="59" ht="10" customHeight="1"/>
    <row r="60" ht="10" customHeight="1"/>
    <row r="61" ht="10" customHeight="1"/>
    <row r="62" ht="10" customHeight="1"/>
    <row r="63" ht="10" customHeight="1"/>
    <row r="64" ht="10" customHeight="1"/>
    <row r="65" ht="10" customHeight="1"/>
    <row r="66" ht="10" customHeight="1"/>
    <row r="67" ht="10" customHeight="1"/>
  </sheetData>
  <mergeCells count="39">
    <mergeCell ref="B6:E6"/>
    <mergeCell ref="F6:G6"/>
    <mergeCell ref="H6:I6"/>
    <mergeCell ref="J6:K6"/>
    <mergeCell ref="L6:M6"/>
    <mergeCell ref="B7:E7"/>
    <mergeCell ref="F7:G7"/>
    <mergeCell ref="H7:I7"/>
    <mergeCell ref="J7:K7"/>
    <mergeCell ref="L7:M7"/>
    <mergeCell ref="B2:Q2"/>
    <mergeCell ref="B3:Q3"/>
    <mergeCell ref="B9:E9"/>
    <mergeCell ref="F9:G9"/>
    <mergeCell ref="H9:I9"/>
    <mergeCell ref="J9:K9"/>
    <mergeCell ref="L9:M9"/>
    <mergeCell ref="N9:O9"/>
    <mergeCell ref="P9:Q9"/>
    <mergeCell ref="B4:E5"/>
    <mergeCell ref="F4:K4"/>
    <mergeCell ref="L4:Q4"/>
    <mergeCell ref="F5:G5"/>
    <mergeCell ref="H5:I5"/>
    <mergeCell ref="J5:K5"/>
    <mergeCell ref="B8:E8"/>
    <mergeCell ref="N8:O8"/>
    <mergeCell ref="P8:Q8"/>
    <mergeCell ref="L5:M5"/>
    <mergeCell ref="F8:G8"/>
    <mergeCell ref="H8:I8"/>
    <mergeCell ref="J8:K8"/>
    <mergeCell ref="L8:M8"/>
    <mergeCell ref="N6:O6"/>
    <mergeCell ref="N5:O5"/>
    <mergeCell ref="P5:Q5"/>
    <mergeCell ref="P6:Q6"/>
    <mergeCell ref="N7:O7"/>
    <mergeCell ref="P7:Q7"/>
  </mergeCells>
  <phoneticPr fontId="62"/>
  <printOptions horizontalCentered="1"/>
  <pageMargins left="0.51181102362204722" right="0.51181102362204722" top="0.74803149606299213" bottom="0.55118110236220474" header="0.51181102362204722" footer="0.51181102362204722"/>
  <pageSetup paperSize="9" scale="98"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5"/>
  <dimension ref="A2:AD103"/>
  <sheetViews>
    <sheetView showGridLines="0" view="pageBreakPreview" zoomScaleSheetLayoutView="100" workbookViewId="0">
      <selection activeCell="E19" sqref="E19"/>
    </sheetView>
  </sheetViews>
  <sheetFormatPr defaultColWidth="14.6328125" defaultRowHeight="13"/>
  <cols>
    <col min="1" max="1" width="14.6328125" style="71"/>
    <col min="2" max="2" width="12.7265625" style="71" customWidth="1"/>
    <col min="3" max="12" width="8" style="71" customWidth="1"/>
    <col min="13" max="13" width="7.90625" style="71" customWidth="1"/>
    <col min="14" max="14" width="7.6328125" style="71" customWidth="1"/>
    <col min="15" max="15" width="5.08984375" style="71" customWidth="1"/>
    <col min="16" max="16" width="7" style="71" customWidth="1"/>
    <col min="17" max="17" width="6" style="71" customWidth="1"/>
    <col min="18" max="18" width="4.453125" style="71" bestFit="1" customWidth="1"/>
    <col min="19" max="16384" width="14.6328125" style="71"/>
  </cols>
  <sheetData>
    <row r="2" spans="1:30" s="191" customFormat="1" ht="21">
      <c r="A2" s="190"/>
      <c r="B2" s="1027" t="s">
        <v>546</v>
      </c>
      <c r="C2" s="1028"/>
      <c r="D2" s="1028"/>
      <c r="E2" s="1028"/>
      <c r="F2" s="1028"/>
      <c r="G2" s="1028"/>
      <c r="H2" s="1028"/>
      <c r="I2" s="1028"/>
      <c r="J2" s="1028"/>
      <c r="K2" s="1028"/>
      <c r="L2" s="1028"/>
    </row>
    <row r="3" spans="1:30" ht="15" customHeight="1">
      <c r="B3" s="563"/>
      <c r="C3" s="563"/>
      <c r="D3" s="563"/>
      <c r="E3" s="563"/>
      <c r="F3" s="563"/>
      <c r="G3" s="563"/>
      <c r="H3" s="563"/>
      <c r="I3" s="563"/>
      <c r="J3" s="563"/>
      <c r="K3" s="563"/>
      <c r="L3" s="564" t="s">
        <v>102</v>
      </c>
    </row>
    <row r="4" spans="1:30">
      <c r="B4" s="1029" t="s">
        <v>316</v>
      </c>
      <c r="C4" s="1030" t="s">
        <v>1</v>
      </c>
      <c r="D4" s="1032" t="s">
        <v>176</v>
      </c>
      <c r="E4" s="1032" t="s">
        <v>177</v>
      </c>
      <c r="F4" s="1033" t="s">
        <v>151</v>
      </c>
      <c r="G4" s="565"/>
      <c r="H4" s="565"/>
      <c r="I4" s="565"/>
      <c r="J4" s="565"/>
      <c r="K4" s="565"/>
      <c r="L4" s="565"/>
    </row>
    <row r="5" spans="1:30">
      <c r="B5" s="878"/>
      <c r="C5" s="1031"/>
      <c r="D5" s="1031"/>
      <c r="E5" s="1031"/>
      <c r="F5" s="879"/>
      <c r="G5" s="566" t="s">
        <v>178</v>
      </c>
      <c r="H5" s="567" t="s">
        <v>94</v>
      </c>
      <c r="I5" s="566" t="s">
        <v>179</v>
      </c>
      <c r="J5" s="566" t="s">
        <v>164</v>
      </c>
      <c r="K5" s="567" t="s">
        <v>38</v>
      </c>
      <c r="L5" s="566" t="s">
        <v>147</v>
      </c>
    </row>
    <row r="6" spans="1:30">
      <c r="B6" s="568" t="s">
        <v>545</v>
      </c>
      <c r="C6" s="110">
        <v>14</v>
      </c>
      <c r="D6" s="192">
        <v>0</v>
      </c>
      <c r="E6" s="111">
        <v>2</v>
      </c>
      <c r="F6" s="111">
        <v>12</v>
      </c>
      <c r="G6" s="192">
        <v>0</v>
      </c>
      <c r="H6" s="111">
        <v>6</v>
      </c>
      <c r="I6" s="111">
        <v>1</v>
      </c>
      <c r="J6" s="111">
        <v>1</v>
      </c>
      <c r="K6" s="111">
        <v>3</v>
      </c>
      <c r="L6" s="111">
        <v>1</v>
      </c>
    </row>
    <row r="7" spans="1:30">
      <c r="B7" s="569" t="s">
        <v>535</v>
      </c>
      <c r="C7" s="570">
        <v>14</v>
      </c>
      <c r="D7" s="194">
        <v>0</v>
      </c>
      <c r="E7" s="194">
        <v>2</v>
      </c>
      <c r="F7" s="194">
        <v>12</v>
      </c>
      <c r="G7" s="194">
        <v>0</v>
      </c>
      <c r="H7" s="194">
        <v>6</v>
      </c>
      <c r="I7" s="194">
        <v>1</v>
      </c>
      <c r="J7" s="194">
        <v>1</v>
      </c>
      <c r="K7" s="194">
        <v>3</v>
      </c>
      <c r="L7" s="194">
        <v>1</v>
      </c>
      <c r="AD7" s="198"/>
    </row>
    <row r="8" spans="1:30">
      <c r="B8" s="571" t="s">
        <v>536</v>
      </c>
      <c r="C8" s="572">
        <v>14</v>
      </c>
      <c r="D8" s="573">
        <v>0</v>
      </c>
      <c r="E8" s="573">
        <v>2</v>
      </c>
      <c r="F8" s="573">
        <v>12</v>
      </c>
      <c r="G8" s="573">
        <v>0</v>
      </c>
      <c r="H8" s="573">
        <v>6</v>
      </c>
      <c r="I8" s="573">
        <v>1</v>
      </c>
      <c r="J8" s="573">
        <v>1</v>
      </c>
      <c r="K8" s="573">
        <v>3</v>
      </c>
      <c r="L8" s="573">
        <v>1</v>
      </c>
      <c r="AD8" s="198"/>
    </row>
    <row r="9" spans="1:30" ht="16.5" customHeight="1">
      <c r="B9" s="114" t="s">
        <v>86</v>
      </c>
      <c r="AD9" s="198"/>
    </row>
    <row r="10" spans="1:30" ht="10" customHeight="1">
      <c r="AD10" s="198"/>
    </row>
    <row r="11" spans="1:30" ht="10" customHeight="1"/>
    <row r="12" spans="1:30" ht="10" customHeight="1"/>
    <row r="13" spans="1:30" ht="10" customHeight="1"/>
    <row r="14" spans="1:30" ht="10" customHeight="1"/>
    <row r="15" spans="1:30" ht="10" customHeight="1"/>
    <row r="16" spans="1:30" ht="10" customHeight="1"/>
    <row r="17" ht="10" customHeight="1"/>
    <row r="18" ht="10" customHeight="1"/>
    <row r="19" ht="10" customHeight="1"/>
    <row r="20" ht="10" customHeight="1"/>
    <row r="21" ht="10" customHeight="1"/>
    <row r="22" ht="10" customHeight="1"/>
    <row r="23" ht="10" customHeight="1"/>
    <row r="24" ht="10" customHeight="1"/>
    <row r="25" ht="10" customHeight="1"/>
    <row r="26" ht="10" customHeight="1"/>
    <row r="27" ht="10" customHeight="1"/>
    <row r="28" ht="10" customHeight="1"/>
    <row r="29" ht="10" customHeight="1"/>
    <row r="30" ht="10" customHeight="1"/>
    <row r="31" ht="10" customHeight="1"/>
    <row r="32" ht="10" customHeight="1"/>
    <row r="33" ht="10" customHeight="1"/>
    <row r="34" ht="10" customHeight="1"/>
    <row r="35" ht="10" customHeight="1"/>
    <row r="36" ht="10" customHeight="1"/>
    <row r="37" ht="10" customHeight="1"/>
    <row r="38" ht="10" customHeight="1"/>
    <row r="39" ht="10" customHeight="1"/>
    <row r="40" ht="10" customHeight="1"/>
    <row r="41" ht="10" customHeight="1"/>
    <row r="42" ht="10" customHeight="1"/>
    <row r="43" ht="10" customHeight="1"/>
    <row r="44" ht="10" customHeight="1"/>
    <row r="45" ht="10" customHeight="1"/>
    <row r="46" ht="10" customHeight="1"/>
    <row r="47" ht="10" customHeight="1"/>
    <row r="48" ht="10" customHeight="1"/>
    <row r="49" ht="10" customHeight="1"/>
    <row r="50" ht="10" customHeight="1"/>
    <row r="51" ht="10" customHeight="1"/>
    <row r="52" ht="10" customHeight="1"/>
    <row r="53" ht="10" customHeight="1"/>
    <row r="54" ht="10" customHeight="1"/>
    <row r="55" ht="10" customHeight="1"/>
    <row r="56" ht="10" customHeight="1"/>
    <row r="57" ht="10" customHeight="1"/>
    <row r="58" ht="10" customHeight="1"/>
    <row r="59" ht="10" customHeight="1"/>
    <row r="60" ht="10" customHeight="1"/>
    <row r="61" ht="10" customHeight="1"/>
    <row r="62" ht="10" customHeight="1"/>
    <row r="63" ht="10" customHeight="1"/>
    <row r="64" ht="10" customHeight="1"/>
    <row r="65" ht="10" customHeight="1"/>
    <row r="66" ht="10" customHeight="1"/>
    <row r="67" ht="10" customHeight="1"/>
    <row r="68" ht="10" customHeight="1"/>
    <row r="69" ht="10" customHeight="1"/>
    <row r="70" ht="10" customHeight="1"/>
    <row r="71" ht="10" customHeight="1"/>
    <row r="72" ht="10" customHeight="1"/>
    <row r="73" ht="10" customHeight="1"/>
    <row r="74" ht="10" customHeight="1"/>
    <row r="75" ht="10" customHeight="1"/>
    <row r="76" ht="10" customHeight="1"/>
    <row r="77" ht="10" customHeight="1"/>
    <row r="78" ht="10" customHeight="1"/>
    <row r="79" ht="18" customHeight="1"/>
    <row r="80" ht="10" customHeight="1"/>
    <row r="81" ht="10" customHeight="1"/>
    <row r="82" ht="10" customHeight="1"/>
    <row r="83" ht="10" customHeight="1"/>
    <row r="84" ht="10" customHeight="1"/>
    <row r="85" ht="10" customHeight="1"/>
    <row r="86" ht="10" customHeight="1"/>
    <row r="87" ht="10" customHeight="1"/>
    <row r="88" ht="10" customHeight="1"/>
    <row r="89" ht="10" customHeight="1"/>
    <row r="90" ht="10" customHeight="1"/>
    <row r="91" ht="10" customHeight="1"/>
    <row r="92" ht="10" customHeight="1"/>
    <row r="93" ht="10" customHeight="1"/>
    <row r="94" ht="10" customHeight="1"/>
    <row r="95" ht="10" customHeight="1"/>
    <row r="96" ht="10" customHeight="1"/>
    <row r="97" ht="10" customHeight="1"/>
    <row r="98" ht="10" customHeight="1"/>
    <row r="99" ht="10" customHeight="1"/>
    <row r="100" ht="10" customHeight="1"/>
    <row r="101" ht="10" customHeight="1"/>
    <row r="102" ht="10" customHeight="1"/>
    <row r="103" ht="10" customHeight="1"/>
  </sheetData>
  <mergeCells count="6">
    <mergeCell ref="B2:L2"/>
    <mergeCell ref="B4:B5"/>
    <mergeCell ref="C4:C5"/>
    <mergeCell ref="D4:D5"/>
    <mergeCell ref="E4:E5"/>
    <mergeCell ref="F4:F5"/>
  </mergeCells>
  <phoneticPr fontId="32"/>
  <printOptions horizontalCentered="1"/>
  <pageMargins left="0.51181102362204722" right="0.51181102362204722" top="0.74803149606299213" bottom="0.55118110236220474" header="0.51181102362204722" footer="0.51181102362204722"/>
  <pageSetup paperSize="9" orientation="portrait" r:id="rId1"/>
  <headerFooter alignWithMargins="0"/>
  <colBreaks count="1" manualBreakCount="1">
    <brk id="24"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N13"/>
  <sheetViews>
    <sheetView showGridLines="0" view="pageBreakPreview" zoomScaleNormal="100" zoomScaleSheetLayoutView="100" workbookViewId="0">
      <selection activeCell="F19" sqref="F19"/>
    </sheetView>
  </sheetViews>
  <sheetFormatPr defaultColWidth="14.6328125" defaultRowHeight="13"/>
  <cols>
    <col min="1" max="1" width="14.6328125" style="228"/>
    <col min="2" max="2" width="11.90625" style="228" customWidth="1"/>
    <col min="3" max="14" width="6.36328125" style="228" customWidth="1"/>
    <col min="15" max="16384" width="14.6328125" style="228"/>
  </cols>
  <sheetData>
    <row r="2" spans="1:14" s="245" customFormat="1" ht="21">
      <c r="B2" s="1034" t="s">
        <v>547</v>
      </c>
      <c r="C2" s="1034"/>
      <c r="D2" s="1034"/>
      <c r="E2" s="1034"/>
      <c r="F2" s="1034"/>
      <c r="G2" s="1034"/>
      <c r="H2" s="1034"/>
      <c r="I2" s="1034"/>
      <c r="J2" s="1034"/>
      <c r="K2" s="1034"/>
      <c r="L2" s="1034"/>
      <c r="M2" s="1034"/>
      <c r="N2" s="1034"/>
    </row>
    <row r="3" spans="1:14" ht="15" customHeight="1" thickBot="1">
      <c r="B3" s="574"/>
      <c r="C3" s="574"/>
      <c r="D3" s="574"/>
      <c r="E3" s="574"/>
      <c r="F3" s="574"/>
      <c r="G3" s="574"/>
      <c r="H3" s="574"/>
      <c r="I3" s="574"/>
      <c r="J3" s="574"/>
      <c r="K3" s="574"/>
      <c r="L3" s="574"/>
      <c r="M3" s="574"/>
      <c r="N3" s="575" t="s">
        <v>61</v>
      </c>
    </row>
    <row r="4" spans="1:14">
      <c r="B4" s="1035" t="s">
        <v>316</v>
      </c>
      <c r="C4" s="1036" t="s">
        <v>1</v>
      </c>
      <c r="D4" s="1037"/>
      <c r="E4" s="1038"/>
      <c r="F4" s="1036" t="s">
        <v>170</v>
      </c>
      <c r="G4" s="1037"/>
      <c r="H4" s="1038"/>
      <c r="I4" s="1020" t="s">
        <v>252</v>
      </c>
      <c r="J4" s="1039"/>
      <c r="K4" s="1040"/>
      <c r="L4" s="1041" t="s">
        <v>167</v>
      </c>
      <c r="M4" s="1039"/>
      <c r="N4" s="1039"/>
    </row>
    <row r="5" spans="1:14">
      <c r="B5" s="878"/>
      <c r="C5" s="576" t="s">
        <v>1</v>
      </c>
      <c r="D5" s="576" t="s">
        <v>5</v>
      </c>
      <c r="E5" s="576" t="s">
        <v>18</v>
      </c>
      <c r="F5" s="576" t="s">
        <v>1</v>
      </c>
      <c r="G5" s="576" t="s">
        <v>5</v>
      </c>
      <c r="H5" s="576" t="s">
        <v>18</v>
      </c>
      <c r="I5" s="577" t="s">
        <v>1</v>
      </c>
      <c r="J5" s="577" t="s">
        <v>5</v>
      </c>
      <c r="K5" s="578" t="s">
        <v>18</v>
      </c>
      <c r="L5" s="562" t="s">
        <v>1</v>
      </c>
      <c r="M5" s="562" t="s">
        <v>5</v>
      </c>
      <c r="N5" s="562" t="s">
        <v>18</v>
      </c>
    </row>
    <row r="6" spans="1:14">
      <c r="B6" s="568" t="s">
        <v>545</v>
      </c>
      <c r="C6" s="246">
        <v>2063</v>
      </c>
      <c r="D6" s="247">
        <v>719</v>
      </c>
      <c r="E6" s="247">
        <v>1344</v>
      </c>
      <c r="F6" s="248">
        <v>0</v>
      </c>
      <c r="G6" s="248">
        <v>0</v>
      </c>
      <c r="H6" s="248">
        <v>0</v>
      </c>
      <c r="I6" s="247">
        <v>484</v>
      </c>
      <c r="J6" s="247">
        <v>134</v>
      </c>
      <c r="K6" s="247">
        <v>350</v>
      </c>
      <c r="L6" s="247">
        <v>1579</v>
      </c>
      <c r="M6" s="247">
        <v>585</v>
      </c>
      <c r="N6" s="247">
        <v>994</v>
      </c>
    </row>
    <row r="7" spans="1:14">
      <c r="B7" s="569" t="s">
        <v>535</v>
      </c>
      <c r="C7" s="246">
        <v>2048</v>
      </c>
      <c r="D7" s="247">
        <v>761</v>
      </c>
      <c r="E7" s="247">
        <v>1287</v>
      </c>
      <c r="F7" s="248">
        <v>0</v>
      </c>
      <c r="G7" s="248">
        <v>0</v>
      </c>
      <c r="H7" s="248">
        <v>0</v>
      </c>
      <c r="I7" s="247">
        <v>459</v>
      </c>
      <c r="J7" s="247">
        <v>119</v>
      </c>
      <c r="K7" s="247">
        <v>340</v>
      </c>
      <c r="L7" s="247">
        <v>1589</v>
      </c>
      <c r="M7" s="247">
        <v>642</v>
      </c>
      <c r="N7" s="247">
        <v>947</v>
      </c>
    </row>
    <row r="8" spans="1:14">
      <c r="B8" s="569" t="s">
        <v>536</v>
      </c>
      <c r="C8" s="110">
        <v>2000</v>
      </c>
      <c r="D8" s="111">
        <v>732</v>
      </c>
      <c r="E8" s="111">
        <v>1268</v>
      </c>
      <c r="F8" s="192">
        <v>0</v>
      </c>
      <c r="G8" s="192">
        <v>0</v>
      </c>
      <c r="H8" s="192">
        <v>0</v>
      </c>
      <c r="I8" s="111">
        <v>394</v>
      </c>
      <c r="J8" s="111">
        <v>85</v>
      </c>
      <c r="K8" s="111">
        <v>309</v>
      </c>
      <c r="L8" s="111">
        <v>1606</v>
      </c>
      <c r="M8" s="111">
        <v>647</v>
      </c>
      <c r="N8" s="111">
        <v>959</v>
      </c>
    </row>
    <row r="9" spans="1:14">
      <c r="B9" s="392" t="s">
        <v>253</v>
      </c>
      <c r="C9" s="246">
        <v>194</v>
      </c>
      <c r="D9" s="247">
        <v>80</v>
      </c>
      <c r="E9" s="247">
        <v>114</v>
      </c>
      <c r="F9" s="248">
        <v>0</v>
      </c>
      <c r="G9" s="248">
        <v>0</v>
      </c>
      <c r="H9" s="248">
        <v>0</v>
      </c>
      <c r="I9" s="247">
        <v>88</v>
      </c>
      <c r="J9" s="247">
        <v>13</v>
      </c>
      <c r="K9" s="247">
        <v>75</v>
      </c>
      <c r="L9" s="247">
        <v>106</v>
      </c>
      <c r="M9" s="247">
        <v>67</v>
      </c>
      <c r="N9" s="247">
        <v>39</v>
      </c>
    </row>
    <row r="10" spans="1:14">
      <c r="B10" s="393" t="s">
        <v>254</v>
      </c>
      <c r="C10" s="246">
        <v>1806</v>
      </c>
      <c r="D10" s="247">
        <v>652</v>
      </c>
      <c r="E10" s="247">
        <v>1154</v>
      </c>
      <c r="F10" s="248">
        <v>0</v>
      </c>
      <c r="G10" s="248">
        <v>0</v>
      </c>
      <c r="H10" s="248">
        <v>0</v>
      </c>
      <c r="I10" s="247">
        <v>306</v>
      </c>
      <c r="J10" s="247">
        <v>72</v>
      </c>
      <c r="K10" s="247">
        <v>234</v>
      </c>
      <c r="L10" s="247">
        <v>1500</v>
      </c>
      <c r="M10" s="247">
        <v>580</v>
      </c>
      <c r="N10" s="247">
        <v>920</v>
      </c>
    </row>
    <row r="11" spans="1:14" ht="13.5" thickBot="1">
      <c r="B11" s="579" t="s">
        <v>255</v>
      </c>
      <c r="C11" s="580">
        <v>0</v>
      </c>
      <c r="D11" s="581">
        <v>0</v>
      </c>
      <c r="E11" s="581">
        <v>0</v>
      </c>
      <c r="F11" s="581">
        <v>0</v>
      </c>
      <c r="G11" s="581">
        <v>0</v>
      </c>
      <c r="H11" s="581">
        <v>0</v>
      </c>
      <c r="I11" s="581">
        <v>0</v>
      </c>
      <c r="J11" s="581">
        <v>0</v>
      </c>
      <c r="K11" s="581">
        <v>0</v>
      </c>
      <c r="L11" s="581">
        <v>0</v>
      </c>
      <c r="M11" s="581">
        <v>0</v>
      </c>
      <c r="N11" s="581">
        <v>0</v>
      </c>
    </row>
    <row r="12" spans="1:14">
      <c r="A12" s="244"/>
      <c r="B12" s="271" t="s">
        <v>256</v>
      </c>
      <c r="C12" s="390"/>
      <c r="D12" s="390"/>
      <c r="E12" s="390"/>
      <c r="F12" s="390"/>
      <c r="G12" s="390"/>
      <c r="H12" s="390"/>
      <c r="I12" s="390"/>
      <c r="J12" s="390"/>
      <c r="K12" s="390"/>
      <c r="L12" s="390"/>
      <c r="M12" s="390"/>
      <c r="N12" s="390"/>
    </row>
    <row r="13" spans="1:14" ht="16.5" customHeight="1">
      <c r="B13" s="114" t="s">
        <v>86</v>
      </c>
      <c r="C13" s="69"/>
      <c r="D13" s="69"/>
      <c r="E13" s="69"/>
      <c r="F13" s="249"/>
      <c r="G13" s="69"/>
      <c r="H13" s="69"/>
      <c r="I13" s="69"/>
      <c r="J13" s="69"/>
      <c r="K13" s="69"/>
      <c r="L13" s="69"/>
      <c r="M13" s="69"/>
      <c r="N13" s="69"/>
    </row>
  </sheetData>
  <mergeCells count="6">
    <mergeCell ref="B2:N2"/>
    <mergeCell ref="B4:B5"/>
    <mergeCell ref="C4:E4"/>
    <mergeCell ref="F4:H4"/>
    <mergeCell ref="I4:K4"/>
    <mergeCell ref="L4:N4"/>
  </mergeCells>
  <phoneticPr fontId="62"/>
  <printOptions horizontalCentered="1"/>
  <pageMargins left="0.51181102362204722" right="0.51181102362204722" top="0.74803149606299213" bottom="0.74803149606299213" header="0.51181102362204722" footer="0.51181102362204722"/>
  <pageSetup paperSize="9" orientation="portrait" r:id="rId1"/>
  <headerFooter alignWithMargins="0"/>
  <colBreaks count="1" manualBreakCount="1">
    <brk id="20"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N11"/>
  <sheetViews>
    <sheetView showGridLines="0" view="pageBreakPreview" zoomScaleNormal="100" zoomScaleSheetLayoutView="100" workbookViewId="0">
      <selection activeCell="F14" sqref="F14"/>
    </sheetView>
  </sheetViews>
  <sheetFormatPr defaultColWidth="14.6328125" defaultRowHeight="13"/>
  <cols>
    <col min="1" max="1" width="14.6328125" style="228"/>
    <col min="2" max="2" width="12.7265625" style="228" customWidth="1"/>
    <col min="3" max="14" width="6.6328125" style="228" customWidth="1"/>
    <col min="15" max="15" width="5.08984375" style="228" customWidth="1"/>
    <col min="16" max="16" width="7" style="228" customWidth="1"/>
    <col min="17" max="17" width="6" style="228" customWidth="1"/>
    <col min="18" max="18" width="4.453125" style="228" bestFit="1" customWidth="1"/>
    <col min="19" max="16384" width="14.6328125" style="228"/>
  </cols>
  <sheetData>
    <row r="2" spans="1:14" s="245" customFormat="1" ht="21">
      <c r="A2" s="250"/>
      <c r="B2" s="1034" t="s">
        <v>548</v>
      </c>
      <c r="C2" s="1034"/>
      <c r="D2" s="1034"/>
      <c r="E2" s="1034"/>
      <c r="F2" s="1034"/>
      <c r="G2" s="1034"/>
      <c r="H2" s="1034"/>
      <c r="I2" s="1034"/>
      <c r="J2" s="1034"/>
      <c r="K2" s="1034"/>
      <c r="L2" s="1034"/>
      <c r="M2" s="1034"/>
      <c r="N2" s="1034"/>
    </row>
    <row r="3" spans="1:14" ht="15" customHeight="1" thickBot="1">
      <c r="B3" s="582"/>
      <c r="C3" s="582"/>
      <c r="D3" s="582"/>
      <c r="E3" s="582"/>
      <c r="F3" s="582"/>
      <c r="G3" s="582"/>
      <c r="H3" s="582"/>
      <c r="I3" s="582"/>
      <c r="J3" s="582"/>
      <c r="K3" s="574"/>
      <c r="L3" s="574"/>
      <c r="M3" s="574"/>
      <c r="N3" s="575" t="s">
        <v>61</v>
      </c>
    </row>
    <row r="4" spans="1:14">
      <c r="B4" s="880" t="s">
        <v>316</v>
      </c>
      <c r="C4" s="1043" t="s">
        <v>1</v>
      </c>
      <c r="D4" s="1044"/>
      <c r="E4" s="1042"/>
      <c r="F4" s="1043" t="s">
        <v>170</v>
      </c>
      <c r="G4" s="1044"/>
      <c r="H4" s="1042"/>
      <c r="I4" s="1045" t="s">
        <v>252</v>
      </c>
      <c r="J4" s="1046"/>
      <c r="K4" s="1047"/>
      <c r="L4" s="1048" t="s">
        <v>167</v>
      </c>
      <c r="M4" s="994"/>
      <c r="N4" s="994"/>
    </row>
    <row r="5" spans="1:14">
      <c r="B5" s="1042"/>
      <c r="C5" s="576" t="s">
        <v>1</v>
      </c>
      <c r="D5" s="576" t="s">
        <v>5</v>
      </c>
      <c r="E5" s="576" t="s">
        <v>18</v>
      </c>
      <c r="F5" s="576" t="s">
        <v>1</v>
      </c>
      <c r="G5" s="576" t="s">
        <v>5</v>
      </c>
      <c r="H5" s="576" t="s">
        <v>18</v>
      </c>
      <c r="I5" s="577" t="s">
        <v>1</v>
      </c>
      <c r="J5" s="577" t="s">
        <v>5</v>
      </c>
      <c r="K5" s="578" t="s">
        <v>18</v>
      </c>
      <c r="L5" s="562" t="s">
        <v>1</v>
      </c>
      <c r="M5" s="562" t="s">
        <v>5</v>
      </c>
      <c r="N5" s="562" t="s">
        <v>18</v>
      </c>
    </row>
    <row r="6" spans="1:14">
      <c r="B6" s="583" t="s">
        <v>549</v>
      </c>
      <c r="C6" s="251">
        <v>717</v>
      </c>
      <c r="D6" s="247">
        <v>220</v>
      </c>
      <c r="E6" s="247">
        <v>497</v>
      </c>
      <c r="F6" s="248">
        <v>0</v>
      </c>
      <c r="G6" s="248">
        <v>0</v>
      </c>
      <c r="H6" s="248">
        <v>0</v>
      </c>
      <c r="I6" s="247">
        <v>169</v>
      </c>
      <c r="J6" s="247">
        <v>40</v>
      </c>
      <c r="K6" s="247">
        <v>129</v>
      </c>
      <c r="L6" s="247">
        <v>548</v>
      </c>
      <c r="M6" s="247">
        <v>180</v>
      </c>
      <c r="N6" s="247">
        <v>368</v>
      </c>
    </row>
    <row r="7" spans="1:14">
      <c r="B7" s="584" t="s">
        <v>541</v>
      </c>
      <c r="C7" s="252">
        <v>743</v>
      </c>
      <c r="D7" s="253">
        <v>235</v>
      </c>
      <c r="E7" s="253">
        <v>508</v>
      </c>
      <c r="F7" s="253">
        <v>0</v>
      </c>
      <c r="G7" s="253">
        <v>0</v>
      </c>
      <c r="H7" s="253">
        <v>0</v>
      </c>
      <c r="I7" s="253">
        <v>178</v>
      </c>
      <c r="J7" s="253">
        <v>53</v>
      </c>
      <c r="K7" s="253">
        <v>125</v>
      </c>
      <c r="L7" s="253">
        <v>565</v>
      </c>
      <c r="M7" s="253">
        <v>182</v>
      </c>
      <c r="N7" s="253">
        <v>383</v>
      </c>
    </row>
    <row r="8" spans="1:14" ht="13.5" thickBot="1">
      <c r="B8" s="585" t="s">
        <v>520</v>
      </c>
      <c r="C8" s="586">
        <v>785</v>
      </c>
      <c r="D8" s="586">
        <v>282</v>
      </c>
      <c r="E8" s="586">
        <v>503</v>
      </c>
      <c r="F8" s="586">
        <v>0</v>
      </c>
      <c r="G8" s="586">
        <v>0</v>
      </c>
      <c r="H8" s="586">
        <v>0</v>
      </c>
      <c r="I8" s="586">
        <v>172</v>
      </c>
      <c r="J8" s="586">
        <v>54</v>
      </c>
      <c r="K8" s="586">
        <v>118</v>
      </c>
      <c r="L8" s="586">
        <v>613</v>
      </c>
      <c r="M8" s="586">
        <v>228</v>
      </c>
      <c r="N8" s="586">
        <v>385</v>
      </c>
    </row>
    <row r="9" spans="1:14" ht="16.5" customHeight="1">
      <c r="B9" s="587" t="s">
        <v>230</v>
      </c>
      <c r="C9" s="69"/>
      <c r="D9" s="69"/>
      <c r="E9" s="69"/>
      <c r="F9" s="249"/>
      <c r="G9" s="69"/>
      <c r="H9" s="69"/>
      <c r="I9" s="69"/>
      <c r="J9" s="69"/>
      <c r="K9" s="69"/>
      <c r="L9" s="69"/>
      <c r="M9" s="69"/>
      <c r="N9" s="69"/>
    </row>
    <row r="10" spans="1:14">
      <c r="B10" s="196" t="s">
        <v>86</v>
      </c>
      <c r="C10" s="21"/>
      <c r="D10" s="21"/>
      <c r="E10" s="21"/>
      <c r="F10" s="21"/>
      <c r="G10" s="21"/>
      <c r="H10" s="21"/>
      <c r="I10" s="21"/>
      <c r="J10" s="21"/>
      <c r="K10" s="21"/>
      <c r="L10" s="21"/>
      <c r="M10" s="21"/>
      <c r="N10" s="21"/>
    </row>
    <row r="11" spans="1:14">
      <c r="B11" s="196"/>
      <c r="C11" s="21"/>
      <c r="D11" s="21"/>
      <c r="E11" s="21"/>
      <c r="F11" s="21"/>
      <c r="G11" s="21"/>
      <c r="H11" s="21"/>
      <c r="I11" s="21"/>
      <c r="J11" s="21"/>
      <c r="K11" s="21"/>
      <c r="L11" s="21"/>
      <c r="M11" s="21"/>
      <c r="N11" s="21"/>
    </row>
  </sheetData>
  <mergeCells count="6">
    <mergeCell ref="B2:N2"/>
    <mergeCell ref="B4:B5"/>
    <mergeCell ref="C4:E4"/>
    <mergeCell ref="F4:H4"/>
    <mergeCell ref="I4:K4"/>
    <mergeCell ref="L4:N4"/>
  </mergeCells>
  <phoneticPr fontId="62"/>
  <printOptions horizontalCentered="1"/>
  <pageMargins left="0.51181102362204722" right="0.51181102362204722" top="0.74803149606299213" bottom="0.74803149606299213" header="0.51181102362204722" footer="0.51181102362204722"/>
  <pageSetup paperSize="9" orientation="portrait" r:id="rId1"/>
  <headerFooter alignWithMargins="0"/>
  <colBreaks count="1" manualBreakCount="1">
    <brk id="24"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R11"/>
  <sheetViews>
    <sheetView showGridLines="0" view="pageBreakPreview" zoomScaleNormal="100" zoomScaleSheetLayoutView="100" workbookViewId="0">
      <selection activeCell="G16" sqref="G16"/>
    </sheetView>
  </sheetViews>
  <sheetFormatPr defaultColWidth="14.6328125" defaultRowHeight="13"/>
  <cols>
    <col min="1" max="1" width="14.6328125" style="228"/>
    <col min="2" max="2" width="15" style="228" customWidth="1"/>
    <col min="3" max="18" width="5.36328125" style="228" customWidth="1"/>
    <col min="19" max="16384" width="14.6328125" style="228"/>
  </cols>
  <sheetData>
    <row r="2" spans="1:18" s="245" customFormat="1" ht="21">
      <c r="A2" s="250"/>
      <c r="B2" s="1034" t="s">
        <v>550</v>
      </c>
      <c r="C2" s="1034"/>
      <c r="D2" s="1034"/>
      <c r="E2" s="1034"/>
      <c r="F2" s="1034"/>
      <c r="G2" s="1034"/>
      <c r="H2" s="1034"/>
      <c r="I2" s="1034"/>
      <c r="J2" s="1034"/>
      <c r="K2" s="1034"/>
      <c r="L2" s="1034"/>
      <c r="M2" s="1034"/>
      <c r="N2" s="1034"/>
      <c r="O2" s="1034"/>
      <c r="P2" s="1034"/>
      <c r="Q2" s="1034"/>
      <c r="R2" s="1034"/>
    </row>
    <row r="3" spans="1:18" ht="15" customHeight="1" thickBot="1">
      <c r="B3" s="588"/>
      <c r="C3" s="588"/>
      <c r="D3" s="588"/>
      <c r="E3" s="588"/>
      <c r="F3" s="588"/>
      <c r="G3" s="588"/>
      <c r="H3" s="588"/>
      <c r="I3" s="588"/>
      <c r="J3" s="588"/>
      <c r="K3" s="588"/>
      <c r="L3" s="588"/>
      <c r="M3" s="588"/>
      <c r="N3" s="588"/>
      <c r="O3" s="588"/>
      <c r="P3" s="588" t="s">
        <v>257</v>
      </c>
      <c r="Q3" s="589"/>
      <c r="R3" s="590"/>
    </row>
    <row r="4" spans="1:18">
      <c r="B4" s="880" t="s">
        <v>316</v>
      </c>
      <c r="C4" s="1043" t="s">
        <v>36</v>
      </c>
      <c r="D4" s="1044"/>
      <c r="E4" s="1044"/>
      <c r="F4" s="1044"/>
      <c r="G4" s="1044"/>
      <c r="H4" s="1044"/>
      <c r="I4" s="1044"/>
      <c r="J4" s="1042"/>
      <c r="K4" s="1043" t="s">
        <v>175</v>
      </c>
      <c r="L4" s="1044"/>
      <c r="M4" s="1044"/>
      <c r="N4" s="1044"/>
      <c r="O4" s="1044"/>
      <c r="P4" s="1044"/>
      <c r="Q4" s="1044"/>
      <c r="R4" s="1044"/>
    </row>
    <row r="5" spans="1:18">
      <c r="B5" s="880"/>
      <c r="C5" s="1049" t="s">
        <v>106</v>
      </c>
      <c r="D5" s="576" t="s">
        <v>170</v>
      </c>
      <c r="E5" s="1051" t="s">
        <v>252</v>
      </c>
      <c r="F5" s="1052"/>
      <c r="G5" s="1053"/>
      <c r="H5" s="1051" t="s">
        <v>167</v>
      </c>
      <c r="I5" s="1052"/>
      <c r="J5" s="1053"/>
      <c r="K5" s="1049" t="s">
        <v>106</v>
      </c>
      <c r="L5" s="576" t="s">
        <v>170</v>
      </c>
      <c r="M5" s="1051" t="s">
        <v>252</v>
      </c>
      <c r="N5" s="1052"/>
      <c r="O5" s="1053"/>
      <c r="P5" s="1051" t="s">
        <v>167</v>
      </c>
      <c r="Q5" s="1052"/>
      <c r="R5" s="1052"/>
    </row>
    <row r="6" spans="1:18">
      <c r="B6" s="1042"/>
      <c r="C6" s="1050"/>
      <c r="D6" s="576" t="s">
        <v>39</v>
      </c>
      <c r="E6" s="576" t="s">
        <v>1</v>
      </c>
      <c r="F6" s="576" t="s">
        <v>5</v>
      </c>
      <c r="G6" s="576" t="s">
        <v>18</v>
      </c>
      <c r="H6" s="576" t="s">
        <v>1</v>
      </c>
      <c r="I6" s="576" t="s">
        <v>5</v>
      </c>
      <c r="J6" s="576" t="s">
        <v>18</v>
      </c>
      <c r="K6" s="1050"/>
      <c r="L6" s="576" t="s">
        <v>39</v>
      </c>
      <c r="M6" s="576" t="s">
        <v>1</v>
      </c>
      <c r="N6" s="576" t="s">
        <v>5</v>
      </c>
      <c r="O6" s="576" t="s">
        <v>18</v>
      </c>
      <c r="P6" s="576" t="s">
        <v>1</v>
      </c>
      <c r="Q6" s="576" t="s">
        <v>5</v>
      </c>
      <c r="R6" s="576" t="s">
        <v>18</v>
      </c>
    </row>
    <row r="7" spans="1:18">
      <c r="B7" s="583" t="s">
        <v>545</v>
      </c>
      <c r="C7" s="251">
        <v>184</v>
      </c>
      <c r="D7" s="254">
        <v>0</v>
      </c>
      <c r="E7" s="247">
        <v>54</v>
      </c>
      <c r="F7" s="254">
        <v>13</v>
      </c>
      <c r="G7" s="247">
        <v>41</v>
      </c>
      <c r="H7" s="247">
        <v>130</v>
      </c>
      <c r="I7" s="247">
        <v>52</v>
      </c>
      <c r="J7" s="247">
        <v>78</v>
      </c>
      <c r="K7" s="247">
        <v>65</v>
      </c>
      <c r="L7" s="254">
        <v>0</v>
      </c>
      <c r="M7" s="247">
        <v>18</v>
      </c>
      <c r="N7" s="247">
        <v>9</v>
      </c>
      <c r="O7" s="247">
        <v>9</v>
      </c>
      <c r="P7" s="247">
        <v>47</v>
      </c>
      <c r="Q7" s="247">
        <v>16</v>
      </c>
      <c r="R7" s="247">
        <v>31</v>
      </c>
    </row>
    <row r="8" spans="1:18">
      <c r="B8" s="584" t="s">
        <v>535</v>
      </c>
      <c r="C8" s="251">
        <v>186</v>
      </c>
      <c r="D8" s="254">
        <v>0</v>
      </c>
      <c r="E8" s="247">
        <v>56</v>
      </c>
      <c r="F8" s="254">
        <v>13</v>
      </c>
      <c r="G8" s="247">
        <v>43</v>
      </c>
      <c r="H8" s="247">
        <v>130</v>
      </c>
      <c r="I8" s="247">
        <v>55</v>
      </c>
      <c r="J8" s="247">
        <v>75</v>
      </c>
      <c r="K8" s="247">
        <v>64</v>
      </c>
      <c r="L8" s="254">
        <v>0</v>
      </c>
      <c r="M8" s="247">
        <v>17</v>
      </c>
      <c r="N8" s="247">
        <v>7</v>
      </c>
      <c r="O8" s="247">
        <v>10</v>
      </c>
      <c r="P8" s="247">
        <v>47</v>
      </c>
      <c r="Q8" s="247">
        <v>16</v>
      </c>
      <c r="R8" s="247">
        <v>31</v>
      </c>
    </row>
    <row r="9" spans="1:18" ht="13.5" thickBot="1">
      <c r="B9" s="585" t="s">
        <v>536</v>
      </c>
      <c r="C9" s="270">
        <v>183</v>
      </c>
      <c r="D9" s="591">
        <v>0</v>
      </c>
      <c r="E9" s="592">
        <v>53</v>
      </c>
      <c r="F9" s="591">
        <v>10</v>
      </c>
      <c r="G9" s="592">
        <v>43</v>
      </c>
      <c r="H9" s="592">
        <v>130</v>
      </c>
      <c r="I9" s="592">
        <v>55</v>
      </c>
      <c r="J9" s="592">
        <v>75</v>
      </c>
      <c r="K9" s="592">
        <v>63</v>
      </c>
      <c r="L9" s="591">
        <v>0</v>
      </c>
      <c r="M9" s="592">
        <v>15</v>
      </c>
      <c r="N9" s="592">
        <v>5</v>
      </c>
      <c r="O9" s="592">
        <v>10</v>
      </c>
      <c r="P9" s="592">
        <v>48</v>
      </c>
      <c r="Q9" s="592">
        <v>15</v>
      </c>
      <c r="R9" s="592">
        <v>33</v>
      </c>
    </row>
    <row r="10" spans="1:18">
      <c r="B10" s="255" t="s">
        <v>258</v>
      </c>
      <c r="C10" s="69"/>
      <c r="D10" s="390"/>
      <c r="E10" s="69"/>
      <c r="F10" s="390"/>
      <c r="G10" s="69"/>
      <c r="H10" s="69"/>
      <c r="I10" s="69"/>
      <c r="J10" s="69"/>
      <c r="K10" s="69"/>
      <c r="L10" s="390"/>
      <c r="M10" s="69"/>
      <c r="N10" s="69"/>
      <c r="O10" s="69"/>
      <c r="P10" s="69"/>
      <c r="Q10" s="69"/>
      <c r="R10" s="69"/>
    </row>
    <row r="11" spans="1:18" ht="16.5" customHeight="1">
      <c r="B11" s="196" t="s">
        <v>259</v>
      </c>
      <c r="C11" s="69"/>
      <c r="D11" s="69"/>
      <c r="E11" s="69"/>
      <c r="F11" s="69"/>
      <c r="G11" s="69"/>
      <c r="H11" s="69"/>
      <c r="I11" s="69"/>
      <c r="J11" s="69"/>
      <c r="K11" s="69"/>
      <c r="L11" s="69"/>
      <c r="M11" s="69"/>
      <c r="N11" s="69"/>
      <c r="O11" s="69"/>
      <c r="P11" s="69"/>
      <c r="Q11" s="69"/>
      <c r="R11" s="69"/>
    </row>
  </sheetData>
  <mergeCells count="10">
    <mergeCell ref="B2:R2"/>
    <mergeCell ref="B4:B6"/>
    <mergeCell ref="C4:J4"/>
    <mergeCell ref="K4:R4"/>
    <mergeCell ref="C5:C6"/>
    <mergeCell ref="E5:G5"/>
    <mergeCell ref="H5:J5"/>
    <mergeCell ref="K5:K6"/>
    <mergeCell ref="M5:O5"/>
    <mergeCell ref="P5:R5"/>
  </mergeCells>
  <phoneticPr fontId="62"/>
  <printOptions horizontalCentered="1"/>
  <pageMargins left="0.51181102362204722" right="0.51181102362204722" top="0.74803149606299213" bottom="0.74803149606299213" header="0.51181102362204722" footer="0.51181102362204722"/>
  <pageSetup paperSize="9" scale="93" orientation="portrait" r:id="rId1"/>
  <headerFooter alignWithMargins="0"/>
  <colBreaks count="1" manualBreakCount="1">
    <brk id="24"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2:Q16"/>
  <sheetViews>
    <sheetView showGridLines="0" view="pageBreakPreview" zoomScaleNormal="100" zoomScaleSheetLayoutView="100" workbookViewId="0">
      <selection activeCell="G18" sqref="G18"/>
    </sheetView>
  </sheetViews>
  <sheetFormatPr defaultColWidth="14.6328125" defaultRowHeight="13"/>
  <cols>
    <col min="1" max="1" width="14.6328125" style="228"/>
    <col min="2" max="2" width="13.08984375" style="228" customWidth="1"/>
    <col min="3" max="3" width="6.08984375" style="228" customWidth="1"/>
    <col min="4" max="5" width="5.453125" style="228" customWidth="1"/>
    <col min="6" max="6" width="6.26953125" style="228" customWidth="1"/>
    <col min="7" max="8" width="5.453125" style="228" customWidth="1"/>
    <col min="9" max="9" width="6.6328125" style="228" customWidth="1"/>
    <col min="10" max="11" width="5.453125" style="228" customWidth="1"/>
    <col min="12" max="17" width="5.08984375" style="228" customWidth="1"/>
    <col min="18" max="18" width="4.453125" style="228" bestFit="1" customWidth="1"/>
    <col min="19" max="16384" width="14.6328125" style="228"/>
  </cols>
  <sheetData>
    <row r="2" spans="1:17" s="245" customFormat="1" ht="21">
      <c r="A2" s="250"/>
      <c r="B2" s="1034" t="s">
        <v>551</v>
      </c>
      <c r="C2" s="1034"/>
      <c r="D2" s="1034"/>
      <c r="E2" s="1034"/>
      <c r="F2" s="1034"/>
      <c r="G2" s="1034"/>
      <c r="H2" s="1034"/>
      <c r="I2" s="1034"/>
      <c r="J2" s="1034"/>
      <c r="K2" s="1034"/>
      <c r="L2" s="1034"/>
      <c r="M2" s="1034"/>
      <c r="N2" s="1034"/>
      <c r="O2" s="1034"/>
      <c r="P2" s="1034"/>
      <c r="Q2" s="1034"/>
    </row>
    <row r="3" spans="1:17" ht="15" customHeight="1" thickBot="1">
      <c r="B3" s="582"/>
      <c r="C3" s="582"/>
      <c r="D3" s="582"/>
      <c r="E3" s="582"/>
      <c r="F3" s="582"/>
      <c r="G3" s="582"/>
      <c r="H3" s="582"/>
      <c r="I3" s="582"/>
      <c r="J3" s="582"/>
      <c r="K3" s="582"/>
      <c r="L3" s="582"/>
      <c r="M3" s="582"/>
      <c r="N3" s="582"/>
      <c r="O3" s="590"/>
      <c r="P3" s="574"/>
      <c r="Q3" s="575" t="s">
        <v>260</v>
      </c>
    </row>
    <row r="4" spans="1:17" ht="8.25" customHeight="1">
      <c r="B4" s="880" t="s">
        <v>316</v>
      </c>
      <c r="C4" s="1045" t="s">
        <v>261</v>
      </c>
      <c r="D4" s="1046"/>
      <c r="E4" s="1046"/>
      <c r="F4" s="593"/>
      <c r="G4" s="593"/>
      <c r="H4" s="593"/>
      <c r="I4" s="593"/>
      <c r="J4" s="593"/>
      <c r="K4" s="593"/>
      <c r="L4" s="1045" t="s">
        <v>29</v>
      </c>
      <c r="M4" s="1046"/>
      <c r="N4" s="880"/>
      <c r="O4" s="1055" t="s">
        <v>85</v>
      </c>
      <c r="P4" s="1056"/>
      <c r="Q4" s="1056"/>
    </row>
    <row r="5" spans="1:17" ht="24.75" customHeight="1">
      <c r="B5" s="880"/>
      <c r="C5" s="1043"/>
      <c r="D5" s="1044"/>
      <c r="E5" s="1044"/>
      <c r="F5" s="1059" t="s">
        <v>472</v>
      </c>
      <c r="G5" s="1060"/>
      <c r="H5" s="1061"/>
      <c r="I5" s="1059" t="s">
        <v>262</v>
      </c>
      <c r="J5" s="1060"/>
      <c r="K5" s="1061"/>
      <c r="L5" s="1043"/>
      <c r="M5" s="1044"/>
      <c r="N5" s="1042"/>
      <c r="O5" s="1057"/>
      <c r="P5" s="1058"/>
      <c r="Q5" s="1058"/>
    </row>
    <row r="6" spans="1:17" ht="18" customHeight="1">
      <c r="B6" s="1054"/>
      <c r="C6" s="594" t="s">
        <v>1</v>
      </c>
      <c r="D6" s="594" t="s">
        <v>5</v>
      </c>
      <c r="E6" s="594" t="s">
        <v>18</v>
      </c>
      <c r="F6" s="594" t="s">
        <v>1</v>
      </c>
      <c r="G6" s="594" t="s">
        <v>5</v>
      </c>
      <c r="H6" s="594" t="s">
        <v>18</v>
      </c>
      <c r="I6" s="594" t="s">
        <v>1</v>
      </c>
      <c r="J6" s="594" t="s">
        <v>5</v>
      </c>
      <c r="K6" s="594" t="s">
        <v>18</v>
      </c>
      <c r="L6" s="594" t="s">
        <v>1</v>
      </c>
      <c r="M6" s="594" t="s">
        <v>5</v>
      </c>
      <c r="N6" s="594" t="s">
        <v>18</v>
      </c>
      <c r="O6" s="594" t="s">
        <v>1</v>
      </c>
      <c r="P6" s="594" t="s">
        <v>5</v>
      </c>
      <c r="Q6" s="562" t="s">
        <v>18</v>
      </c>
    </row>
    <row r="7" spans="1:17">
      <c r="B7" s="595" t="s">
        <v>545</v>
      </c>
      <c r="C7" s="256">
        <v>13909</v>
      </c>
      <c r="D7" s="256">
        <v>7279</v>
      </c>
      <c r="E7" s="256">
        <v>6630</v>
      </c>
      <c r="F7" s="256">
        <v>11647</v>
      </c>
      <c r="G7" s="256">
        <v>5825</v>
      </c>
      <c r="H7" s="256">
        <v>5822</v>
      </c>
      <c r="I7" s="256">
        <v>2116</v>
      </c>
      <c r="J7" s="256">
        <v>1379</v>
      </c>
      <c r="K7" s="256">
        <v>737</v>
      </c>
      <c r="L7" s="256">
        <v>619</v>
      </c>
      <c r="M7" s="256">
        <v>221</v>
      </c>
      <c r="N7" s="256">
        <v>398</v>
      </c>
      <c r="O7" s="256">
        <v>839</v>
      </c>
      <c r="P7" s="256">
        <v>647</v>
      </c>
      <c r="Q7" s="256">
        <v>192</v>
      </c>
    </row>
    <row r="8" spans="1:17">
      <c r="B8" s="596" t="s">
        <v>535</v>
      </c>
      <c r="C8" s="256">
        <v>13792</v>
      </c>
      <c r="D8" s="256">
        <v>7298</v>
      </c>
      <c r="E8" s="256">
        <v>6494</v>
      </c>
      <c r="F8" s="256">
        <v>11510</v>
      </c>
      <c r="G8" s="256">
        <v>5817</v>
      </c>
      <c r="H8" s="256">
        <v>5693</v>
      </c>
      <c r="I8" s="256">
        <v>2157</v>
      </c>
      <c r="J8" s="256">
        <v>1413</v>
      </c>
      <c r="K8" s="256">
        <v>744</v>
      </c>
      <c r="L8" s="256">
        <v>578</v>
      </c>
      <c r="M8" s="256">
        <v>202</v>
      </c>
      <c r="N8" s="256">
        <v>376</v>
      </c>
      <c r="O8" s="256">
        <v>887</v>
      </c>
      <c r="P8" s="256">
        <v>673</v>
      </c>
      <c r="Q8" s="256">
        <v>214</v>
      </c>
    </row>
    <row r="9" spans="1:17">
      <c r="B9" s="596" t="s">
        <v>536</v>
      </c>
      <c r="C9" s="257">
        <v>13532</v>
      </c>
      <c r="D9" s="256">
        <v>7140</v>
      </c>
      <c r="E9" s="256">
        <v>6392</v>
      </c>
      <c r="F9" s="256">
        <v>11238</v>
      </c>
      <c r="G9" s="256">
        <v>5667</v>
      </c>
      <c r="H9" s="256">
        <v>5571</v>
      </c>
      <c r="I9" s="256">
        <v>2170</v>
      </c>
      <c r="J9" s="256">
        <v>1406</v>
      </c>
      <c r="K9" s="256">
        <v>764</v>
      </c>
      <c r="L9" s="256">
        <v>543</v>
      </c>
      <c r="M9" s="256">
        <v>199</v>
      </c>
      <c r="N9" s="256">
        <v>344</v>
      </c>
      <c r="O9" s="256">
        <v>926</v>
      </c>
      <c r="P9" s="256">
        <v>681</v>
      </c>
      <c r="Q9" s="256">
        <v>245</v>
      </c>
    </row>
    <row r="10" spans="1:17">
      <c r="B10" s="258" t="s">
        <v>263</v>
      </c>
      <c r="C10" s="257">
        <v>8602</v>
      </c>
      <c r="D10" s="256">
        <v>5284</v>
      </c>
      <c r="E10" s="256">
        <v>3318</v>
      </c>
      <c r="F10" s="256">
        <v>6448</v>
      </c>
      <c r="G10" s="256">
        <v>3856</v>
      </c>
      <c r="H10" s="256">
        <v>2592</v>
      </c>
      <c r="I10" s="256">
        <v>2058</v>
      </c>
      <c r="J10" s="256">
        <v>1366</v>
      </c>
      <c r="K10" s="256">
        <v>692</v>
      </c>
      <c r="L10" s="259">
        <v>0</v>
      </c>
      <c r="M10" s="259">
        <v>0</v>
      </c>
      <c r="N10" s="259">
        <v>0</v>
      </c>
      <c r="O10" s="259">
        <v>842</v>
      </c>
      <c r="P10" s="259">
        <v>639</v>
      </c>
      <c r="Q10" s="259">
        <v>203</v>
      </c>
    </row>
    <row r="11" spans="1:17" ht="13.5" thickBot="1">
      <c r="B11" s="597" t="s">
        <v>264</v>
      </c>
      <c r="C11" s="260">
        <v>4930</v>
      </c>
      <c r="D11" s="598">
        <v>1856</v>
      </c>
      <c r="E11" s="598">
        <v>3074</v>
      </c>
      <c r="F11" s="598">
        <v>4790</v>
      </c>
      <c r="G11" s="598">
        <v>1811</v>
      </c>
      <c r="H11" s="598">
        <v>2979</v>
      </c>
      <c r="I11" s="598">
        <v>112</v>
      </c>
      <c r="J11" s="598">
        <v>40</v>
      </c>
      <c r="K11" s="598">
        <v>72</v>
      </c>
      <c r="L11" s="598">
        <v>543</v>
      </c>
      <c r="M11" s="598">
        <v>199</v>
      </c>
      <c r="N11" s="598">
        <v>344</v>
      </c>
      <c r="O11" s="599">
        <v>84</v>
      </c>
      <c r="P11" s="599">
        <v>42</v>
      </c>
      <c r="Q11" s="599">
        <v>42</v>
      </c>
    </row>
    <row r="12" spans="1:17">
      <c r="B12" s="196" t="s">
        <v>310</v>
      </c>
      <c r="C12" s="69"/>
      <c r="D12" s="69"/>
      <c r="E12" s="69"/>
      <c r="F12" s="69"/>
      <c r="G12" s="69"/>
      <c r="H12" s="69"/>
      <c r="I12" s="69"/>
      <c r="J12" s="69"/>
      <c r="K12" s="249"/>
      <c r="L12" s="249"/>
      <c r="M12" s="249"/>
      <c r="N12" s="249"/>
      <c r="O12" s="249"/>
      <c r="P12" s="249"/>
      <c r="Q12" s="249"/>
    </row>
    <row r="13" spans="1:17" ht="16.5" customHeight="1">
      <c r="B13" s="196" t="s">
        <v>311</v>
      </c>
      <c r="C13" s="261"/>
      <c r="D13" s="261"/>
      <c r="E13" s="261"/>
      <c r="F13" s="261"/>
      <c r="G13" s="261"/>
      <c r="H13" s="261"/>
      <c r="I13" s="261"/>
      <c r="J13" s="261"/>
      <c r="K13" s="249"/>
      <c r="L13" s="249"/>
      <c r="M13" s="249"/>
      <c r="N13" s="249"/>
      <c r="O13" s="249"/>
      <c r="P13" s="249"/>
      <c r="Q13" s="249"/>
    </row>
    <row r="14" spans="1:17" ht="16.5" customHeight="1">
      <c r="B14" s="196" t="s">
        <v>265</v>
      </c>
      <c r="C14" s="261"/>
      <c r="D14" s="261"/>
      <c r="E14" s="261"/>
      <c r="F14" s="261"/>
      <c r="G14" s="261"/>
      <c r="H14" s="261"/>
      <c r="I14" s="261"/>
      <c r="J14" s="261"/>
      <c r="K14" s="69"/>
      <c r="L14" s="69"/>
      <c r="M14" s="69"/>
      <c r="N14" s="69"/>
      <c r="O14" s="69"/>
      <c r="P14" s="69"/>
      <c r="Q14" s="69"/>
    </row>
    <row r="15" spans="1:17" ht="16.5" customHeight="1">
      <c r="B15" s="21"/>
      <c r="C15" s="21"/>
      <c r="D15" s="21"/>
      <c r="E15" s="21"/>
      <c r="F15" s="21"/>
      <c r="G15" s="21"/>
      <c r="H15" s="21"/>
      <c r="I15" s="21"/>
      <c r="J15" s="21"/>
      <c r="K15" s="21"/>
      <c r="L15" s="21"/>
      <c r="M15" s="21"/>
      <c r="N15" s="21"/>
      <c r="O15" s="21"/>
      <c r="P15" s="21"/>
      <c r="Q15" s="21"/>
    </row>
    <row r="16" spans="1:17">
      <c r="B16" s="21"/>
      <c r="C16" s="21"/>
      <c r="D16" s="21"/>
      <c r="E16" s="21"/>
      <c r="F16" s="21"/>
      <c r="G16" s="21"/>
      <c r="H16" s="21"/>
      <c r="I16" s="21"/>
      <c r="J16" s="21"/>
      <c r="K16" s="21"/>
      <c r="L16" s="21"/>
      <c r="M16" s="21"/>
      <c r="N16" s="21"/>
      <c r="O16" s="21"/>
      <c r="P16" s="21"/>
      <c r="Q16" s="21"/>
    </row>
  </sheetData>
  <mergeCells count="7">
    <mergeCell ref="B2:Q2"/>
    <mergeCell ref="B4:B6"/>
    <mergeCell ref="C4:E5"/>
    <mergeCell ref="L4:N5"/>
    <mergeCell ref="O4:Q5"/>
    <mergeCell ref="F5:H5"/>
    <mergeCell ref="I5:K5"/>
  </mergeCells>
  <phoneticPr fontId="62"/>
  <printOptions horizontalCentered="1"/>
  <pageMargins left="0.51181102362204722" right="0.51181102362204722" top="0.74803149606299213" bottom="0.74803149606299213" header="0.51181102362204722" footer="0.51181102362204722"/>
  <pageSetup paperSize="9" scale="98" orientation="portrait" r:id="rId1"/>
  <headerFooter alignWithMargins="0"/>
  <colBreaks count="1" manualBreakCount="1">
    <brk id="24"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2:AA103"/>
  <sheetViews>
    <sheetView showGridLines="0" view="pageBreakPreview" zoomScaleSheetLayoutView="100" workbookViewId="0">
      <selection activeCell="K17" sqref="K17"/>
    </sheetView>
  </sheetViews>
  <sheetFormatPr defaultColWidth="14.6328125" defaultRowHeight="13"/>
  <cols>
    <col min="1" max="1" width="14.08984375" style="71" bestFit="1" customWidth="1"/>
    <col min="2" max="2" width="14.90625" style="71" customWidth="1"/>
    <col min="3" max="3" width="13.36328125" style="71" customWidth="1"/>
    <col min="4" max="9" width="10.6328125" style="71" customWidth="1"/>
    <col min="10" max="16384" width="14.6328125" style="71"/>
  </cols>
  <sheetData>
    <row r="2" spans="1:27" ht="21" customHeight="1">
      <c r="A2" s="183"/>
      <c r="B2" s="1062" t="s">
        <v>552</v>
      </c>
      <c r="C2" s="1063"/>
      <c r="D2" s="1063"/>
      <c r="E2" s="1063"/>
      <c r="F2" s="1063"/>
      <c r="G2" s="1063"/>
      <c r="H2" s="1063"/>
      <c r="I2" s="1063"/>
    </row>
    <row r="3" spans="1:27" ht="14.25" customHeight="1" thickBot="1">
      <c r="B3" s="605"/>
      <c r="C3" s="605"/>
      <c r="D3" s="605"/>
      <c r="E3" s="605"/>
      <c r="F3" s="605"/>
      <c r="G3" s="605"/>
      <c r="H3" s="605"/>
      <c r="I3" s="606" t="s">
        <v>61</v>
      </c>
    </row>
    <row r="4" spans="1:27" ht="13" customHeight="1">
      <c r="B4" s="1069" t="s">
        <v>316</v>
      </c>
      <c r="C4" s="1029"/>
      <c r="D4" s="1064" t="s">
        <v>36</v>
      </c>
      <c r="E4" s="1065"/>
      <c r="F4" s="1066"/>
      <c r="G4" s="1067" t="s">
        <v>175</v>
      </c>
      <c r="H4" s="1068"/>
      <c r="I4" s="1068"/>
    </row>
    <row r="5" spans="1:27">
      <c r="B5" s="1065"/>
      <c r="C5" s="1066"/>
      <c r="D5" s="600" t="s">
        <v>1</v>
      </c>
      <c r="E5" s="600" t="s">
        <v>5</v>
      </c>
      <c r="F5" s="600" t="s">
        <v>18</v>
      </c>
      <c r="G5" s="600" t="s">
        <v>1</v>
      </c>
      <c r="H5" s="600" t="s">
        <v>5</v>
      </c>
      <c r="I5" s="601" t="s">
        <v>18</v>
      </c>
    </row>
    <row r="6" spans="1:27">
      <c r="B6" s="109"/>
      <c r="C6" s="373" t="s">
        <v>1</v>
      </c>
      <c r="D6" s="112">
        <v>1516</v>
      </c>
      <c r="E6" s="112">
        <v>1134</v>
      </c>
      <c r="F6" s="112">
        <v>382</v>
      </c>
      <c r="G6" s="112">
        <v>1853</v>
      </c>
      <c r="H6" s="112">
        <v>519</v>
      </c>
      <c r="I6" s="112">
        <v>1334</v>
      </c>
    </row>
    <row r="7" spans="1:27">
      <c r="B7" s="393" t="s">
        <v>129</v>
      </c>
      <c r="C7" s="393" t="s">
        <v>170</v>
      </c>
      <c r="D7" s="110">
        <v>1066</v>
      </c>
      <c r="E7" s="112">
        <v>850</v>
      </c>
      <c r="F7" s="112">
        <v>216</v>
      </c>
      <c r="G7" s="112">
        <v>1621</v>
      </c>
      <c r="H7" s="112">
        <v>430</v>
      </c>
      <c r="I7" s="112">
        <v>1191</v>
      </c>
      <c r="AA7" s="198"/>
    </row>
    <row r="8" spans="1:27">
      <c r="B8" s="109"/>
      <c r="C8" s="393" t="s">
        <v>167</v>
      </c>
      <c r="D8" s="110">
        <v>450</v>
      </c>
      <c r="E8" s="112">
        <v>284</v>
      </c>
      <c r="F8" s="112">
        <v>166</v>
      </c>
      <c r="G8" s="112">
        <v>232</v>
      </c>
      <c r="H8" s="112">
        <v>89</v>
      </c>
      <c r="I8" s="112">
        <v>143</v>
      </c>
      <c r="AA8" s="198"/>
    </row>
    <row r="9" spans="1:27" ht="6" customHeight="1">
      <c r="B9" s="109"/>
      <c r="C9" s="109"/>
      <c r="D9" s="110"/>
      <c r="E9" s="112"/>
      <c r="F9" s="112"/>
      <c r="G9" s="112"/>
      <c r="H9" s="112"/>
      <c r="I9" s="112"/>
      <c r="AA9" s="198"/>
    </row>
    <row r="10" spans="1:27">
      <c r="B10" s="109"/>
      <c r="C10" s="392" t="s">
        <v>1</v>
      </c>
      <c r="D10" s="111">
        <v>93</v>
      </c>
      <c r="E10" s="111">
        <v>57</v>
      </c>
      <c r="F10" s="111">
        <v>36</v>
      </c>
      <c r="G10" s="111">
        <v>37</v>
      </c>
      <c r="H10" s="111">
        <v>6</v>
      </c>
      <c r="I10" s="111">
        <v>31</v>
      </c>
      <c r="AA10" s="198"/>
    </row>
    <row r="11" spans="1:27">
      <c r="B11" s="393" t="s">
        <v>29</v>
      </c>
      <c r="C11" s="392" t="s">
        <v>170</v>
      </c>
      <c r="D11" s="113">
        <v>0</v>
      </c>
      <c r="E11" s="113">
        <v>0</v>
      </c>
      <c r="F11" s="113">
        <v>0</v>
      </c>
      <c r="G11" s="113">
        <v>0</v>
      </c>
      <c r="H11" s="113">
        <v>0</v>
      </c>
      <c r="I11" s="113">
        <v>0</v>
      </c>
    </row>
    <row r="12" spans="1:27">
      <c r="B12" s="109"/>
      <c r="C12" s="392" t="s">
        <v>167</v>
      </c>
      <c r="D12" s="111">
        <v>93</v>
      </c>
      <c r="E12" s="111">
        <v>57</v>
      </c>
      <c r="F12" s="111">
        <v>36</v>
      </c>
      <c r="G12" s="112">
        <v>37</v>
      </c>
      <c r="H12" s="112">
        <v>6</v>
      </c>
      <c r="I12" s="112">
        <v>31</v>
      </c>
    </row>
    <row r="13" spans="1:27" ht="6" customHeight="1">
      <c r="B13" s="70"/>
      <c r="C13" s="262"/>
      <c r="D13" s="111"/>
      <c r="E13" s="111"/>
      <c r="F13" s="111"/>
      <c r="G13" s="111"/>
      <c r="H13" s="111"/>
      <c r="I13" s="111"/>
    </row>
    <row r="14" spans="1:27" ht="12.5" customHeight="1">
      <c r="C14" s="392" t="s">
        <v>1</v>
      </c>
      <c r="D14" s="111">
        <v>73</v>
      </c>
      <c r="E14" s="111">
        <v>65</v>
      </c>
      <c r="F14" s="111">
        <v>8</v>
      </c>
      <c r="G14" s="391" t="s">
        <v>44</v>
      </c>
      <c r="H14" s="391" t="s">
        <v>44</v>
      </c>
      <c r="I14" s="391" t="s">
        <v>44</v>
      </c>
    </row>
    <row r="15" spans="1:27" ht="12.5" customHeight="1">
      <c r="B15" s="393" t="s">
        <v>85</v>
      </c>
      <c r="C15" s="392" t="s">
        <v>170</v>
      </c>
      <c r="D15" s="111">
        <v>56</v>
      </c>
      <c r="E15" s="111">
        <v>51</v>
      </c>
      <c r="F15" s="111">
        <v>5</v>
      </c>
      <c r="G15" s="391" t="s">
        <v>44</v>
      </c>
      <c r="H15" s="391" t="s">
        <v>44</v>
      </c>
      <c r="I15" s="391" t="s">
        <v>44</v>
      </c>
    </row>
    <row r="16" spans="1:27" ht="12.5" customHeight="1" thickBot="1">
      <c r="B16" s="579"/>
      <c r="C16" s="602" t="s">
        <v>167</v>
      </c>
      <c r="D16" s="603">
        <v>17</v>
      </c>
      <c r="E16" s="603">
        <v>14</v>
      </c>
      <c r="F16" s="603">
        <v>3</v>
      </c>
      <c r="G16" s="604" t="s">
        <v>44</v>
      </c>
      <c r="H16" s="604" t="s">
        <v>44</v>
      </c>
      <c r="I16" s="604" t="s">
        <v>44</v>
      </c>
    </row>
    <row r="17" spans="2:9" ht="11" customHeight="1">
      <c r="B17" s="114" t="s">
        <v>183</v>
      </c>
      <c r="C17" s="70"/>
      <c r="D17" s="109"/>
      <c r="E17" s="109"/>
      <c r="F17" s="109"/>
      <c r="G17" s="109"/>
      <c r="H17" s="109"/>
      <c r="I17" s="109"/>
    </row>
    <row r="18" spans="2:9" ht="8.15" customHeight="1"/>
    <row r="19" spans="2:9" ht="8.15" customHeight="1"/>
    <row r="20" spans="2:9" ht="8.15" customHeight="1"/>
    <row r="21" spans="2:9" ht="8.15" customHeight="1"/>
    <row r="22" spans="2:9" ht="8.15" customHeight="1"/>
    <row r="23" spans="2:9" ht="8.15" customHeight="1"/>
    <row r="24" spans="2:9" ht="8.15" customHeight="1"/>
    <row r="25" spans="2:9" ht="8.15" customHeight="1"/>
    <row r="26" spans="2:9" ht="8.15" customHeight="1"/>
    <row r="27" spans="2:9" ht="8.15" customHeight="1"/>
    <row r="28" spans="2:9" ht="8.15" customHeight="1"/>
    <row r="29" spans="2:9" ht="8.15" customHeight="1"/>
    <row r="30" spans="2:9" ht="8.15" customHeight="1"/>
    <row r="31" spans="2:9" ht="8.15" customHeight="1"/>
    <row r="32" spans="2:9" ht="8.15" customHeight="1"/>
    <row r="33" ht="8.15" customHeight="1"/>
    <row r="34" ht="8.15" customHeight="1"/>
    <row r="35" ht="8.15" customHeight="1"/>
    <row r="36" ht="8.15" customHeight="1"/>
    <row r="37" ht="8.15" customHeight="1"/>
    <row r="38" ht="8.15" customHeight="1"/>
    <row r="39" ht="8.15" customHeight="1"/>
    <row r="40" ht="8.15" customHeight="1"/>
    <row r="41" ht="8.15" customHeight="1"/>
    <row r="42" ht="8.15" customHeight="1"/>
    <row r="43" ht="8.15" customHeight="1"/>
    <row r="44" ht="8.15" customHeight="1"/>
    <row r="45" ht="8.15" customHeight="1"/>
    <row r="46" ht="8.15" customHeight="1"/>
    <row r="47" ht="8.15" customHeight="1"/>
    <row r="48" ht="8.15" customHeight="1"/>
    <row r="49" ht="8.15" customHeight="1"/>
    <row r="50" ht="8.15" customHeight="1"/>
    <row r="51" ht="8.15" customHeight="1"/>
    <row r="52" ht="8.15" customHeight="1"/>
    <row r="53" ht="8.15" customHeight="1"/>
    <row r="54" ht="8.15" customHeight="1"/>
    <row r="55" ht="8.15" customHeight="1"/>
    <row r="56" ht="8.15" customHeight="1"/>
    <row r="57" ht="8.15" customHeight="1"/>
    <row r="58" ht="8.15" customHeight="1"/>
    <row r="59" ht="8.15" customHeight="1"/>
    <row r="60" ht="8.15" customHeight="1"/>
    <row r="61" ht="8.15" customHeight="1"/>
    <row r="62" ht="8.15" customHeight="1"/>
    <row r="63" ht="8.15" customHeight="1"/>
    <row r="64" ht="8.15" customHeight="1"/>
    <row r="65" ht="8.15" customHeight="1"/>
    <row r="66" ht="8.15" customHeight="1"/>
    <row r="67" ht="8.15" customHeight="1"/>
    <row r="68" ht="8.15" customHeight="1"/>
    <row r="69" ht="8.15" customHeight="1"/>
    <row r="70" ht="8.15" customHeight="1"/>
    <row r="71" ht="8.15" customHeight="1"/>
    <row r="72" ht="8.15" customHeight="1"/>
    <row r="73" ht="8.15" customHeight="1"/>
    <row r="74" ht="8.15" customHeight="1"/>
    <row r="75" ht="8.15" customHeight="1"/>
    <row r="76" ht="8.15" customHeight="1"/>
    <row r="77" ht="8.15" customHeight="1"/>
    <row r="78" ht="8.15" customHeight="1"/>
    <row r="79" ht="8.15" customHeight="1"/>
    <row r="80" ht="8.15" customHeight="1"/>
    <row r="81" ht="8.15" customHeight="1"/>
    <row r="82" ht="8.15" customHeight="1"/>
    <row r="83" ht="8.15" customHeight="1"/>
    <row r="84" ht="8.15" customHeight="1"/>
    <row r="85" ht="8.15" customHeight="1"/>
    <row r="86" ht="8.15" customHeight="1"/>
    <row r="87" ht="8.15" customHeight="1"/>
    <row r="88" ht="8.15" customHeight="1"/>
    <row r="89" ht="8.15" customHeight="1"/>
    <row r="90" ht="8.15" customHeight="1"/>
    <row r="91" ht="8.15" customHeight="1"/>
    <row r="92" ht="8.15" customHeight="1"/>
    <row r="93" ht="8.15" customHeight="1"/>
    <row r="94" ht="8.15" customHeight="1"/>
    <row r="95" ht="8.15" customHeight="1"/>
    <row r="96" ht="8.15" customHeight="1"/>
    <row r="97" ht="8.15" customHeight="1"/>
    <row r="98" ht="8.15" customHeight="1"/>
    <row r="99" ht="8.15" customHeight="1"/>
    <row r="100" ht="8.15" customHeight="1"/>
    <row r="101" ht="8.15" customHeight="1"/>
    <row r="102" ht="8.15" customHeight="1"/>
    <row r="103" ht="8.15" customHeight="1"/>
  </sheetData>
  <mergeCells count="4">
    <mergeCell ref="B2:I2"/>
    <mergeCell ref="D4:F4"/>
    <mergeCell ref="G4:I4"/>
    <mergeCell ref="B4:C5"/>
  </mergeCells>
  <phoneticPr fontId="32"/>
  <printOptions horizontalCentered="1"/>
  <pageMargins left="0.51181102362204722" right="0.51181102362204722" top="0.74803149606299213" bottom="0.55118110236220474" header="0.51181102362204722" footer="0.51181102362204722"/>
  <pageSetup paperSize="9" orientation="portrait" r:id="rId1"/>
  <headerFooter alignWithMargins="0"/>
  <rowBreaks count="1" manualBreakCount="1">
    <brk id="112" min="1" max="8" man="1"/>
  </rowBreaks>
  <colBreaks count="1" manualBreakCount="1">
    <brk id="19" max="104857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D4BEB-C6CA-4F30-9600-AF2C84115DC9}">
  <dimension ref="A2:R39"/>
  <sheetViews>
    <sheetView showGridLines="0" view="pageBreakPreview" zoomScale="80" zoomScaleNormal="70" zoomScaleSheetLayoutView="80" workbookViewId="0">
      <selection activeCell="T7" sqref="T7"/>
    </sheetView>
  </sheetViews>
  <sheetFormatPr defaultColWidth="14.6328125" defaultRowHeight="13"/>
  <cols>
    <col min="1" max="1" width="14.08984375" style="71" bestFit="1" customWidth="1"/>
    <col min="2" max="2" width="10.36328125" style="71" customWidth="1"/>
    <col min="3" max="3" width="11.08984375" style="71" customWidth="1"/>
    <col min="4" max="17" width="7.453125" style="71" customWidth="1"/>
    <col min="18" max="16384" width="14.6328125" style="71"/>
  </cols>
  <sheetData>
    <row r="2" spans="1:18" s="191" customFormat="1" ht="21">
      <c r="A2" s="187"/>
      <c r="B2" s="1063" t="s">
        <v>553</v>
      </c>
      <c r="C2" s="1091"/>
      <c r="D2" s="1091"/>
      <c r="E2" s="1091"/>
      <c r="F2" s="1091"/>
      <c r="G2" s="1091"/>
      <c r="H2" s="1091"/>
      <c r="I2" s="1091"/>
      <c r="J2" s="1091"/>
      <c r="K2" s="1091"/>
      <c r="L2" s="1091"/>
      <c r="M2" s="1091"/>
      <c r="N2" s="1091"/>
      <c r="O2" s="1091"/>
      <c r="P2" s="1091"/>
      <c r="Q2" s="1091"/>
    </row>
    <row r="3" spans="1:18" ht="14.25" customHeight="1" thickBot="1">
      <c r="B3" s="607"/>
      <c r="C3" s="607"/>
      <c r="D3" s="607"/>
      <c r="E3" s="607"/>
      <c r="F3" s="607"/>
      <c r="G3" s="607"/>
      <c r="H3" s="607"/>
      <c r="I3" s="607"/>
      <c r="J3" s="607"/>
      <c r="K3" s="607"/>
      <c r="L3" s="606"/>
      <c r="Q3" s="606" t="s">
        <v>266</v>
      </c>
    </row>
    <row r="4" spans="1:18" s="374" customFormat="1" ht="12" customHeight="1">
      <c r="B4" s="1080" t="s">
        <v>316</v>
      </c>
      <c r="C4" s="1081"/>
      <c r="D4" s="1081" t="s">
        <v>267</v>
      </c>
      <c r="E4" s="1086" t="s">
        <v>473</v>
      </c>
      <c r="F4" s="1095" t="s">
        <v>268</v>
      </c>
      <c r="G4" s="1096"/>
      <c r="H4" s="1096"/>
      <c r="I4" s="1097"/>
      <c r="J4" s="1075" t="s">
        <v>474</v>
      </c>
      <c r="K4" s="1075" t="s">
        <v>475</v>
      </c>
      <c r="L4" s="1075" t="s">
        <v>269</v>
      </c>
      <c r="M4" s="1076" t="s">
        <v>270</v>
      </c>
      <c r="N4" s="1078" t="s">
        <v>271</v>
      </c>
      <c r="O4" s="1079"/>
      <c r="P4" s="1079"/>
      <c r="Q4" s="1092" t="s">
        <v>476</v>
      </c>
      <c r="R4" s="375"/>
    </row>
    <row r="5" spans="1:18" s="374" customFormat="1" ht="24.65" customHeight="1">
      <c r="B5" s="1082"/>
      <c r="C5" s="1083"/>
      <c r="D5" s="1083"/>
      <c r="E5" s="1087"/>
      <c r="F5" s="814" t="s">
        <v>272</v>
      </c>
      <c r="G5" s="1098" t="s">
        <v>273</v>
      </c>
      <c r="H5" s="1098"/>
      <c r="I5" s="814" t="s">
        <v>274</v>
      </c>
      <c r="J5" s="815"/>
      <c r="K5" s="815"/>
      <c r="L5" s="815"/>
      <c r="M5" s="1077"/>
      <c r="N5" s="1089" t="s">
        <v>275</v>
      </c>
      <c r="O5" s="1090"/>
      <c r="P5" s="1073" t="s">
        <v>477</v>
      </c>
      <c r="Q5" s="1093"/>
      <c r="R5" s="375"/>
    </row>
    <row r="6" spans="1:18" s="374" customFormat="1" ht="65.25" customHeight="1">
      <c r="A6" s="376"/>
      <c r="B6" s="1082"/>
      <c r="C6" s="1083"/>
      <c r="D6" s="1083"/>
      <c r="E6" s="1087"/>
      <c r="F6" s="815"/>
      <c r="G6" s="814" t="s">
        <v>276</v>
      </c>
      <c r="H6" s="814" t="s">
        <v>277</v>
      </c>
      <c r="I6" s="815"/>
      <c r="J6" s="815"/>
      <c r="K6" s="815"/>
      <c r="L6" s="815"/>
      <c r="M6" s="1077"/>
      <c r="N6" s="814" t="s">
        <v>478</v>
      </c>
      <c r="O6" s="1073" t="s">
        <v>479</v>
      </c>
      <c r="P6" s="1077"/>
      <c r="Q6" s="1093"/>
      <c r="R6" s="377"/>
    </row>
    <row r="7" spans="1:18" s="374" customFormat="1" ht="47.25" customHeight="1" thickBot="1">
      <c r="B7" s="1084"/>
      <c r="C7" s="1085"/>
      <c r="D7" s="1085"/>
      <c r="E7" s="1088"/>
      <c r="F7" s="1072"/>
      <c r="G7" s="1072"/>
      <c r="H7" s="1072"/>
      <c r="I7" s="1072"/>
      <c r="J7" s="1072"/>
      <c r="K7" s="1072"/>
      <c r="L7" s="1072"/>
      <c r="M7" s="1074"/>
      <c r="N7" s="1072"/>
      <c r="O7" s="1074"/>
      <c r="P7" s="1074"/>
      <c r="Q7" s="1094"/>
      <c r="R7" s="377"/>
    </row>
    <row r="8" spans="1:18" ht="15" customHeight="1">
      <c r="B8" s="70" t="s">
        <v>278</v>
      </c>
      <c r="C8" s="262"/>
      <c r="D8" s="70"/>
      <c r="E8" s="70"/>
      <c r="F8" s="70"/>
      <c r="G8" s="70"/>
      <c r="H8" s="70"/>
      <c r="I8" s="70"/>
      <c r="J8" s="70"/>
      <c r="K8" s="70"/>
      <c r="L8" s="263"/>
      <c r="M8" s="70"/>
      <c r="N8" s="70"/>
      <c r="O8" s="70"/>
      <c r="P8" s="70"/>
      <c r="Q8" s="70"/>
    </row>
    <row r="9" spans="1:18" ht="15" customHeight="1">
      <c r="B9" s="1070" t="s">
        <v>279</v>
      </c>
      <c r="C9" s="262"/>
      <c r="D9" s="70"/>
      <c r="E9" s="70"/>
      <c r="F9" s="70"/>
      <c r="G9" s="70"/>
      <c r="H9" s="70"/>
      <c r="I9" s="70"/>
      <c r="J9" s="70"/>
      <c r="K9" s="70"/>
      <c r="L9" s="263"/>
      <c r="M9" s="70"/>
      <c r="N9" s="70"/>
      <c r="O9" s="70"/>
      <c r="P9" s="70"/>
      <c r="Q9" s="70"/>
    </row>
    <row r="10" spans="1:18" ht="14.25" customHeight="1">
      <c r="B10" s="1070"/>
      <c r="C10" s="608" t="s">
        <v>554</v>
      </c>
      <c r="D10" s="111">
        <v>2643</v>
      </c>
      <c r="E10" s="111">
        <v>579</v>
      </c>
      <c r="F10" s="264">
        <v>7</v>
      </c>
      <c r="G10" s="264">
        <v>1519</v>
      </c>
      <c r="H10" s="264">
        <v>148</v>
      </c>
      <c r="I10" s="264">
        <v>0</v>
      </c>
      <c r="J10" s="192">
        <v>145</v>
      </c>
      <c r="K10" s="192">
        <v>11</v>
      </c>
      <c r="L10" s="264">
        <v>233</v>
      </c>
      <c r="M10" s="111">
        <v>1</v>
      </c>
      <c r="N10" s="264">
        <v>0</v>
      </c>
      <c r="O10" s="264">
        <v>0</v>
      </c>
      <c r="P10" s="264">
        <v>129</v>
      </c>
      <c r="Q10" s="264">
        <v>1655</v>
      </c>
    </row>
    <row r="11" spans="1:18" ht="14.25" customHeight="1">
      <c r="B11" s="1070"/>
      <c r="C11" s="609" t="s">
        <v>535</v>
      </c>
      <c r="D11" s="111">
        <v>2662</v>
      </c>
      <c r="E11" s="111">
        <v>564</v>
      </c>
      <c r="F11" s="264">
        <v>3</v>
      </c>
      <c r="G11" s="264">
        <v>1558</v>
      </c>
      <c r="H11" s="264">
        <v>207</v>
      </c>
      <c r="I11" s="264">
        <v>0</v>
      </c>
      <c r="J11" s="192">
        <v>140</v>
      </c>
      <c r="K11" s="192">
        <v>8</v>
      </c>
      <c r="L11" s="264">
        <v>182</v>
      </c>
      <c r="M11" s="111">
        <v>0</v>
      </c>
      <c r="N11" s="264">
        <v>1</v>
      </c>
      <c r="O11" s="264">
        <v>1</v>
      </c>
      <c r="P11" s="264">
        <v>193</v>
      </c>
      <c r="Q11" s="264">
        <v>1756</v>
      </c>
    </row>
    <row r="12" spans="1:18" ht="14.25" customHeight="1">
      <c r="B12" s="1070"/>
      <c r="C12" s="609" t="s">
        <v>536</v>
      </c>
      <c r="D12" s="111">
        <v>2569</v>
      </c>
      <c r="E12" s="111">
        <v>533</v>
      </c>
      <c r="F12" s="111">
        <v>14</v>
      </c>
      <c r="G12" s="111">
        <v>1526</v>
      </c>
      <c r="H12" s="111">
        <v>175</v>
      </c>
      <c r="I12" s="192">
        <v>0</v>
      </c>
      <c r="J12" s="192">
        <v>155</v>
      </c>
      <c r="K12" s="192">
        <v>13</v>
      </c>
      <c r="L12" s="192">
        <v>153</v>
      </c>
      <c r="M12" s="111">
        <v>0</v>
      </c>
      <c r="N12" s="192">
        <v>0</v>
      </c>
      <c r="O12" s="192">
        <v>0</v>
      </c>
      <c r="P12" s="111">
        <v>169</v>
      </c>
      <c r="Q12" s="111">
        <v>1709</v>
      </c>
    </row>
    <row r="13" spans="1:18" ht="14.25" customHeight="1">
      <c r="B13" s="1070" t="s">
        <v>280</v>
      </c>
      <c r="C13" s="262"/>
      <c r="D13" s="111"/>
      <c r="E13" s="111"/>
      <c r="F13" s="111"/>
      <c r="G13" s="111"/>
      <c r="H13" s="111"/>
      <c r="I13" s="111"/>
      <c r="J13" s="111"/>
      <c r="K13" s="111"/>
      <c r="L13" s="192"/>
      <c r="M13" s="111"/>
      <c r="N13" s="111"/>
      <c r="O13" s="111"/>
      <c r="P13" s="111"/>
      <c r="Q13" s="111"/>
    </row>
    <row r="14" spans="1:18" ht="14.25" customHeight="1">
      <c r="B14" s="1070"/>
      <c r="C14" s="608" t="s">
        <v>554</v>
      </c>
      <c r="D14" s="111">
        <v>343</v>
      </c>
      <c r="E14" s="111">
        <v>25</v>
      </c>
      <c r="F14" s="264">
        <v>0</v>
      </c>
      <c r="G14" s="264">
        <v>248</v>
      </c>
      <c r="H14" s="264">
        <v>48</v>
      </c>
      <c r="I14" s="264">
        <v>0</v>
      </c>
      <c r="J14" s="264" t="s">
        <v>44</v>
      </c>
      <c r="K14" s="192">
        <v>0</v>
      </c>
      <c r="L14" s="264">
        <v>22</v>
      </c>
      <c r="M14" s="192">
        <v>0</v>
      </c>
      <c r="N14" s="264">
        <v>0</v>
      </c>
      <c r="O14" s="264">
        <v>0</v>
      </c>
      <c r="P14" s="264">
        <v>48</v>
      </c>
      <c r="Q14" s="264">
        <v>296</v>
      </c>
    </row>
    <row r="15" spans="1:18" ht="14.25" customHeight="1">
      <c r="B15" s="1070"/>
      <c r="C15" s="609" t="s">
        <v>535</v>
      </c>
      <c r="D15" s="111">
        <v>276</v>
      </c>
      <c r="E15" s="111">
        <v>15</v>
      </c>
      <c r="F15" s="192">
        <v>0</v>
      </c>
      <c r="G15" s="192">
        <v>201</v>
      </c>
      <c r="H15" s="192">
        <v>24</v>
      </c>
      <c r="I15" s="192">
        <v>0</v>
      </c>
      <c r="J15" s="264" t="s">
        <v>44</v>
      </c>
      <c r="K15" s="192">
        <v>3</v>
      </c>
      <c r="L15" s="265">
        <v>33</v>
      </c>
      <c r="M15" s="192">
        <v>0</v>
      </c>
      <c r="N15" s="192">
        <v>0</v>
      </c>
      <c r="O15" s="192">
        <v>0</v>
      </c>
      <c r="P15" s="264">
        <v>24</v>
      </c>
      <c r="Q15" s="264">
        <v>225</v>
      </c>
    </row>
    <row r="16" spans="1:18" ht="14.25" customHeight="1">
      <c r="B16" s="1070"/>
      <c r="C16" s="609" t="s">
        <v>536</v>
      </c>
      <c r="D16" s="111">
        <v>256</v>
      </c>
      <c r="E16" s="111">
        <v>23</v>
      </c>
      <c r="F16" s="192">
        <v>0</v>
      </c>
      <c r="G16" s="192">
        <v>191</v>
      </c>
      <c r="H16" s="192">
        <v>26</v>
      </c>
      <c r="I16" s="192">
        <v>0</v>
      </c>
      <c r="J16" s="264" t="s">
        <v>44</v>
      </c>
      <c r="K16" s="192">
        <v>0</v>
      </c>
      <c r="L16" s="265">
        <v>16</v>
      </c>
      <c r="M16" s="192">
        <v>0</v>
      </c>
      <c r="N16" s="192">
        <v>0</v>
      </c>
      <c r="O16" s="192">
        <v>0</v>
      </c>
      <c r="P16" s="111">
        <v>26</v>
      </c>
      <c r="Q16" s="111">
        <v>217</v>
      </c>
    </row>
    <row r="17" spans="2:17" ht="14.25" customHeight="1">
      <c r="B17" s="70" t="s">
        <v>281</v>
      </c>
      <c r="C17" s="262"/>
      <c r="D17" s="111"/>
      <c r="E17" s="111"/>
      <c r="F17" s="111"/>
      <c r="G17" s="111"/>
      <c r="H17" s="111"/>
      <c r="I17" s="111"/>
      <c r="J17" s="111"/>
      <c r="K17" s="111"/>
      <c r="L17" s="192"/>
      <c r="M17" s="111"/>
      <c r="N17" s="111"/>
      <c r="O17" s="111"/>
      <c r="P17" s="111"/>
      <c r="Q17" s="111"/>
    </row>
    <row r="18" spans="2:17" ht="14.25" customHeight="1">
      <c r="B18" s="1070" t="s">
        <v>282</v>
      </c>
      <c r="C18" s="262"/>
      <c r="D18" s="111"/>
      <c r="E18" s="111"/>
      <c r="F18" s="111"/>
      <c r="G18" s="111"/>
      <c r="H18" s="111"/>
      <c r="I18" s="111"/>
      <c r="J18" s="111"/>
      <c r="K18" s="111"/>
      <c r="L18" s="192"/>
      <c r="M18" s="111"/>
      <c r="N18" s="111"/>
      <c r="O18" s="111"/>
      <c r="P18" s="111"/>
      <c r="Q18" s="111"/>
    </row>
    <row r="19" spans="2:17" ht="14.25" customHeight="1">
      <c r="B19" s="1070"/>
      <c r="C19" s="608" t="s">
        <v>554</v>
      </c>
      <c r="D19" s="111">
        <v>1294</v>
      </c>
      <c r="E19" s="111">
        <v>410</v>
      </c>
      <c r="F19" s="264">
        <v>6</v>
      </c>
      <c r="G19" s="264">
        <v>599</v>
      </c>
      <c r="H19" s="264">
        <v>41</v>
      </c>
      <c r="I19" s="264">
        <v>0</v>
      </c>
      <c r="J19" s="192">
        <v>94</v>
      </c>
      <c r="K19" s="192">
        <v>4</v>
      </c>
      <c r="L19" s="264">
        <v>140</v>
      </c>
      <c r="M19" s="111">
        <v>0</v>
      </c>
      <c r="N19" s="264">
        <v>0</v>
      </c>
      <c r="O19" s="264">
        <v>0</v>
      </c>
      <c r="P19" s="264">
        <v>33</v>
      </c>
      <c r="Q19" s="264">
        <v>638</v>
      </c>
    </row>
    <row r="20" spans="2:17" ht="14.25" customHeight="1">
      <c r="B20" s="1070"/>
      <c r="C20" s="609" t="s">
        <v>535</v>
      </c>
      <c r="D20" s="111">
        <v>1256</v>
      </c>
      <c r="E20" s="111">
        <v>413</v>
      </c>
      <c r="F20" s="264">
        <v>3</v>
      </c>
      <c r="G20" s="264">
        <v>586</v>
      </c>
      <c r="H20" s="264">
        <v>74</v>
      </c>
      <c r="I20" s="264">
        <v>0</v>
      </c>
      <c r="J20" s="192">
        <v>84</v>
      </c>
      <c r="K20" s="192">
        <v>3</v>
      </c>
      <c r="L20" s="264">
        <v>93</v>
      </c>
      <c r="M20" s="111">
        <v>0</v>
      </c>
      <c r="N20" s="264">
        <v>0</v>
      </c>
      <c r="O20" s="264">
        <v>1</v>
      </c>
      <c r="P20" s="264">
        <v>63</v>
      </c>
      <c r="Q20" s="264">
        <v>653</v>
      </c>
    </row>
    <row r="21" spans="2:17" ht="14.25" customHeight="1">
      <c r="B21" s="1070"/>
      <c r="C21" s="609" t="s">
        <v>536</v>
      </c>
      <c r="D21" s="111">
        <v>1242</v>
      </c>
      <c r="E21" s="111">
        <v>367</v>
      </c>
      <c r="F21" s="111">
        <v>7</v>
      </c>
      <c r="G21" s="266">
        <v>627</v>
      </c>
      <c r="H21" s="266">
        <v>64</v>
      </c>
      <c r="I21" s="192">
        <v>0</v>
      </c>
      <c r="J21" s="266">
        <v>93</v>
      </c>
      <c r="K21" s="192">
        <v>7</v>
      </c>
      <c r="L21" s="192">
        <v>77</v>
      </c>
      <c r="M21" s="192">
        <v>0</v>
      </c>
      <c r="N21" s="192">
        <v>0</v>
      </c>
      <c r="O21" s="192">
        <v>0</v>
      </c>
      <c r="P21" s="111">
        <v>64</v>
      </c>
      <c r="Q21" s="111">
        <v>698</v>
      </c>
    </row>
    <row r="22" spans="2:17" ht="14.25" customHeight="1">
      <c r="B22" s="1070" t="s">
        <v>280</v>
      </c>
      <c r="C22" s="262"/>
      <c r="D22" s="111"/>
      <c r="E22" s="111"/>
      <c r="F22" s="111"/>
      <c r="G22" s="111"/>
      <c r="H22" s="111"/>
      <c r="I22" s="111"/>
      <c r="J22" s="111"/>
      <c r="K22" s="111"/>
      <c r="L22" s="192"/>
      <c r="M22" s="111"/>
      <c r="N22" s="111"/>
      <c r="O22" s="111"/>
      <c r="P22" s="111"/>
      <c r="Q22" s="111"/>
    </row>
    <row r="23" spans="2:17" ht="14.25" customHeight="1">
      <c r="B23" s="1070"/>
      <c r="C23" s="608" t="s">
        <v>554</v>
      </c>
      <c r="D23" s="111">
        <v>107</v>
      </c>
      <c r="E23" s="111">
        <v>10</v>
      </c>
      <c r="F23" s="264">
        <v>0</v>
      </c>
      <c r="G23" s="264">
        <v>82</v>
      </c>
      <c r="H23" s="264">
        <v>6</v>
      </c>
      <c r="I23" s="264">
        <v>0</v>
      </c>
      <c r="J23" s="264" t="s">
        <v>44</v>
      </c>
      <c r="K23" s="192">
        <v>0</v>
      </c>
      <c r="L23" s="264">
        <v>9</v>
      </c>
      <c r="M23" s="192">
        <v>0</v>
      </c>
      <c r="N23" s="264">
        <v>0</v>
      </c>
      <c r="O23" s="264">
        <v>0</v>
      </c>
      <c r="P23" s="264">
        <v>6</v>
      </c>
      <c r="Q23" s="264">
        <v>88</v>
      </c>
    </row>
    <row r="24" spans="2:17" ht="14.25" customHeight="1">
      <c r="B24" s="1070"/>
      <c r="C24" s="609" t="s">
        <v>535</v>
      </c>
      <c r="D24" s="111">
        <v>91</v>
      </c>
      <c r="E24" s="111">
        <v>3</v>
      </c>
      <c r="F24" s="192">
        <v>0</v>
      </c>
      <c r="G24" s="192">
        <v>69</v>
      </c>
      <c r="H24" s="192">
        <v>6</v>
      </c>
      <c r="I24" s="192">
        <v>0</v>
      </c>
      <c r="J24" s="264" t="s">
        <v>44</v>
      </c>
      <c r="K24" s="192">
        <v>1</v>
      </c>
      <c r="L24" s="265">
        <v>12</v>
      </c>
      <c r="M24" s="192">
        <v>0</v>
      </c>
      <c r="N24" s="192">
        <v>0</v>
      </c>
      <c r="O24" s="192">
        <v>0</v>
      </c>
      <c r="P24" s="264">
        <v>6</v>
      </c>
      <c r="Q24" s="264">
        <v>75</v>
      </c>
    </row>
    <row r="25" spans="2:17" ht="14.25" customHeight="1">
      <c r="B25" s="1070"/>
      <c r="C25" s="609" t="s">
        <v>536</v>
      </c>
      <c r="D25" s="111">
        <v>88</v>
      </c>
      <c r="E25" s="111">
        <v>11</v>
      </c>
      <c r="F25" s="111">
        <v>0</v>
      </c>
      <c r="G25" s="111">
        <v>70</v>
      </c>
      <c r="H25" s="111">
        <v>3</v>
      </c>
      <c r="I25" s="111">
        <v>0</v>
      </c>
      <c r="J25" s="264" t="s">
        <v>44</v>
      </c>
      <c r="K25" s="111">
        <v>0</v>
      </c>
      <c r="L25" s="111">
        <v>4</v>
      </c>
      <c r="M25" s="111">
        <v>0</v>
      </c>
      <c r="N25" s="111">
        <v>0</v>
      </c>
      <c r="O25" s="111">
        <v>0</v>
      </c>
      <c r="P25" s="111">
        <v>3</v>
      </c>
      <c r="Q25" s="111">
        <v>73</v>
      </c>
    </row>
    <row r="26" spans="2:17" ht="14.25" customHeight="1">
      <c r="B26" s="70" t="s">
        <v>283</v>
      </c>
      <c r="C26" s="262"/>
      <c r="D26" s="111"/>
      <c r="E26" s="111"/>
      <c r="F26" s="111"/>
      <c r="G26" s="111"/>
      <c r="H26" s="111"/>
      <c r="I26" s="111"/>
      <c r="J26" s="111"/>
      <c r="K26" s="111"/>
      <c r="L26" s="192"/>
      <c r="M26" s="111"/>
      <c r="N26" s="111"/>
      <c r="O26" s="111"/>
      <c r="P26" s="111"/>
      <c r="Q26" s="111"/>
    </row>
    <row r="27" spans="2:17" ht="14.25" customHeight="1">
      <c r="B27" s="1070" t="s">
        <v>282</v>
      </c>
      <c r="C27" s="262"/>
      <c r="D27" s="111"/>
      <c r="E27" s="111"/>
      <c r="F27" s="111"/>
      <c r="G27" s="111"/>
      <c r="H27" s="111"/>
      <c r="I27" s="111"/>
      <c r="J27" s="111"/>
      <c r="K27" s="111"/>
      <c r="L27" s="192"/>
      <c r="M27" s="111"/>
      <c r="N27" s="111"/>
      <c r="O27" s="111"/>
      <c r="P27" s="111"/>
      <c r="Q27" s="111"/>
    </row>
    <row r="28" spans="2:17" ht="14.25" customHeight="1">
      <c r="B28" s="1070"/>
      <c r="C28" s="608" t="s">
        <v>554</v>
      </c>
      <c r="D28" s="111">
        <v>1349</v>
      </c>
      <c r="E28" s="111">
        <v>169</v>
      </c>
      <c r="F28" s="264">
        <v>1</v>
      </c>
      <c r="G28" s="264">
        <v>920</v>
      </c>
      <c r="H28" s="264">
        <v>107</v>
      </c>
      <c r="I28" s="264">
        <v>0</v>
      </c>
      <c r="J28" s="192">
        <v>51</v>
      </c>
      <c r="K28" s="192">
        <v>7</v>
      </c>
      <c r="L28" s="264">
        <v>93</v>
      </c>
      <c r="M28" s="111">
        <v>1</v>
      </c>
      <c r="N28" s="264">
        <v>0</v>
      </c>
      <c r="O28" s="264">
        <v>0</v>
      </c>
      <c r="P28" s="264">
        <v>96</v>
      </c>
      <c r="Q28" s="264">
        <v>1017</v>
      </c>
    </row>
    <row r="29" spans="2:17" ht="14.25" customHeight="1">
      <c r="B29" s="1070"/>
      <c r="C29" s="609" t="s">
        <v>535</v>
      </c>
      <c r="D29" s="111">
        <v>1406</v>
      </c>
      <c r="E29" s="111">
        <v>151</v>
      </c>
      <c r="F29" s="264">
        <v>0</v>
      </c>
      <c r="G29" s="264">
        <v>972</v>
      </c>
      <c r="H29" s="264">
        <v>133</v>
      </c>
      <c r="I29" s="264">
        <v>0</v>
      </c>
      <c r="J29" s="192">
        <v>56</v>
      </c>
      <c r="K29" s="192">
        <v>5</v>
      </c>
      <c r="L29" s="264">
        <v>89</v>
      </c>
      <c r="M29" s="192">
        <v>0</v>
      </c>
      <c r="N29" s="264">
        <v>1</v>
      </c>
      <c r="O29" s="264">
        <v>0</v>
      </c>
      <c r="P29" s="264">
        <v>130</v>
      </c>
      <c r="Q29" s="264">
        <v>1103</v>
      </c>
    </row>
    <row r="30" spans="2:17" ht="14.25" customHeight="1">
      <c r="B30" s="1070"/>
      <c r="C30" s="609" t="s">
        <v>536</v>
      </c>
      <c r="D30" s="111">
        <v>1327</v>
      </c>
      <c r="E30" s="111">
        <v>166</v>
      </c>
      <c r="F30" s="111">
        <v>7</v>
      </c>
      <c r="G30" s="111">
        <v>899</v>
      </c>
      <c r="H30" s="111">
        <v>111</v>
      </c>
      <c r="I30" s="192">
        <v>0</v>
      </c>
      <c r="J30" s="111">
        <v>62</v>
      </c>
      <c r="K30" s="192">
        <v>6</v>
      </c>
      <c r="L30" s="192">
        <v>76</v>
      </c>
      <c r="M30" s="111">
        <v>0</v>
      </c>
      <c r="N30" s="192">
        <v>0</v>
      </c>
      <c r="O30" s="192">
        <v>0</v>
      </c>
      <c r="P30" s="111">
        <v>105</v>
      </c>
      <c r="Q30" s="111">
        <v>1011</v>
      </c>
    </row>
    <row r="31" spans="2:17" ht="14.25" customHeight="1">
      <c r="B31" s="1070" t="s">
        <v>280</v>
      </c>
      <c r="C31" s="262"/>
      <c r="D31" s="111"/>
      <c r="E31" s="111"/>
      <c r="F31" s="111"/>
      <c r="G31" s="111"/>
      <c r="H31" s="111"/>
      <c r="I31" s="111"/>
      <c r="J31" s="111"/>
      <c r="K31" s="111"/>
      <c r="L31" s="192"/>
      <c r="M31" s="111"/>
      <c r="N31" s="111"/>
      <c r="O31" s="111"/>
      <c r="P31" s="111"/>
      <c r="Q31" s="111"/>
    </row>
    <row r="32" spans="2:17" ht="14.25" customHeight="1">
      <c r="B32" s="1070"/>
      <c r="C32" s="608" t="s">
        <v>554</v>
      </c>
      <c r="D32" s="111">
        <v>236</v>
      </c>
      <c r="E32" s="111">
        <v>15</v>
      </c>
      <c r="F32" s="264">
        <v>0</v>
      </c>
      <c r="G32" s="264">
        <v>166</v>
      </c>
      <c r="H32" s="264">
        <v>42</v>
      </c>
      <c r="I32" s="264">
        <v>0</v>
      </c>
      <c r="J32" s="264" t="s">
        <v>44</v>
      </c>
      <c r="K32" s="192">
        <v>0</v>
      </c>
      <c r="L32" s="264">
        <v>13</v>
      </c>
      <c r="M32" s="192">
        <v>0</v>
      </c>
      <c r="N32" s="264">
        <v>0</v>
      </c>
      <c r="O32" s="264">
        <v>0</v>
      </c>
      <c r="P32" s="264">
        <v>42</v>
      </c>
      <c r="Q32" s="264">
        <v>208</v>
      </c>
    </row>
    <row r="33" spans="2:17" ht="14.25" customHeight="1">
      <c r="B33" s="1070"/>
      <c r="C33" s="609" t="s">
        <v>535</v>
      </c>
      <c r="D33" s="111">
        <v>185</v>
      </c>
      <c r="E33" s="111">
        <v>12</v>
      </c>
      <c r="F33" s="264">
        <v>0</v>
      </c>
      <c r="G33" s="264">
        <v>132</v>
      </c>
      <c r="H33" s="264">
        <v>18</v>
      </c>
      <c r="I33" s="264">
        <v>0</v>
      </c>
      <c r="J33" s="264" t="s">
        <v>44</v>
      </c>
      <c r="K33" s="192">
        <v>2</v>
      </c>
      <c r="L33" s="264">
        <v>21</v>
      </c>
      <c r="M33" s="192">
        <v>0</v>
      </c>
      <c r="N33" s="264">
        <v>0</v>
      </c>
      <c r="O33" s="264">
        <v>0</v>
      </c>
      <c r="P33" s="264">
        <v>18</v>
      </c>
      <c r="Q33" s="264">
        <v>150</v>
      </c>
    </row>
    <row r="34" spans="2:17" ht="14.25" customHeight="1" thickBot="1">
      <c r="B34" s="1071"/>
      <c r="C34" s="610" t="s">
        <v>536</v>
      </c>
      <c r="D34" s="603">
        <v>168</v>
      </c>
      <c r="E34" s="603">
        <v>12</v>
      </c>
      <c r="F34" s="611">
        <v>0</v>
      </c>
      <c r="G34" s="611">
        <v>121</v>
      </c>
      <c r="H34" s="611">
        <v>23</v>
      </c>
      <c r="I34" s="611">
        <v>0</v>
      </c>
      <c r="J34" s="611" t="s">
        <v>44</v>
      </c>
      <c r="K34" s="611">
        <v>0</v>
      </c>
      <c r="L34" s="611">
        <v>12</v>
      </c>
      <c r="M34" s="611">
        <v>0</v>
      </c>
      <c r="N34" s="611">
        <v>0</v>
      </c>
      <c r="O34" s="611">
        <v>0</v>
      </c>
      <c r="P34" s="603">
        <v>23</v>
      </c>
      <c r="Q34" s="603">
        <v>144</v>
      </c>
    </row>
    <row r="35" spans="2:17" ht="3.65" customHeight="1">
      <c r="B35" s="394"/>
      <c r="C35" s="193"/>
      <c r="D35" s="70"/>
      <c r="E35" s="70"/>
      <c r="F35" s="263"/>
      <c r="G35" s="263"/>
      <c r="H35" s="263"/>
      <c r="I35" s="263"/>
      <c r="J35" s="263"/>
      <c r="K35" s="263"/>
      <c r="L35" s="263"/>
      <c r="M35" s="267"/>
      <c r="N35" s="267"/>
      <c r="O35" s="267"/>
    </row>
    <row r="36" spans="2:17" ht="15" customHeight="1">
      <c r="B36" s="268" t="s">
        <v>480</v>
      </c>
      <c r="C36" s="193"/>
      <c r="D36" s="70"/>
      <c r="E36" s="70"/>
      <c r="F36" s="263"/>
      <c r="G36" s="263"/>
      <c r="H36" s="263"/>
      <c r="I36" s="263"/>
      <c r="J36" s="263"/>
      <c r="K36" s="263"/>
      <c r="L36" s="263"/>
      <c r="M36" s="267"/>
      <c r="N36" s="267"/>
      <c r="O36" s="267"/>
    </row>
    <row r="37" spans="2:17" ht="15" customHeight="1">
      <c r="B37" s="269" t="s">
        <v>312</v>
      </c>
      <c r="C37" s="193"/>
      <c r="D37" s="70"/>
      <c r="E37" s="70"/>
      <c r="F37" s="263"/>
      <c r="G37" s="263"/>
      <c r="H37" s="263"/>
      <c r="I37" s="263"/>
      <c r="J37" s="263"/>
      <c r="K37" s="263"/>
      <c r="L37" s="263"/>
      <c r="M37" s="267"/>
      <c r="N37" s="267"/>
      <c r="O37" s="267"/>
    </row>
    <row r="38" spans="2:17" ht="15" customHeight="1">
      <c r="B38" s="269" t="s">
        <v>481</v>
      </c>
      <c r="C38" s="193"/>
      <c r="D38" s="70"/>
      <c r="E38" s="70"/>
      <c r="F38" s="263"/>
      <c r="G38" s="263"/>
      <c r="H38" s="263"/>
      <c r="I38" s="263"/>
      <c r="J38" s="263"/>
      <c r="K38" s="263"/>
      <c r="L38" s="263"/>
      <c r="M38" s="267"/>
      <c r="N38" s="267"/>
      <c r="O38" s="267"/>
    </row>
    <row r="39" spans="2:17" s="70" customFormat="1" ht="12">
      <c r="B39" s="114" t="s">
        <v>183</v>
      </c>
      <c r="C39" s="109"/>
      <c r="D39" s="109"/>
      <c r="E39" s="109"/>
      <c r="F39" s="109"/>
      <c r="G39" s="109"/>
      <c r="H39" s="109"/>
      <c r="I39" s="109"/>
      <c r="J39" s="109"/>
    </row>
  </sheetData>
  <mergeCells count="26">
    <mergeCell ref="B2:Q2"/>
    <mergeCell ref="B27:B30"/>
    <mergeCell ref="Q4:Q7"/>
    <mergeCell ref="F4:I4"/>
    <mergeCell ref="J4:J7"/>
    <mergeCell ref="K4:K7"/>
    <mergeCell ref="H6:H7"/>
    <mergeCell ref="F5:F7"/>
    <mergeCell ref="G5:H5"/>
    <mergeCell ref="I5:I7"/>
    <mergeCell ref="B31:B34"/>
    <mergeCell ref="N6:N7"/>
    <mergeCell ref="O6:O7"/>
    <mergeCell ref="B9:B12"/>
    <mergeCell ref="B13:B16"/>
    <mergeCell ref="B18:B21"/>
    <mergeCell ref="B22:B25"/>
    <mergeCell ref="L4:L7"/>
    <mergeCell ref="M4:M7"/>
    <mergeCell ref="N4:P4"/>
    <mergeCell ref="B4:C7"/>
    <mergeCell ref="D4:D7"/>
    <mergeCell ref="E4:E7"/>
    <mergeCell ref="N5:O5"/>
    <mergeCell ref="P5:P7"/>
    <mergeCell ref="G6:G7"/>
  </mergeCells>
  <phoneticPr fontId="62"/>
  <printOptions horizontalCentered="1"/>
  <pageMargins left="0.51181102362204722" right="0.51181102362204722" top="0.74803149606299213" bottom="0.74803149606299213" header="0.51181102362204722" footer="0.51181102362204722"/>
  <pageSetup paperSize="9" scale="73" orientation="portrait" r:id="rId1"/>
  <headerFooter alignWithMargins="0"/>
  <colBreaks count="1" manualBreakCount="1">
    <brk id="2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2:AD38"/>
  <sheetViews>
    <sheetView showGridLines="0" view="pageBreakPreview" zoomScaleSheetLayoutView="100" workbookViewId="0">
      <selection activeCell="S10" sqref="S10:S11"/>
    </sheetView>
  </sheetViews>
  <sheetFormatPr defaultColWidth="7" defaultRowHeight="13"/>
  <cols>
    <col min="1" max="1" width="7.7265625" style="46" customWidth="1"/>
    <col min="2" max="2" width="10.08984375" style="46" customWidth="1"/>
    <col min="3" max="4" width="4.90625" style="46" customWidth="1"/>
    <col min="5" max="7" width="6.7265625" style="46" customWidth="1"/>
    <col min="8" max="9" width="5.26953125" style="46" customWidth="1"/>
    <col min="10" max="16" width="6" style="46" customWidth="1"/>
    <col min="17" max="16384" width="7" style="46"/>
  </cols>
  <sheetData>
    <row r="2" spans="2:30" s="43" customFormat="1" ht="28.5" customHeight="1">
      <c r="B2" s="667" t="s">
        <v>327</v>
      </c>
      <c r="C2" s="667"/>
      <c r="D2" s="667"/>
      <c r="E2" s="667"/>
      <c r="F2" s="667"/>
      <c r="G2" s="667"/>
      <c r="H2" s="667"/>
      <c r="I2" s="667"/>
      <c r="J2" s="667"/>
      <c r="K2" s="667"/>
      <c r="L2" s="667"/>
      <c r="M2" s="667"/>
      <c r="N2" s="667"/>
      <c r="O2" s="667"/>
      <c r="P2" s="667"/>
    </row>
    <row r="3" spans="2:30" s="31" customFormat="1" ht="15.75" customHeight="1">
      <c r="B3" s="379" t="s">
        <v>497</v>
      </c>
      <c r="C3" s="379"/>
      <c r="D3" s="379"/>
      <c r="E3" s="379"/>
      <c r="F3" s="379"/>
      <c r="G3" s="379"/>
      <c r="P3" s="32" t="s">
        <v>328</v>
      </c>
    </row>
    <row r="4" spans="2:30" s="44" customFormat="1" ht="12.75" customHeight="1">
      <c r="B4" s="670" t="s">
        <v>49</v>
      </c>
      <c r="C4" s="686" t="s">
        <v>50</v>
      </c>
      <c r="D4" s="689" t="s">
        <v>48</v>
      </c>
      <c r="E4" s="668" t="s">
        <v>329</v>
      </c>
      <c r="F4" s="669"/>
      <c r="G4" s="669"/>
      <c r="H4" s="670"/>
      <c r="I4" s="670"/>
      <c r="J4" s="670"/>
      <c r="K4" s="670"/>
      <c r="L4" s="670"/>
      <c r="M4" s="671"/>
      <c r="N4" s="672" t="s">
        <v>330</v>
      </c>
      <c r="O4" s="673"/>
      <c r="P4" s="673"/>
      <c r="Q4" s="68"/>
    </row>
    <row r="5" spans="2:30" s="44" customFormat="1" ht="12.75" customHeight="1">
      <c r="B5" s="684"/>
      <c r="C5" s="687"/>
      <c r="D5" s="690"/>
      <c r="E5" s="674" t="s">
        <v>1</v>
      </c>
      <c r="F5" s="675"/>
      <c r="G5" s="675"/>
      <c r="H5" s="676" t="s">
        <v>331</v>
      </c>
      <c r="I5" s="677"/>
      <c r="J5" s="676" t="s">
        <v>332</v>
      </c>
      <c r="K5" s="677"/>
      <c r="L5" s="676" t="s">
        <v>333</v>
      </c>
      <c r="M5" s="678"/>
      <c r="N5" s="679" t="s">
        <v>39</v>
      </c>
      <c r="O5" s="679" t="s">
        <v>47</v>
      </c>
      <c r="P5" s="681" t="s">
        <v>35</v>
      </c>
      <c r="Q5" s="68"/>
    </row>
    <row r="6" spans="2:30" s="44" customFormat="1" ht="12.75" customHeight="1">
      <c r="B6" s="685"/>
      <c r="C6" s="688"/>
      <c r="D6" s="691"/>
      <c r="E6" s="400" t="s">
        <v>1</v>
      </c>
      <c r="F6" s="400" t="s">
        <v>5</v>
      </c>
      <c r="G6" s="400" t="s">
        <v>18</v>
      </c>
      <c r="H6" s="401" t="s">
        <v>5</v>
      </c>
      <c r="I6" s="401" t="s">
        <v>18</v>
      </c>
      <c r="J6" s="401" t="s">
        <v>5</v>
      </c>
      <c r="K6" s="401" t="s">
        <v>18</v>
      </c>
      <c r="L6" s="401" t="s">
        <v>5</v>
      </c>
      <c r="M6" s="401" t="s">
        <v>18</v>
      </c>
      <c r="N6" s="680"/>
      <c r="O6" s="680"/>
      <c r="P6" s="682"/>
      <c r="Q6" s="68"/>
    </row>
    <row r="7" spans="2:30" s="45" customFormat="1" ht="10.5" customHeight="1">
      <c r="B7" s="274" t="s">
        <v>494</v>
      </c>
      <c r="C7" s="275">
        <v>94</v>
      </c>
      <c r="D7" s="34">
        <v>552</v>
      </c>
      <c r="E7" s="34">
        <v>4134</v>
      </c>
      <c r="F7" s="34">
        <v>2080</v>
      </c>
      <c r="G7" s="34">
        <v>2054</v>
      </c>
      <c r="H7" s="34">
        <v>236</v>
      </c>
      <c r="I7" s="34">
        <v>250</v>
      </c>
      <c r="J7" s="34">
        <v>803</v>
      </c>
      <c r="K7" s="34">
        <v>811</v>
      </c>
      <c r="L7" s="34">
        <v>1041</v>
      </c>
      <c r="M7" s="34">
        <v>993</v>
      </c>
      <c r="N7" s="34">
        <v>2352</v>
      </c>
      <c r="O7" s="34">
        <v>1165</v>
      </c>
      <c r="P7" s="34">
        <v>1187</v>
      </c>
      <c r="AD7" s="202"/>
    </row>
    <row r="8" spans="2:30" s="45" customFormat="1" ht="10.5" customHeight="1">
      <c r="B8" s="276" t="s">
        <v>495</v>
      </c>
      <c r="C8" s="33">
        <v>85</v>
      </c>
      <c r="D8" s="34">
        <v>532</v>
      </c>
      <c r="E8" s="34">
        <v>3906</v>
      </c>
      <c r="F8" s="34">
        <v>1952</v>
      </c>
      <c r="G8" s="34">
        <v>1954</v>
      </c>
      <c r="H8" s="34">
        <v>227</v>
      </c>
      <c r="I8" s="34">
        <v>225</v>
      </c>
      <c r="J8" s="34">
        <v>774</v>
      </c>
      <c r="K8" s="34">
        <v>792</v>
      </c>
      <c r="L8" s="34">
        <v>951</v>
      </c>
      <c r="M8" s="34">
        <v>937</v>
      </c>
      <c r="N8" s="34">
        <v>2057</v>
      </c>
      <c r="O8" s="34">
        <v>1054</v>
      </c>
      <c r="P8" s="34">
        <v>1003</v>
      </c>
      <c r="AD8" s="202"/>
    </row>
    <row r="9" spans="2:30" s="45" customFormat="1" ht="10.5" customHeight="1">
      <c r="B9" s="276" t="s">
        <v>496</v>
      </c>
      <c r="C9" s="33">
        <v>84</v>
      </c>
      <c r="D9" s="34">
        <v>527</v>
      </c>
      <c r="E9" s="34">
        <v>3558</v>
      </c>
      <c r="F9" s="34">
        <v>1794</v>
      </c>
      <c r="G9" s="34">
        <v>1764</v>
      </c>
      <c r="H9" s="34">
        <v>206</v>
      </c>
      <c r="I9" s="34">
        <v>198</v>
      </c>
      <c r="J9" s="34">
        <v>712</v>
      </c>
      <c r="K9" s="34">
        <v>656</v>
      </c>
      <c r="L9" s="34">
        <v>876</v>
      </c>
      <c r="M9" s="34">
        <v>910</v>
      </c>
      <c r="N9" s="34">
        <v>1911</v>
      </c>
      <c r="O9" s="34">
        <v>962</v>
      </c>
      <c r="P9" s="34">
        <v>949</v>
      </c>
      <c r="AD9" s="202"/>
    </row>
    <row r="10" spans="2:30" s="45" customFormat="1" ht="10.5" customHeight="1">
      <c r="B10" s="36" t="s">
        <v>19</v>
      </c>
      <c r="C10" s="402">
        <v>1</v>
      </c>
      <c r="D10" s="403">
        <v>7</v>
      </c>
      <c r="E10" s="34">
        <v>130</v>
      </c>
      <c r="F10" s="34">
        <v>65</v>
      </c>
      <c r="G10" s="34">
        <v>65</v>
      </c>
      <c r="H10" s="34">
        <v>13</v>
      </c>
      <c r="I10" s="34">
        <v>13</v>
      </c>
      <c r="J10" s="34">
        <v>26</v>
      </c>
      <c r="K10" s="34">
        <v>26</v>
      </c>
      <c r="L10" s="34">
        <v>26</v>
      </c>
      <c r="M10" s="34">
        <v>26</v>
      </c>
      <c r="N10" s="34">
        <v>51</v>
      </c>
      <c r="O10" s="34">
        <v>25</v>
      </c>
      <c r="P10" s="34">
        <v>26</v>
      </c>
      <c r="AD10" s="202"/>
    </row>
    <row r="11" spans="2:30" s="45" customFormat="1" ht="10.5" customHeight="1">
      <c r="B11" s="36" t="s">
        <v>9</v>
      </c>
      <c r="C11" s="33">
        <v>74</v>
      </c>
      <c r="D11" s="34">
        <v>420</v>
      </c>
      <c r="E11" s="34">
        <v>2667</v>
      </c>
      <c r="F11" s="34">
        <v>1343</v>
      </c>
      <c r="G11" s="34">
        <v>1324</v>
      </c>
      <c r="H11" s="34">
        <v>75</v>
      </c>
      <c r="I11" s="34">
        <v>78</v>
      </c>
      <c r="J11" s="34">
        <v>558</v>
      </c>
      <c r="K11" s="34">
        <v>507</v>
      </c>
      <c r="L11" s="34">
        <v>710</v>
      </c>
      <c r="M11" s="34">
        <v>739</v>
      </c>
      <c r="N11" s="34">
        <v>1585</v>
      </c>
      <c r="O11" s="34">
        <v>796</v>
      </c>
      <c r="P11" s="34">
        <v>789</v>
      </c>
    </row>
    <row r="12" spans="2:30" s="45" customFormat="1" ht="10.5" customHeight="1">
      <c r="B12" s="36" t="s">
        <v>54</v>
      </c>
      <c r="C12" s="402">
        <v>9</v>
      </c>
      <c r="D12" s="403">
        <v>100</v>
      </c>
      <c r="E12" s="34">
        <v>761</v>
      </c>
      <c r="F12" s="34">
        <v>386</v>
      </c>
      <c r="G12" s="34">
        <v>375</v>
      </c>
      <c r="H12" s="34">
        <v>118</v>
      </c>
      <c r="I12" s="34">
        <v>107</v>
      </c>
      <c r="J12" s="34">
        <v>128</v>
      </c>
      <c r="K12" s="34">
        <v>123</v>
      </c>
      <c r="L12" s="34">
        <v>140</v>
      </c>
      <c r="M12" s="34">
        <v>145</v>
      </c>
      <c r="N12" s="34">
        <v>275</v>
      </c>
      <c r="O12" s="34">
        <v>141</v>
      </c>
      <c r="P12" s="34">
        <v>134</v>
      </c>
    </row>
    <row r="13" spans="2:30" s="45" customFormat="1" ht="10.5" customHeight="1">
      <c r="B13" s="37" t="s">
        <v>55</v>
      </c>
      <c r="C13" s="402">
        <v>17</v>
      </c>
      <c r="D13" s="403">
        <v>161</v>
      </c>
      <c r="E13" s="34">
        <v>1103</v>
      </c>
      <c r="F13" s="34">
        <v>550</v>
      </c>
      <c r="G13" s="34">
        <v>553</v>
      </c>
      <c r="H13" s="34">
        <v>151</v>
      </c>
      <c r="I13" s="34">
        <v>144</v>
      </c>
      <c r="J13" s="34">
        <v>185</v>
      </c>
      <c r="K13" s="34">
        <v>184</v>
      </c>
      <c r="L13" s="34">
        <v>214</v>
      </c>
      <c r="M13" s="34">
        <v>225</v>
      </c>
      <c r="N13" s="34">
        <v>553</v>
      </c>
      <c r="O13" s="34">
        <v>282</v>
      </c>
      <c r="P13" s="34">
        <v>271</v>
      </c>
    </row>
    <row r="14" spans="2:30" s="45" customFormat="1" ht="10.5" customHeight="1">
      <c r="B14" s="37" t="s">
        <v>27</v>
      </c>
      <c r="C14" s="402">
        <v>8</v>
      </c>
      <c r="D14" s="403">
        <v>62</v>
      </c>
      <c r="E14" s="34">
        <v>526</v>
      </c>
      <c r="F14" s="34">
        <v>266</v>
      </c>
      <c r="G14" s="34">
        <v>260</v>
      </c>
      <c r="H14" s="34">
        <v>11</v>
      </c>
      <c r="I14" s="34">
        <v>11</v>
      </c>
      <c r="J14" s="34">
        <v>121</v>
      </c>
      <c r="K14" s="34">
        <v>117</v>
      </c>
      <c r="L14" s="34">
        <v>134</v>
      </c>
      <c r="M14" s="34">
        <v>132</v>
      </c>
      <c r="N14" s="34">
        <v>246</v>
      </c>
      <c r="O14" s="34">
        <v>123</v>
      </c>
      <c r="P14" s="34">
        <v>123</v>
      </c>
    </row>
    <row r="15" spans="2:30" s="45" customFormat="1" ht="10.5" customHeight="1">
      <c r="B15" s="37" t="s">
        <v>30</v>
      </c>
      <c r="C15" s="402">
        <v>1</v>
      </c>
      <c r="D15" s="403">
        <v>7</v>
      </c>
      <c r="E15" s="34">
        <v>26</v>
      </c>
      <c r="F15" s="34">
        <v>11</v>
      </c>
      <c r="G15" s="34">
        <v>15</v>
      </c>
      <c r="H15" s="34">
        <v>0</v>
      </c>
      <c r="I15" s="34">
        <v>0</v>
      </c>
      <c r="J15" s="34">
        <v>5</v>
      </c>
      <c r="K15" s="34">
        <v>6</v>
      </c>
      <c r="L15" s="34">
        <v>6</v>
      </c>
      <c r="M15" s="34">
        <v>9</v>
      </c>
      <c r="N15" s="34">
        <v>10</v>
      </c>
      <c r="O15" s="34">
        <v>7</v>
      </c>
      <c r="P15" s="34">
        <v>3</v>
      </c>
    </row>
    <row r="16" spans="2:30" s="45" customFormat="1" ht="10.5" customHeight="1">
      <c r="B16" s="37" t="s">
        <v>34</v>
      </c>
      <c r="C16" s="402">
        <v>11</v>
      </c>
      <c r="D16" s="403">
        <v>65</v>
      </c>
      <c r="E16" s="34">
        <v>368</v>
      </c>
      <c r="F16" s="34">
        <v>177</v>
      </c>
      <c r="G16" s="34">
        <v>191</v>
      </c>
      <c r="H16" s="34">
        <v>43</v>
      </c>
      <c r="I16" s="121">
        <v>42</v>
      </c>
      <c r="J16" s="34">
        <v>65</v>
      </c>
      <c r="K16" s="34">
        <v>70</v>
      </c>
      <c r="L16" s="34">
        <v>69</v>
      </c>
      <c r="M16" s="34">
        <v>79</v>
      </c>
      <c r="N16" s="34">
        <v>151</v>
      </c>
      <c r="O16" s="34">
        <v>65</v>
      </c>
      <c r="P16" s="34">
        <v>86</v>
      </c>
    </row>
    <row r="17" spans="2:16" s="45" customFormat="1" ht="10.5" customHeight="1">
      <c r="B17" s="37" t="s">
        <v>32</v>
      </c>
      <c r="C17" s="404">
        <v>0</v>
      </c>
      <c r="D17" s="405">
        <v>0</v>
      </c>
      <c r="E17" s="34">
        <v>0</v>
      </c>
      <c r="F17" s="34">
        <v>0</v>
      </c>
      <c r="G17" s="34">
        <v>0</v>
      </c>
      <c r="H17" s="34">
        <v>0</v>
      </c>
      <c r="I17" s="34">
        <v>0</v>
      </c>
      <c r="J17" s="34">
        <v>0</v>
      </c>
      <c r="K17" s="34">
        <v>0</v>
      </c>
      <c r="L17" s="34">
        <v>0</v>
      </c>
      <c r="M17" s="34">
        <v>0</v>
      </c>
      <c r="N17" s="34">
        <v>0</v>
      </c>
      <c r="O17" s="34">
        <v>0</v>
      </c>
      <c r="P17" s="34">
        <v>0</v>
      </c>
    </row>
    <row r="18" spans="2:16" s="45" customFormat="1" ht="10.5" customHeight="1">
      <c r="B18" s="37" t="s">
        <v>17</v>
      </c>
      <c r="C18" s="404">
        <v>0</v>
      </c>
      <c r="D18" s="405">
        <v>0</v>
      </c>
      <c r="E18" s="34">
        <v>0</v>
      </c>
      <c r="F18" s="34">
        <v>0</v>
      </c>
      <c r="G18" s="34">
        <v>0</v>
      </c>
      <c r="H18" s="34">
        <v>0</v>
      </c>
      <c r="I18" s="34">
        <v>0</v>
      </c>
      <c r="J18" s="34">
        <v>0</v>
      </c>
      <c r="K18" s="34">
        <v>0</v>
      </c>
      <c r="L18" s="34">
        <v>0</v>
      </c>
      <c r="M18" s="34">
        <v>0</v>
      </c>
      <c r="N18" s="34">
        <v>0</v>
      </c>
      <c r="O18" s="34">
        <v>0</v>
      </c>
      <c r="P18" s="34">
        <v>0</v>
      </c>
    </row>
    <row r="19" spans="2:16" s="45" customFormat="1" ht="10.5" customHeight="1">
      <c r="B19" s="37" t="s">
        <v>10</v>
      </c>
      <c r="C19" s="402">
        <v>3</v>
      </c>
      <c r="D19" s="403">
        <v>7</v>
      </c>
      <c r="E19" s="34">
        <v>36</v>
      </c>
      <c r="F19" s="34">
        <v>16</v>
      </c>
      <c r="G19" s="34">
        <v>20</v>
      </c>
      <c r="H19" s="34">
        <v>0</v>
      </c>
      <c r="I19" s="34">
        <v>0</v>
      </c>
      <c r="J19" s="34">
        <v>3</v>
      </c>
      <c r="K19" s="34">
        <v>3</v>
      </c>
      <c r="L19" s="34">
        <v>13</v>
      </c>
      <c r="M19" s="34">
        <v>17</v>
      </c>
      <c r="N19" s="34">
        <v>56</v>
      </c>
      <c r="O19" s="34">
        <v>33</v>
      </c>
      <c r="P19" s="34">
        <v>23</v>
      </c>
    </row>
    <row r="20" spans="2:16" s="45" customFormat="1" ht="10.5" customHeight="1">
      <c r="B20" s="37" t="s">
        <v>57</v>
      </c>
      <c r="C20" s="402">
        <v>11</v>
      </c>
      <c r="D20" s="403">
        <v>12</v>
      </c>
      <c r="E20" s="34">
        <v>37</v>
      </c>
      <c r="F20" s="34">
        <v>18</v>
      </c>
      <c r="G20" s="34">
        <v>19</v>
      </c>
      <c r="H20" s="34">
        <v>0</v>
      </c>
      <c r="I20" s="34">
        <v>0</v>
      </c>
      <c r="J20" s="34">
        <v>6</v>
      </c>
      <c r="K20" s="34">
        <v>5</v>
      </c>
      <c r="L20" s="34">
        <v>12</v>
      </c>
      <c r="M20" s="34">
        <v>14</v>
      </c>
      <c r="N20" s="34">
        <v>32</v>
      </c>
      <c r="O20" s="34">
        <v>15</v>
      </c>
      <c r="P20" s="34">
        <v>17</v>
      </c>
    </row>
    <row r="21" spans="2:16" s="45" customFormat="1" ht="10.5" customHeight="1">
      <c r="B21" s="37" t="s">
        <v>20</v>
      </c>
      <c r="C21" s="404">
        <v>0</v>
      </c>
      <c r="D21" s="405">
        <v>0</v>
      </c>
      <c r="E21" s="34">
        <v>0</v>
      </c>
      <c r="F21" s="34">
        <v>0</v>
      </c>
      <c r="G21" s="34">
        <v>0</v>
      </c>
      <c r="H21" s="34">
        <v>0</v>
      </c>
      <c r="I21" s="34">
        <v>0</v>
      </c>
      <c r="J21" s="34">
        <v>0</v>
      </c>
      <c r="K21" s="34">
        <v>0</v>
      </c>
      <c r="L21" s="34">
        <v>0</v>
      </c>
      <c r="M21" s="34">
        <v>0</v>
      </c>
      <c r="N21" s="34">
        <v>0</v>
      </c>
      <c r="O21" s="34">
        <v>0</v>
      </c>
      <c r="P21" s="34">
        <v>0</v>
      </c>
    </row>
    <row r="22" spans="2:16" s="45" customFormat="1" ht="12">
      <c r="B22" s="37" t="s">
        <v>58</v>
      </c>
      <c r="C22" s="404">
        <v>0</v>
      </c>
      <c r="D22" s="405">
        <v>0</v>
      </c>
      <c r="E22" s="34">
        <v>0</v>
      </c>
      <c r="F22" s="34">
        <v>0</v>
      </c>
      <c r="G22" s="34">
        <v>0</v>
      </c>
      <c r="H22" s="34">
        <v>0</v>
      </c>
      <c r="I22" s="34">
        <v>0</v>
      </c>
      <c r="J22" s="34">
        <v>0</v>
      </c>
      <c r="K22" s="34">
        <v>0</v>
      </c>
      <c r="L22" s="34">
        <v>0</v>
      </c>
      <c r="M22" s="34">
        <v>0</v>
      </c>
      <c r="N22" s="34">
        <v>0</v>
      </c>
      <c r="O22" s="34">
        <v>0</v>
      </c>
      <c r="P22" s="34">
        <v>0</v>
      </c>
    </row>
    <row r="23" spans="2:16" s="45" customFormat="1" ht="10.5" customHeight="1">
      <c r="B23" s="38" t="s">
        <v>59</v>
      </c>
      <c r="C23" s="404">
        <v>0</v>
      </c>
      <c r="D23" s="405">
        <v>0</v>
      </c>
      <c r="E23" s="34">
        <v>0</v>
      </c>
      <c r="F23" s="34">
        <v>0</v>
      </c>
      <c r="G23" s="34">
        <v>0</v>
      </c>
      <c r="H23" s="34">
        <v>0</v>
      </c>
      <c r="I23" s="34">
        <v>0</v>
      </c>
      <c r="J23" s="34">
        <v>0</v>
      </c>
      <c r="K23" s="34">
        <v>0</v>
      </c>
      <c r="L23" s="34">
        <v>0</v>
      </c>
      <c r="M23" s="34">
        <v>0</v>
      </c>
      <c r="N23" s="34">
        <v>0</v>
      </c>
      <c r="O23" s="34">
        <v>0</v>
      </c>
      <c r="P23" s="34">
        <v>0</v>
      </c>
    </row>
    <row r="24" spans="2:16" s="45" customFormat="1" ht="10.5" customHeight="1">
      <c r="B24" s="37" t="s">
        <v>60</v>
      </c>
      <c r="C24" s="402">
        <v>6</v>
      </c>
      <c r="D24" s="403">
        <v>43</v>
      </c>
      <c r="E24" s="34">
        <v>282</v>
      </c>
      <c r="F24" s="34">
        <v>160</v>
      </c>
      <c r="G24" s="34">
        <v>122</v>
      </c>
      <c r="H24" s="34">
        <v>0</v>
      </c>
      <c r="I24" s="34">
        <v>0</v>
      </c>
      <c r="J24" s="34">
        <v>75</v>
      </c>
      <c r="K24" s="34">
        <v>45</v>
      </c>
      <c r="L24" s="34">
        <v>85</v>
      </c>
      <c r="M24" s="34">
        <v>77</v>
      </c>
      <c r="N24" s="34">
        <v>132</v>
      </c>
      <c r="O24" s="34">
        <v>70</v>
      </c>
      <c r="P24" s="34">
        <v>62</v>
      </c>
    </row>
    <row r="25" spans="2:16" s="45" customFormat="1" ht="10.5" customHeight="1">
      <c r="B25" s="37" t="s">
        <v>62</v>
      </c>
      <c r="C25" s="404">
        <v>0</v>
      </c>
      <c r="D25" s="405">
        <v>0</v>
      </c>
      <c r="E25" s="34">
        <v>0</v>
      </c>
      <c r="F25" s="34">
        <v>0</v>
      </c>
      <c r="G25" s="34">
        <v>0</v>
      </c>
      <c r="H25" s="34">
        <v>0</v>
      </c>
      <c r="I25" s="34">
        <v>0</v>
      </c>
      <c r="J25" s="34">
        <v>0</v>
      </c>
      <c r="K25" s="34">
        <v>0</v>
      </c>
      <c r="L25" s="34">
        <v>0</v>
      </c>
      <c r="M25" s="34">
        <v>0</v>
      </c>
      <c r="N25" s="34">
        <v>0</v>
      </c>
      <c r="O25" s="34">
        <v>0</v>
      </c>
      <c r="P25" s="34">
        <v>0</v>
      </c>
    </row>
    <row r="26" spans="2:16" s="45" customFormat="1" ht="10.5" customHeight="1">
      <c r="B26" s="37" t="s">
        <v>22</v>
      </c>
      <c r="C26" s="404">
        <v>0</v>
      </c>
      <c r="D26" s="405">
        <v>0</v>
      </c>
      <c r="E26" s="34">
        <v>0</v>
      </c>
      <c r="F26" s="34">
        <v>0</v>
      </c>
      <c r="G26" s="34">
        <v>0</v>
      </c>
      <c r="H26" s="34">
        <v>0</v>
      </c>
      <c r="I26" s="34">
        <v>0</v>
      </c>
      <c r="J26" s="34">
        <v>0</v>
      </c>
      <c r="K26" s="34">
        <v>0</v>
      </c>
      <c r="L26" s="34">
        <v>0</v>
      </c>
      <c r="M26" s="34">
        <v>0</v>
      </c>
      <c r="N26" s="34">
        <v>0</v>
      </c>
      <c r="O26" s="34">
        <v>0</v>
      </c>
      <c r="P26" s="34">
        <v>0</v>
      </c>
    </row>
    <row r="27" spans="2:16" s="45" customFormat="1" ht="10.5" customHeight="1">
      <c r="B27" s="37" t="s">
        <v>7</v>
      </c>
      <c r="C27" s="404">
        <v>0</v>
      </c>
      <c r="D27" s="405">
        <v>0</v>
      </c>
      <c r="E27" s="34">
        <v>0</v>
      </c>
      <c r="F27" s="34">
        <v>0</v>
      </c>
      <c r="G27" s="34">
        <v>0</v>
      </c>
      <c r="H27" s="34">
        <v>0</v>
      </c>
      <c r="I27" s="34">
        <v>0</v>
      </c>
      <c r="J27" s="34">
        <v>0</v>
      </c>
      <c r="K27" s="34">
        <v>0</v>
      </c>
      <c r="L27" s="34">
        <v>0</v>
      </c>
      <c r="M27" s="34">
        <v>0</v>
      </c>
      <c r="N27" s="34">
        <v>0</v>
      </c>
      <c r="O27" s="34">
        <v>0</v>
      </c>
      <c r="P27" s="34">
        <v>0</v>
      </c>
    </row>
    <row r="28" spans="2:16" s="45" customFormat="1" ht="10.5" customHeight="1">
      <c r="B28" s="37" t="s">
        <v>64</v>
      </c>
      <c r="C28" s="404">
        <v>0</v>
      </c>
      <c r="D28" s="405">
        <v>0</v>
      </c>
      <c r="E28" s="34">
        <v>0</v>
      </c>
      <c r="F28" s="34">
        <v>0</v>
      </c>
      <c r="G28" s="34">
        <v>0</v>
      </c>
      <c r="H28" s="34">
        <v>0</v>
      </c>
      <c r="I28" s="34">
        <v>0</v>
      </c>
      <c r="J28" s="34">
        <v>0</v>
      </c>
      <c r="K28" s="34">
        <v>0</v>
      </c>
      <c r="L28" s="34">
        <v>0</v>
      </c>
      <c r="M28" s="34">
        <v>0</v>
      </c>
      <c r="N28" s="34">
        <v>0</v>
      </c>
      <c r="O28" s="34">
        <v>0</v>
      </c>
      <c r="P28" s="34">
        <v>0</v>
      </c>
    </row>
    <row r="29" spans="2:16" s="45" customFormat="1" ht="10.5" customHeight="1">
      <c r="B29" s="37" t="s">
        <v>66</v>
      </c>
      <c r="C29" s="402">
        <v>1</v>
      </c>
      <c r="D29" s="403">
        <v>6</v>
      </c>
      <c r="E29" s="34">
        <v>23</v>
      </c>
      <c r="F29" s="34">
        <v>11</v>
      </c>
      <c r="G29" s="34">
        <v>12</v>
      </c>
      <c r="H29" s="34">
        <v>0</v>
      </c>
      <c r="I29" s="34">
        <v>0</v>
      </c>
      <c r="J29" s="34">
        <v>5</v>
      </c>
      <c r="K29" s="34">
        <v>5</v>
      </c>
      <c r="L29" s="34">
        <v>6</v>
      </c>
      <c r="M29" s="34">
        <v>7</v>
      </c>
      <c r="N29" s="34">
        <v>7</v>
      </c>
      <c r="O29" s="34">
        <v>4</v>
      </c>
      <c r="P29" s="34">
        <v>3</v>
      </c>
    </row>
    <row r="30" spans="2:16" s="45" customFormat="1" ht="10.5" customHeight="1">
      <c r="B30" s="37" t="s">
        <v>68</v>
      </c>
      <c r="C30" s="402">
        <v>4</v>
      </c>
      <c r="D30" s="403">
        <v>19</v>
      </c>
      <c r="E30" s="34">
        <v>88</v>
      </c>
      <c r="F30" s="34">
        <v>49</v>
      </c>
      <c r="G30" s="34">
        <v>39</v>
      </c>
      <c r="H30" s="34">
        <v>1</v>
      </c>
      <c r="I30" s="34">
        <v>1</v>
      </c>
      <c r="J30" s="34">
        <v>23</v>
      </c>
      <c r="K30" s="34">
        <v>18</v>
      </c>
      <c r="L30" s="34">
        <v>25</v>
      </c>
      <c r="M30" s="34">
        <v>20</v>
      </c>
      <c r="N30" s="34">
        <v>58</v>
      </c>
      <c r="O30" s="34">
        <v>31</v>
      </c>
      <c r="P30" s="34">
        <v>27</v>
      </c>
    </row>
    <row r="31" spans="2:16" s="45" customFormat="1" ht="10.5" customHeight="1">
      <c r="B31" s="37" t="s">
        <v>69</v>
      </c>
      <c r="C31" s="402">
        <v>3</v>
      </c>
      <c r="D31" s="403">
        <v>30</v>
      </c>
      <c r="E31" s="34">
        <v>193</v>
      </c>
      <c r="F31" s="34">
        <v>107</v>
      </c>
      <c r="G31" s="34">
        <v>86</v>
      </c>
      <c r="H31" s="34">
        <v>0</v>
      </c>
      <c r="I31" s="34">
        <v>0</v>
      </c>
      <c r="J31" s="34">
        <v>32</v>
      </c>
      <c r="K31" s="34">
        <v>18</v>
      </c>
      <c r="L31" s="34">
        <v>75</v>
      </c>
      <c r="M31" s="34">
        <v>68</v>
      </c>
      <c r="N31" s="34">
        <v>167</v>
      </c>
      <c r="O31" s="34">
        <v>80</v>
      </c>
      <c r="P31" s="34">
        <v>87</v>
      </c>
    </row>
    <row r="32" spans="2:16" s="45" customFormat="1" ht="10.5" customHeight="1">
      <c r="B32" s="37" t="s">
        <v>71</v>
      </c>
      <c r="C32" s="402">
        <v>4</v>
      </c>
      <c r="D32" s="403">
        <v>54</v>
      </c>
      <c r="E32" s="34">
        <v>473</v>
      </c>
      <c r="F32" s="34">
        <v>231</v>
      </c>
      <c r="G32" s="34">
        <v>242</v>
      </c>
      <c r="H32" s="34">
        <v>0</v>
      </c>
      <c r="I32" s="34">
        <v>0</v>
      </c>
      <c r="J32" s="34">
        <v>115</v>
      </c>
      <c r="K32" s="34">
        <v>107</v>
      </c>
      <c r="L32" s="34">
        <v>116</v>
      </c>
      <c r="M32" s="34">
        <v>135</v>
      </c>
      <c r="N32" s="34">
        <v>281</v>
      </c>
      <c r="O32" s="34">
        <v>138</v>
      </c>
      <c r="P32" s="34">
        <v>143</v>
      </c>
    </row>
    <row r="33" spans="2:16" s="45" customFormat="1" ht="10.5" customHeight="1">
      <c r="B33" s="37" t="s">
        <v>72</v>
      </c>
      <c r="C33" s="402">
        <v>4</v>
      </c>
      <c r="D33" s="403">
        <v>24</v>
      </c>
      <c r="E33" s="34">
        <v>163</v>
      </c>
      <c r="F33" s="34">
        <v>83</v>
      </c>
      <c r="G33" s="34">
        <v>80</v>
      </c>
      <c r="H33" s="34">
        <v>0</v>
      </c>
      <c r="I33" s="34">
        <v>0</v>
      </c>
      <c r="J33" s="34">
        <v>37</v>
      </c>
      <c r="K33" s="34">
        <v>38</v>
      </c>
      <c r="L33" s="34">
        <v>46</v>
      </c>
      <c r="M33" s="34">
        <v>42</v>
      </c>
      <c r="N33" s="34">
        <v>84</v>
      </c>
      <c r="O33" s="34">
        <v>41</v>
      </c>
      <c r="P33" s="34">
        <v>43</v>
      </c>
    </row>
    <row r="34" spans="2:16" s="45" customFormat="1" ht="10.5" customHeight="1">
      <c r="B34" s="37" t="s">
        <v>23</v>
      </c>
      <c r="C34" s="402">
        <v>4</v>
      </c>
      <c r="D34" s="403">
        <v>22</v>
      </c>
      <c r="E34" s="34">
        <v>129</v>
      </c>
      <c r="F34" s="34">
        <v>65</v>
      </c>
      <c r="G34" s="34">
        <v>64</v>
      </c>
      <c r="H34" s="34">
        <v>0</v>
      </c>
      <c r="I34" s="34">
        <v>0</v>
      </c>
      <c r="J34" s="34">
        <v>29</v>
      </c>
      <c r="K34" s="34">
        <v>28</v>
      </c>
      <c r="L34" s="34">
        <v>36</v>
      </c>
      <c r="M34" s="34">
        <v>36</v>
      </c>
      <c r="N34" s="34">
        <v>57</v>
      </c>
      <c r="O34" s="34">
        <v>29</v>
      </c>
      <c r="P34" s="34">
        <v>28</v>
      </c>
    </row>
    <row r="35" spans="2:16" s="45" customFormat="1" ht="10.5" customHeight="1">
      <c r="B35" s="37" t="s">
        <v>73</v>
      </c>
      <c r="C35" s="402">
        <v>5</v>
      </c>
      <c r="D35" s="403">
        <v>10</v>
      </c>
      <c r="E35" s="34">
        <v>56</v>
      </c>
      <c r="F35" s="34">
        <v>26</v>
      </c>
      <c r="G35" s="34">
        <v>30</v>
      </c>
      <c r="H35" s="34">
        <v>0</v>
      </c>
      <c r="I35" s="34">
        <v>0</v>
      </c>
      <c r="J35" s="34">
        <v>11</v>
      </c>
      <c r="K35" s="34">
        <v>12</v>
      </c>
      <c r="L35" s="34">
        <v>15</v>
      </c>
      <c r="M35" s="34">
        <v>18</v>
      </c>
      <c r="N35" s="34">
        <v>33</v>
      </c>
      <c r="O35" s="34">
        <v>19</v>
      </c>
      <c r="P35" s="34">
        <v>14</v>
      </c>
    </row>
    <row r="36" spans="2:16" s="45" customFormat="1" ht="12" customHeight="1">
      <c r="B36" s="37" t="s">
        <v>75</v>
      </c>
      <c r="C36" s="406">
        <v>2</v>
      </c>
      <c r="D36" s="403">
        <v>5</v>
      </c>
      <c r="E36" s="122">
        <v>55</v>
      </c>
      <c r="F36" s="122">
        <v>24</v>
      </c>
      <c r="G36" s="122">
        <v>31</v>
      </c>
      <c r="H36" s="122">
        <v>0</v>
      </c>
      <c r="I36" s="122">
        <v>0</v>
      </c>
      <c r="J36" s="122">
        <v>0</v>
      </c>
      <c r="K36" s="122">
        <v>0</v>
      </c>
      <c r="L36" s="122">
        <v>24</v>
      </c>
      <c r="M36" s="122">
        <v>31</v>
      </c>
      <c r="N36" s="122">
        <v>44</v>
      </c>
      <c r="O36" s="122">
        <v>25</v>
      </c>
      <c r="P36" s="122">
        <v>19</v>
      </c>
    </row>
    <row r="37" spans="2:16" ht="16.5" customHeight="1">
      <c r="B37" s="683" t="s">
        <v>334</v>
      </c>
      <c r="C37" s="683"/>
      <c r="D37" s="683"/>
      <c r="E37" s="683"/>
      <c r="F37" s="683"/>
      <c r="G37" s="683"/>
      <c r="H37" s="31"/>
      <c r="I37" s="31"/>
      <c r="J37" s="31"/>
      <c r="K37" s="31"/>
      <c r="L37" s="31"/>
      <c r="M37" s="31"/>
      <c r="N37" s="31"/>
      <c r="O37" s="31"/>
      <c r="P37" s="31"/>
    </row>
    <row r="38" spans="2:16" ht="7.5" customHeight="1"/>
  </sheetData>
  <mergeCells count="14">
    <mergeCell ref="B37:G37"/>
    <mergeCell ref="B4:B6"/>
    <mergeCell ref="C4:C6"/>
    <mergeCell ref="D4:D6"/>
    <mergeCell ref="N5:N6"/>
    <mergeCell ref="B2:P2"/>
    <mergeCell ref="E4:M4"/>
    <mergeCell ref="N4:P4"/>
    <mergeCell ref="E5:G5"/>
    <mergeCell ref="H5:I5"/>
    <mergeCell ref="J5:K5"/>
    <mergeCell ref="L5:M5"/>
    <mergeCell ref="O5:O6"/>
    <mergeCell ref="P5:P6"/>
  </mergeCells>
  <phoneticPr fontId="32"/>
  <printOptions horizontalCentered="1"/>
  <pageMargins left="0.51181102362204722" right="0.51181102362204722" top="0.74803149606299213" bottom="0.55118110236220474" header="0.51181102362204722" footer="0.51181102362204722"/>
  <pageSetup paperSize="9" fitToHeight="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2:N12"/>
  <sheetViews>
    <sheetView showGridLines="0" view="pageBreakPreview" zoomScaleNormal="100" zoomScaleSheetLayoutView="100" workbookViewId="0">
      <selection activeCell="O15" sqref="O15"/>
    </sheetView>
  </sheetViews>
  <sheetFormatPr defaultColWidth="14.6328125" defaultRowHeight="13"/>
  <cols>
    <col min="1" max="1" width="14.08984375" style="228" bestFit="1" customWidth="1"/>
    <col min="2" max="2" width="14.26953125" style="228" customWidth="1"/>
    <col min="3" max="14" width="6.90625" style="228" customWidth="1"/>
    <col min="15" max="16384" width="14.6328125" style="228"/>
  </cols>
  <sheetData>
    <row r="2" spans="1:14" s="245" customFormat="1" ht="21">
      <c r="A2" s="250"/>
      <c r="B2" s="1099" t="s">
        <v>555</v>
      </c>
      <c r="C2" s="958"/>
      <c r="D2" s="958"/>
      <c r="E2" s="958"/>
      <c r="F2" s="958"/>
      <c r="G2" s="958"/>
      <c r="H2" s="958"/>
      <c r="I2" s="958"/>
      <c r="J2" s="958"/>
      <c r="K2" s="958"/>
      <c r="L2" s="958"/>
      <c r="M2" s="958"/>
      <c r="N2" s="958"/>
    </row>
    <row r="3" spans="1:14" ht="13.5" thickBot="1">
      <c r="B3" s="612"/>
      <c r="C3" s="612"/>
      <c r="D3" s="612"/>
      <c r="E3" s="612"/>
      <c r="F3" s="612"/>
      <c r="G3" s="612"/>
      <c r="H3" s="612"/>
      <c r="I3" s="612"/>
      <c r="J3" s="612"/>
      <c r="K3" s="612"/>
      <c r="L3" s="612"/>
      <c r="M3" s="612"/>
      <c r="N3" s="606" t="s">
        <v>61</v>
      </c>
    </row>
    <row r="4" spans="1:14" ht="12" customHeight="1">
      <c r="B4" s="877" t="s">
        <v>316</v>
      </c>
      <c r="C4" s="1033" t="s">
        <v>482</v>
      </c>
      <c r="D4" s="1100"/>
      <c r="E4" s="1100"/>
      <c r="F4" s="1100"/>
      <c r="G4" s="1100"/>
      <c r="H4" s="1100"/>
      <c r="I4" s="1100"/>
      <c r="J4" s="1100"/>
      <c r="K4" s="877"/>
      <c r="L4" s="1101" t="s">
        <v>85</v>
      </c>
      <c r="M4" s="1069"/>
      <c r="N4" s="1069"/>
    </row>
    <row r="5" spans="1:14" ht="12" customHeight="1">
      <c r="B5" s="1029"/>
      <c r="C5" s="1102" t="s">
        <v>483</v>
      </c>
      <c r="D5" s="1103"/>
      <c r="E5" s="1104"/>
      <c r="F5" s="1102" t="s">
        <v>484</v>
      </c>
      <c r="G5" s="1103"/>
      <c r="H5" s="1103"/>
      <c r="I5" s="1105" t="s">
        <v>284</v>
      </c>
      <c r="J5" s="1106"/>
      <c r="K5" s="1107"/>
      <c r="L5" s="1065"/>
      <c r="M5" s="1065"/>
      <c r="N5" s="1065"/>
    </row>
    <row r="6" spans="1:14" ht="12" customHeight="1">
      <c r="B6" s="1066"/>
      <c r="C6" s="600" t="s">
        <v>1</v>
      </c>
      <c r="D6" s="600" t="s">
        <v>5</v>
      </c>
      <c r="E6" s="600" t="s">
        <v>18</v>
      </c>
      <c r="F6" s="600" t="s">
        <v>1</v>
      </c>
      <c r="G6" s="600" t="s">
        <v>5</v>
      </c>
      <c r="H6" s="600" t="s">
        <v>18</v>
      </c>
      <c r="I6" s="600" t="s">
        <v>1</v>
      </c>
      <c r="J6" s="600" t="s">
        <v>5</v>
      </c>
      <c r="K6" s="600" t="s">
        <v>18</v>
      </c>
      <c r="L6" s="600" t="s">
        <v>1</v>
      </c>
      <c r="M6" s="600" t="s">
        <v>5</v>
      </c>
      <c r="N6" s="600" t="s">
        <v>18</v>
      </c>
    </row>
    <row r="7" spans="1:14" ht="12" customHeight="1">
      <c r="B7" s="392" t="s">
        <v>556</v>
      </c>
      <c r="C7" s="110">
        <v>585</v>
      </c>
      <c r="D7" s="111">
        <v>405</v>
      </c>
      <c r="E7" s="111">
        <v>180</v>
      </c>
      <c r="F7" s="111">
        <v>119</v>
      </c>
      <c r="G7" s="111">
        <v>82</v>
      </c>
      <c r="H7" s="111">
        <v>37</v>
      </c>
      <c r="I7" s="111">
        <v>110</v>
      </c>
      <c r="J7" s="111">
        <v>58</v>
      </c>
      <c r="K7" s="111">
        <v>52</v>
      </c>
      <c r="L7" s="111">
        <v>159</v>
      </c>
      <c r="M7" s="111">
        <v>132</v>
      </c>
      <c r="N7" s="111">
        <v>27</v>
      </c>
    </row>
    <row r="8" spans="1:14" ht="12" customHeight="1">
      <c r="B8" s="613" t="s">
        <v>541</v>
      </c>
      <c r="C8" s="110">
        <v>592</v>
      </c>
      <c r="D8" s="111">
        <v>389</v>
      </c>
      <c r="E8" s="111">
        <v>203</v>
      </c>
      <c r="F8" s="111">
        <v>105</v>
      </c>
      <c r="G8" s="111">
        <v>69</v>
      </c>
      <c r="H8" s="111">
        <v>36</v>
      </c>
      <c r="I8" s="111">
        <v>93</v>
      </c>
      <c r="J8" s="111">
        <v>58</v>
      </c>
      <c r="K8" s="111">
        <v>35</v>
      </c>
      <c r="L8" s="111">
        <v>152</v>
      </c>
      <c r="M8" s="111">
        <v>117</v>
      </c>
      <c r="N8" s="111">
        <v>35</v>
      </c>
    </row>
    <row r="9" spans="1:14" ht="12" customHeight="1" thickBot="1">
      <c r="B9" s="614" t="s">
        <v>520</v>
      </c>
      <c r="C9" s="270">
        <v>589</v>
      </c>
      <c r="D9" s="603">
        <v>393</v>
      </c>
      <c r="E9" s="603">
        <v>196</v>
      </c>
      <c r="F9" s="603">
        <v>93</v>
      </c>
      <c r="G9" s="603">
        <v>58</v>
      </c>
      <c r="H9" s="603">
        <v>35</v>
      </c>
      <c r="I9" s="603">
        <v>107</v>
      </c>
      <c r="J9" s="603">
        <v>56</v>
      </c>
      <c r="K9" s="603">
        <v>51</v>
      </c>
      <c r="L9" s="603">
        <v>155</v>
      </c>
      <c r="M9" s="603">
        <v>128</v>
      </c>
      <c r="N9" s="603">
        <v>27</v>
      </c>
    </row>
    <row r="10" spans="1:14" ht="12" customHeight="1">
      <c r="B10" s="271" t="s">
        <v>485</v>
      </c>
      <c r="C10" s="70"/>
      <c r="D10" s="70"/>
      <c r="E10" s="70"/>
      <c r="F10" s="70"/>
      <c r="G10" s="70"/>
      <c r="H10" s="70"/>
      <c r="I10" s="70"/>
      <c r="J10" s="70"/>
      <c r="K10" s="70"/>
      <c r="L10" s="70"/>
      <c r="M10" s="70"/>
      <c r="N10" s="64"/>
    </row>
    <row r="11" spans="1:14" ht="12" customHeight="1">
      <c r="B11" s="114" t="s">
        <v>183</v>
      </c>
      <c r="C11" s="109"/>
      <c r="D11" s="109"/>
      <c r="E11" s="109"/>
      <c r="F11" s="109"/>
      <c r="G11" s="109"/>
      <c r="H11" s="109"/>
      <c r="I11" s="109"/>
      <c r="J11" s="109"/>
      <c r="K11" s="109"/>
      <c r="L11" s="109"/>
      <c r="M11" s="109"/>
      <c r="N11" s="70"/>
    </row>
    <row r="12" spans="1:14" ht="12" customHeight="1">
      <c r="B12" s="21"/>
      <c r="C12" s="21"/>
      <c r="D12" s="21"/>
      <c r="E12" s="21"/>
      <c r="F12" s="21"/>
      <c r="G12" s="21"/>
      <c r="H12" s="21"/>
      <c r="I12" s="21"/>
      <c r="J12" s="21"/>
      <c r="K12" s="21"/>
      <c r="L12" s="21"/>
      <c r="M12" s="21"/>
      <c r="N12" s="21"/>
    </row>
  </sheetData>
  <mergeCells count="7">
    <mergeCell ref="B2:N2"/>
    <mergeCell ref="B4:B6"/>
    <mergeCell ref="C4:K4"/>
    <mergeCell ref="L4:N5"/>
    <mergeCell ref="C5:E5"/>
    <mergeCell ref="F5:H5"/>
    <mergeCell ref="I5:K5"/>
  </mergeCells>
  <phoneticPr fontId="62"/>
  <printOptions horizontalCentered="1"/>
  <pageMargins left="0.51181102362204722" right="0.51181102362204722" top="0.74803149606299213" bottom="0.74803149606299213" header="0.51181102362204722" footer="0.51181102362204722"/>
  <pageSetup paperSize="9" scale="83" orientation="portrait" r:id="rId1"/>
  <headerFooter alignWithMargins="0"/>
  <colBreaks count="1" manualBreakCount="1">
    <brk id="2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E9645-2D1D-4CCC-9C75-FA1EC39D4991}">
  <sheetPr>
    <pageSetUpPr fitToPage="1"/>
  </sheetPr>
  <dimension ref="A2:O115"/>
  <sheetViews>
    <sheetView showGridLines="0" view="pageBreakPreview" zoomScale="90" zoomScaleSheetLayoutView="90" workbookViewId="0">
      <selection activeCell="Q9" sqref="Q9"/>
    </sheetView>
  </sheetViews>
  <sheetFormatPr defaultColWidth="14.6328125" defaultRowHeight="12"/>
  <cols>
    <col min="1" max="1" width="14.6328125" style="69"/>
    <col min="2" max="5" width="2.08984375" style="69" customWidth="1"/>
    <col min="6" max="6" width="17.26953125" style="69" customWidth="1"/>
    <col min="7" max="8" width="11" style="69" customWidth="1"/>
    <col min="9" max="9" width="10.453125" style="69" customWidth="1"/>
    <col min="10" max="12" width="10.26953125" style="69" bestFit="1" customWidth="1"/>
    <col min="13" max="13" width="9.7265625" style="69" customWidth="1"/>
    <col min="14" max="16384" width="14.6328125" style="69"/>
  </cols>
  <sheetData>
    <row r="2" spans="1:14" s="188" customFormat="1" ht="28.5" customHeight="1">
      <c r="A2" s="187"/>
      <c r="B2" s="873" t="s">
        <v>491</v>
      </c>
      <c r="C2" s="958"/>
      <c r="D2" s="958"/>
      <c r="E2" s="958"/>
      <c r="F2" s="958"/>
      <c r="G2" s="958"/>
      <c r="H2" s="958"/>
      <c r="I2" s="958"/>
      <c r="J2" s="958"/>
      <c r="K2" s="958"/>
      <c r="L2" s="958"/>
      <c r="M2" s="958"/>
      <c r="N2" s="958"/>
    </row>
    <row r="3" spans="1:14" ht="19.5" customHeight="1" thickBot="1">
      <c r="B3" s="615"/>
      <c r="C3" s="615"/>
      <c r="D3" s="615"/>
      <c r="E3" s="615"/>
      <c r="F3" s="615"/>
      <c r="G3" s="615"/>
      <c r="H3" s="615"/>
      <c r="I3" s="615"/>
      <c r="J3" s="615"/>
      <c r="K3" s="615"/>
      <c r="L3" s="615"/>
      <c r="M3" s="616"/>
      <c r="N3" s="616" t="s">
        <v>180</v>
      </c>
    </row>
    <row r="4" spans="1:14" s="195" customFormat="1" ht="16" customHeight="1">
      <c r="B4" s="1138" t="s">
        <v>316</v>
      </c>
      <c r="C4" s="1138"/>
      <c r="D4" s="1138"/>
      <c r="E4" s="1138"/>
      <c r="F4" s="1139"/>
      <c r="G4" s="1144" t="s">
        <v>106</v>
      </c>
      <c r="H4" s="1128" t="s">
        <v>187</v>
      </c>
      <c r="I4" s="1129"/>
      <c r="J4" s="1129"/>
      <c r="K4" s="1129"/>
      <c r="L4" s="1129"/>
      <c r="M4" s="1129"/>
      <c r="N4" s="1129"/>
    </row>
    <row r="5" spans="1:14" s="195" customFormat="1" ht="16" customHeight="1">
      <c r="B5" s="1140"/>
      <c r="C5" s="1140"/>
      <c r="D5" s="1140"/>
      <c r="E5" s="1140"/>
      <c r="F5" s="1141"/>
      <c r="G5" s="1145"/>
      <c r="H5" s="1146" t="s">
        <v>193</v>
      </c>
      <c r="I5" s="1147" t="s">
        <v>46</v>
      </c>
      <c r="J5" s="1146" t="s">
        <v>41</v>
      </c>
      <c r="K5" s="1146" t="s">
        <v>13</v>
      </c>
      <c r="L5" s="1146" t="s">
        <v>25</v>
      </c>
      <c r="M5" s="1148" t="s">
        <v>231</v>
      </c>
      <c r="N5" s="1150" t="s">
        <v>194</v>
      </c>
    </row>
    <row r="6" spans="1:14" ht="16" customHeight="1">
      <c r="B6" s="1142"/>
      <c r="C6" s="1142"/>
      <c r="D6" s="1142"/>
      <c r="E6" s="1142"/>
      <c r="F6" s="1143"/>
      <c r="G6" s="1145"/>
      <c r="H6" s="1145"/>
      <c r="I6" s="1145"/>
      <c r="J6" s="1145"/>
      <c r="K6" s="1145"/>
      <c r="L6" s="1145"/>
      <c r="M6" s="1149"/>
      <c r="N6" s="1151"/>
    </row>
    <row r="7" spans="1:14" ht="16" customHeight="1">
      <c r="B7" s="1108" t="s">
        <v>134</v>
      </c>
      <c r="C7" s="1108"/>
      <c r="D7" s="1108"/>
      <c r="E7" s="1108"/>
      <c r="F7" s="1108"/>
      <c r="G7" s="618"/>
      <c r="H7" s="619"/>
      <c r="I7" s="619"/>
      <c r="J7" s="619"/>
      <c r="K7" s="619"/>
      <c r="L7" s="619"/>
      <c r="M7" s="619"/>
      <c r="N7" s="619"/>
    </row>
    <row r="8" spans="1:14" ht="16" customHeight="1">
      <c r="B8" s="620"/>
      <c r="C8" s="620"/>
      <c r="D8" s="621" t="s">
        <v>489</v>
      </c>
      <c r="E8" s="621"/>
      <c r="F8" s="621"/>
      <c r="G8" s="622">
        <v>128571771</v>
      </c>
      <c r="H8" s="623">
        <v>105310665</v>
      </c>
      <c r="I8" s="623">
        <v>3057195</v>
      </c>
      <c r="J8" s="623">
        <v>4031446</v>
      </c>
      <c r="K8" s="623">
        <v>38662654</v>
      </c>
      <c r="L8" s="623">
        <v>24743017</v>
      </c>
      <c r="M8" s="624">
        <v>268452</v>
      </c>
      <c r="N8" s="623">
        <v>8484384</v>
      </c>
    </row>
    <row r="9" spans="1:14" ht="16" customHeight="1">
      <c r="B9" s="620"/>
      <c r="C9" s="620"/>
      <c r="D9" s="1123" t="s">
        <v>486</v>
      </c>
      <c r="E9" s="1124"/>
      <c r="F9" s="1124"/>
      <c r="G9" s="622">
        <v>147846147</v>
      </c>
      <c r="H9" s="623">
        <v>124312660</v>
      </c>
      <c r="I9" s="623">
        <v>3165391</v>
      </c>
      <c r="J9" s="623">
        <v>4005859</v>
      </c>
      <c r="K9" s="623">
        <v>47610709</v>
      </c>
      <c r="L9" s="623">
        <v>30042701</v>
      </c>
      <c r="M9" s="624">
        <v>351524</v>
      </c>
      <c r="N9" s="623">
        <v>10677119</v>
      </c>
    </row>
    <row r="10" spans="1:14" ht="16" customHeight="1">
      <c r="B10" s="620"/>
      <c r="C10" s="620"/>
      <c r="D10" s="1123" t="s">
        <v>490</v>
      </c>
      <c r="E10" s="1127"/>
      <c r="F10" s="1127"/>
      <c r="G10" s="622">
        <v>124097930</v>
      </c>
      <c r="H10" s="623">
        <v>99724062</v>
      </c>
      <c r="I10" s="623">
        <v>2994313</v>
      </c>
      <c r="J10" s="623">
        <v>3770323</v>
      </c>
      <c r="K10" s="623">
        <v>36190399</v>
      </c>
      <c r="L10" s="623">
        <v>22620344</v>
      </c>
      <c r="M10" s="624">
        <v>669732</v>
      </c>
      <c r="N10" s="623">
        <v>8833575</v>
      </c>
    </row>
    <row r="11" spans="1:14" ht="16" customHeight="1">
      <c r="B11" s="1108" t="s">
        <v>188</v>
      </c>
      <c r="C11" s="1108"/>
      <c r="D11" s="1108"/>
      <c r="E11" s="1108"/>
      <c r="F11" s="1108"/>
      <c r="G11" s="622"/>
      <c r="H11" s="623"/>
      <c r="I11" s="623"/>
      <c r="J11" s="623"/>
      <c r="K11" s="623"/>
      <c r="L11" s="623"/>
      <c r="M11" s="624"/>
      <c r="N11" s="623"/>
    </row>
    <row r="12" spans="1:14" ht="16" customHeight="1">
      <c r="B12" s="620"/>
      <c r="C12" s="1108" t="s">
        <v>487</v>
      </c>
      <c r="D12" s="1108"/>
      <c r="E12" s="1108"/>
      <c r="F12" s="1108"/>
      <c r="G12" s="622">
        <v>118666215</v>
      </c>
      <c r="H12" s="623">
        <v>97118135</v>
      </c>
      <c r="I12" s="623">
        <v>2989913</v>
      </c>
      <c r="J12" s="623">
        <v>3720993</v>
      </c>
      <c r="K12" s="623">
        <v>35156200</v>
      </c>
      <c r="L12" s="623">
        <v>21327561</v>
      </c>
      <c r="M12" s="624">
        <v>669732</v>
      </c>
      <c r="N12" s="623">
        <v>8830575</v>
      </c>
    </row>
    <row r="13" spans="1:14" ht="16" customHeight="1">
      <c r="B13" s="620"/>
      <c r="C13" s="620"/>
      <c r="D13" s="1108" t="s">
        <v>98</v>
      </c>
      <c r="E13" s="1108"/>
      <c r="F13" s="1108"/>
      <c r="G13" s="622">
        <v>13755063</v>
      </c>
      <c r="H13" s="623">
        <v>12285476</v>
      </c>
      <c r="I13" s="623">
        <v>13029</v>
      </c>
      <c r="J13" s="623">
        <v>149753</v>
      </c>
      <c r="K13" s="623">
        <v>6425686</v>
      </c>
      <c r="L13" s="623">
        <v>3741096</v>
      </c>
      <c r="M13" s="624">
        <v>170376</v>
      </c>
      <c r="N13" s="623">
        <v>1355108</v>
      </c>
    </row>
    <row r="14" spans="1:14" ht="16" customHeight="1">
      <c r="B14" s="620"/>
      <c r="C14" s="620"/>
      <c r="D14" s="1108" t="s">
        <v>165</v>
      </c>
      <c r="E14" s="1108"/>
      <c r="F14" s="1108"/>
      <c r="G14" s="622">
        <v>68049153</v>
      </c>
      <c r="H14" s="623">
        <v>59778659</v>
      </c>
      <c r="I14" s="623">
        <v>25225</v>
      </c>
      <c r="J14" s="623">
        <v>92363</v>
      </c>
      <c r="K14" s="623">
        <v>17873785</v>
      </c>
      <c r="L14" s="623">
        <v>10987759</v>
      </c>
      <c r="M14" s="624">
        <v>499356</v>
      </c>
      <c r="N14" s="623">
        <v>7475467</v>
      </c>
    </row>
    <row r="15" spans="1:14" ht="16" customHeight="1">
      <c r="B15" s="620"/>
      <c r="C15" s="620"/>
      <c r="D15" s="1108" t="s">
        <v>196</v>
      </c>
      <c r="E15" s="1108"/>
      <c r="F15" s="1108"/>
      <c r="G15" s="622">
        <v>36861999</v>
      </c>
      <c r="H15" s="623">
        <v>25054000</v>
      </c>
      <c r="I15" s="623">
        <v>2951659</v>
      </c>
      <c r="J15" s="623">
        <v>3478877</v>
      </c>
      <c r="K15" s="623">
        <v>10856729</v>
      </c>
      <c r="L15" s="623">
        <v>6598706</v>
      </c>
      <c r="M15" s="634">
        <v>0</v>
      </c>
      <c r="N15" s="634">
        <v>0</v>
      </c>
    </row>
    <row r="16" spans="1:14" ht="16" customHeight="1">
      <c r="B16" s="620"/>
      <c r="C16" s="1108" t="s">
        <v>197</v>
      </c>
      <c r="D16" s="1108"/>
      <c r="E16" s="1108"/>
      <c r="F16" s="1108"/>
      <c r="G16" s="622">
        <v>5350051</v>
      </c>
      <c r="H16" s="623">
        <v>2578470</v>
      </c>
      <c r="I16" s="623">
        <v>4400</v>
      </c>
      <c r="J16" s="623">
        <v>49330</v>
      </c>
      <c r="K16" s="623">
        <v>1019639</v>
      </c>
      <c r="L16" s="623">
        <v>1286101</v>
      </c>
      <c r="M16" s="634">
        <v>0</v>
      </c>
      <c r="N16" s="623">
        <v>3000</v>
      </c>
    </row>
    <row r="17" spans="2:15" ht="16" customHeight="1">
      <c r="B17" s="620"/>
      <c r="C17" s="1108" t="s">
        <v>198</v>
      </c>
      <c r="D17" s="1108"/>
      <c r="E17" s="1108"/>
      <c r="F17" s="1108"/>
      <c r="G17" s="622">
        <v>81664</v>
      </c>
      <c r="H17" s="623">
        <v>27457</v>
      </c>
      <c r="I17" s="634">
        <v>0</v>
      </c>
      <c r="J17" s="634">
        <v>0</v>
      </c>
      <c r="K17" s="623">
        <v>14560</v>
      </c>
      <c r="L17" s="623">
        <v>6682</v>
      </c>
      <c r="M17" s="634">
        <v>0</v>
      </c>
      <c r="N17" s="634">
        <v>0</v>
      </c>
    </row>
    <row r="18" spans="2:15" ht="16" customHeight="1">
      <c r="B18" s="1108" t="s">
        <v>148</v>
      </c>
      <c r="C18" s="1108"/>
      <c r="D18" s="1108"/>
      <c r="E18" s="1108"/>
      <c r="F18" s="1108"/>
      <c r="G18" s="622"/>
      <c r="H18" s="623"/>
      <c r="I18" s="623"/>
      <c r="J18" s="623"/>
      <c r="K18" s="623"/>
      <c r="L18" s="623"/>
      <c r="M18" s="624"/>
      <c r="N18" s="623"/>
    </row>
    <row r="19" spans="2:15" ht="16" customHeight="1">
      <c r="B19" s="620"/>
      <c r="C19" s="1108" t="s">
        <v>67</v>
      </c>
      <c r="D19" s="1108"/>
      <c r="E19" s="1108"/>
      <c r="F19" s="1108"/>
      <c r="G19" s="622">
        <v>101616984</v>
      </c>
      <c r="H19" s="623">
        <v>83832469</v>
      </c>
      <c r="I19" s="623">
        <v>2796493</v>
      </c>
      <c r="J19" s="623">
        <v>3361085</v>
      </c>
      <c r="K19" s="623">
        <v>31659969</v>
      </c>
      <c r="L19" s="623">
        <v>18660191</v>
      </c>
      <c r="M19" s="624">
        <v>668593</v>
      </c>
      <c r="N19" s="623">
        <v>7291728</v>
      </c>
    </row>
    <row r="20" spans="2:15" ht="16" customHeight="1">
      <c r="B20" s="620"/>
      <c r="C20" s="620"/>
      <c r="D20" s="1108" t="s">
        <v>11</v>
      </c>
      <c r="E20" s="1108"/>
      <c r="F20" s="1108"/>
      <c r="G20" s="622">
        <v>72761270</v>
      </c>
      <c r="H20" s="623">
        <v>70016378</v>
      </c>
      <c r="I20" s="623">
        <v>2374289</v>
      </c>
      <c r="J20" s="623">
        <v>2557111</v>
      </c>
      <c r="K20" s="623">
        <v>26548514</v>
      </c>
      <c r="L20" s="623">
        <v>15509544</v>
      </c>
      <c r="M20" s="624">
        <v>576499</v>
      </c>
      <c r="N20" s="623">
        <v>6659242</v>
      </c>
    </row>
    <row r="21" spans="2:15" ht="16" customHeight="1">
      <c r="B21" s="620"/>
      <c r="C21" s="620"/>
      <c r="D21" s="620"/>
      <c r="E21" s="617"/>
      <c r="F21" s="617" t="s">
        <v>199</v>
      </c>
      <c r="G21" s="622">
        <v>46749560</v>
      </c>
      <c r="H21" s="623">
        <v>46749560</v>
      </c>
      <c r="I21" s="623">
        <v>1488002</v>
      </c>
      <c r="J21" s="623">
        <v>1586039</v>
      </c>
      <c r="K21" s="623">
        <v>17587270</v>
      </c>
      <c r="L21" s="623">
        <v>10538887</v>
      </c>
      <c r="M21" s="624">
        <v>487708</v>
      </c>
      <c r="N21" s="623">
        <v>4418738</v>
      </c>
    </row>
    <row r="22" spans="2:15" ht="16" customHeight="1">
      <c r="B22" s="620"/>
      <c r="C22" s="620"/>
      <c r="D22" s="620"/>
      <c r="E22" s="620"/>
      <c r="F22" s="617" t="s">
        <v>192</v>
      </c>
      <c r="G22" s="622">
        <v>23266818</v>
      </c>
      <c r="H22" s="623">
        <v>23266818</v>
      </c>
      <c r="I22" s="623">
        <v>886287</v>
      </c>
      <c r="J22" s="623">
        <v>971072</v>
      </c>
      <c r="K22" s="623">
        <v>8961244</v>
      </c>
      <c r="L22" s="623">
        <v>4970657</v>
      </c>
      <c r="M22" s="624">
        <v>88791</v>
      </c>
      <c r="N22" s="623">
        <v>2240504</v>
      </c>
    </row>
    <row r="23" spans="2:15" ht="16" customHeight="1">
      <c r="B23" s="620"/>
      <c r="C23" s="1108" t="s">
        <v>65</v>
      </c>
      <c r="D23" s="1108"/>
      <c r="E23" s="1108"/>
      <c r="F23" s="1108"/>
      <c r="G23" s="622">
        <v>2559172</v>
      </c>
      <c r="H23" s="623">
        <v>2559172</v>
      </c>
      <c r="I23" s="623">
        <v>77617</v>
      </c>
      <c r="J23" s="623">
        <v>50551</v>
      </c>
      <c r="K23" s="623">
        <v>969819</v>
      </c>
      <c r="L23" s="623">
        <v>727983</v>
      </c>
      <c r="M23" s="624">
        <v>19588</v>
      </c>
      <c r="N23" s="623">
        <v>82786</v>
      </c>
    </row>
    <row r="24" spans="2:15" ht="16" customHeight="1">
      <c r="B24" s="620"/>
      <c r="C24" s="1108" t="s">
        <v>141</v>
      </c>
      <c r="D24" s="1108"/>
      <c r="E24" s="1108"/>
      <c r="F24" s="1108"/>
      <c r="G24" s="622">
        <v>5015291</v>
      </c>
      <c r="H24" s="623">
        <v>5015291</v>
      </c>
      <c r="I24" s="623">
        <v>112957</v>
      </c>
      <c r="J24" s="623">
        <v>406665</v>
      </c>
      <c r="K24" s="623">
        <v>1961624</v>
      </c>
      <c r="L24" s="623">
        <v>1038657</v>
      </c>
      <c r="M24" s="624">
        <v>38356</v>
      </c>
      <c r="N24" s="623">
        <v>226758</v>
      </c>
    </row>
    <row r="25" spans="2:15" ht="16" customHeight="1">
      <c r="B25" s="620"/>
      <c r="C25" s="1108" t="s">
        <v>200</v>
      </c>
      <c r="D25" s="1108"/>
      <c r="E25" s="1108"/>
      <c r="F25" s="1108"/>
      <c r="G25" s="622">
        <v>5932451</v>
      </c>
      <c r="H25" s="623">
        <v>5932451</v>
      </c>
      <c r="I25" s="623">
        <v>211935</v>
      </c>
      <c r="J25" s="623">
        <v>332405</v>
      </c>
      <c r="K25" s="623">
        <v>2058090</v>
      </c>
      <c r="L25" s="623">
        <v>1277409</v>
      </c>
      <c r="M25" s="624">
        <v>34125</v>
      </c>
      <c r="N25" s="623">
        <v>319564</v>
      </c>
      <c r="O25" s="21"/>
    </row>
    <row r="26" spans="2:15" ht="16" customHeight="1">
      <c r="B26" s="620"/>
      <c r="C26" s="1108" t="s">
        <v>201</v>
      </c>
      <c r="D26" s="1108"/>
      <c r="E26" s="1108"/>
      <c r="F26" s="1108"/>
      <c r="G26" s="622">
        <v>309177</v>
      </c>
      <c r="H26" s="623">
        <v>309177</v>
      </c>
      <c r="I26" s="623">
        <v>19695</v>
      </c>
      <c r="J26" s="623">
        <v>14353</v>
      </c>
      <c r="K26" s="623">
        <v>121922</v>
      </c>
      <c r="L26" s="623">
        <v>106598</v>
      </c>
      <c r="M26" s="624">
        <v>25</v>
      </c>
      <c r="N26" s="623">
        <v>3378</v>
      </c>
    </row>
    <row r="27" spans="2:15" ht="16" customHeight="1">
      <c r="B27" s="620"/>
      <c r="C27" s="1108" t="s">
        <v>189</v>
      </c>
      <c r="D27" s="1108"/>
      <c r="E27" s="1108"/>
      <c r="F27" s="1108"/>
      <c r="G27" s="622">
        <v>15750442</v>
      </c>
      <c r="H27" s="623">
        <v>10187210</v>
      </c>
      <c r="I27" s="623">
        <v>17478</v>
      </c>
      <c r="J27" s="623">
        <v>194015</v>
      </c>
      <c r="K27" s="623">
        <v>2458740</v>
      </c>
      <c r="L27" s="623">
        <v>2245491</v>
      </c>
      <c r="M27" s="624">
        <v>1134</v>
      </c>
      <c r="N27" s="623">
        <v>1408428</v>
      </c>
    </row>
    <row r="28" spans="2:15" ht="16" customHeight="1">
      <c r="B28" s="620"/>
      <c r="C28" s="1108" t="s">
        <v>168</v>
      </c>
      <c r="D28" s="1108"/>
      <c r="E28" s="1108"/>
      <c r="F28" s="1108"/>
      <c r="G28" s="622">
        <v>6730504</v>
      </c>
      <c r="H28" s="623">
        <v>5704383</v>
      </c>
      <c r="I28" s="623">
        <v>180342</v>
      </c>
      <c r="J28" s="623">
        <v>215223</v>
      </c>
      <c r="K28" s="623">
        <v>2071690</v>
      </c>
      <c r="L28" s="623">
        <v>1714662</v>
      </c>
      <c r="M28" s="624">
        <v>5</v>
      </c>
      <c r="N28" s="623">
        <v>133419</v>
      </c>
    </row>
    <row r="29" spans="2:15" ht="16" customHeight="1">
      <c r="B29" s="1111" t="s">
        <v>190</v>
      </c>
      <c r="C29" s="1111"/>
      <c r="D29" s="1111"/>
      <c r="E29" s="1111"/>
      <c r="F29" s="1111"/>
      <c r="G29" s="635">
        <v>0</v>
      </c>
      <c r="H29" s="634">
        <v>0</v>
      </c>
      <c r="I29" s="623">
        <v>1862135</v>
      </c>
      <c r="J29" s="623">
        <v>1276777</v>
      </c>
      <c r="K29" s="623">
        <v>1131127</v>
      </c>
      <c r="L29" s="623">
        <v>1386645</v>
      </c>
      <c r="M29" s="624">
        <v>821757</v>
      </c>
      <c r="N29" s="623">
        <v>9220851</v>
      </c>
    </row>
    <row r="30" spans="2:15" ht="16" customHeight="1" thickBot="1">
      <c r="B30" s="1113" t="s">
        <v>81</v>
      </c>
      <c r="C30" s="1113"/>
      <c r="D30" s="1113"/>
      <c r="E30" s="1113"/>
      <c r="F30" s="1113"/>
      <c r="G30" s="636">
        <v>0</v>
      </c>
      <c r="H30" s="637">
        <v>0</v>
      </c>
      <c r="I30" s="625">
        <v>1608</v>
      </c>
      <c r="J30" s="625">
        <v>2953</v>
      </c>
      <c r="K30" s="625">
        <v>31995</v>
      </c>
      <c r="L30" s="625">
        <v>16313</v>
      </c>
      <c r="M30" s="626">
        <v>815</v>
      </c>
      <c r="N30" s="625">
        <v>958</v>
      </c>
    </row>
    <row r="31" spans="2:15" ht="16" customHeight="1" thickBot="1">
      <c r="B31" s="627"/>
      <c r="C31" s="627"/>
      <c r="D31" s="627"/>
      <c r="E31" s="627"/>
      <c r="F31" s="627"/>
      <c r="G31" s="627"/>
      <c r="H31" s="627"/>
      <c r="I31" s="627"/>
      <c r="J31" s="627"/>
      <c r="K31" s="627"/>
      <c r="L31" s="628"/>
      <c r="M31" s="627"/>
      <c r="N31" s="629"/>
    </row>
    <row r="32" spans="2:15" ht="16" customHeight="1">
      <c r="B32" s="1134" t="s">
        <v>316</v>
      </c>
      <c r="C32" s="1134"/>
      <c r="D32" s="1134"/>
      <c r="E32" s="1134"/>
      <c r="F32" s="1135"/>
      <c r="G32" s="1128" t="s">
        <v>187</v>
      </c>
      <c r="H32" s="1129"/>
      <c r="I32" s="1129"/>
      <c r="J32" s="1130"/>
      <c r="K32" s="1126" t="s">
        <v>149</v>
      </c>
      <c r="L32" s="1116" t="s">
        <v>191</v>
      </c>
      <c r="M32" s="1118" t="s">
        <v>488</v>
      </c>
      <c r="N32" s="629"/>
    </row>
    <row r="33" spans="2:14" ht="16" customHeight="1">
      <c r="B33" s="1134"/>
      <c r="C33" s="1134"/>
      <c r="D33" s="1134"/>
      <c r="E33" s="1134"/>
      <c r="F33" s="1135"/>
      <c r="G33" s="1131" t="s">
        <v>40</v>
      </c>
      <c r="H33" s="1132"/>
      <c r="I33" s="1133"/>
      <c r="J33" s="1121" t="s">
        <v>8</v>
      </c>
      <c r="K33" s="1126"/>
      <c r="L33" s="1116"/>
      <c r="M33" s="1119"/>
      <c r="N33" s="629"/>
    </row>
    <row r="34" spans="2:14" ht="16" customHeight="1">
      <c r="B34" s="1136"/>
      <c r="C34" s="1136"/>
      <c r="D34" s="1136"/>
      <c r="E34" s="1136"/>
      <c r="F34" s="1137"/>
      <c r="G34" s="630" t="s">
        <v>79</v>
      </c>
      <c r="H34" s="630" t="s">
        <v>111</v>
      </c>
      <c r="I34" s="630" t="s">
        <v>130</v>
      </c>
      <c r="J34" s="1122"/>
      <c r="K34" s="1122"/>
      <c r="L34" s="1117"/>
      <c r="M34" s="1120"/>
      <c r="N34" s="629"/>
    </row>
    <row r="35" spans="2:14" ht="16" customHeight="1">
      <c r="B35" s="1108" t="s">
        <v>134</v>
      </c>
      <c r="C35" s="1108"/>
      <c r="D35" s="1108"/>
      <c r="E35" s="1108"/>
      <c r="F35" s="1108"/>
      <c r="G35" s="631"/>
      <c r="H35" s="620"/>
      <c r="I35" s="620"/>
      <c r="J35" s="620"/>
      <c r="K35" s="620"/>
      <c r="L35" s="620"/>
      <c r="M35" s="620"/>
      <c r="N35" s="629"/>
    </row>
    <row r="36" spans="2:14" ht="16" customHeight="1">
      <c r="B36" s="620"/>
      <c r="C36" s="620"/>
      <c r="D36" s="621" t="s">
        <v>489</v>
      </c>
      <c r="E36" s="621"/>
      <c r="F36" s="632"/>
      <c r="G36" s="638">
        <v>23973723</v>
      </c>
      <c r="H36" s="639">
        <v>1142781</v>
      </c>
      <c r="I36" s="639">
        <v>193997</v>
      </c>
      <c r="J36" s="639">
        <v>753016</v>
      </c>
      <c r="K36" s="639">
        <v>9348014</v>
      </c>
      <c r="L36" s="639">
        <v>8463572</v>
      </c>
      <c r="M36" s="639">
        <v>5449520</v>
      </c>
      <c r="N36" s="629"/>
    </row>
    <row r="37" spans="2:14" ht="16" customHeight="1">
      <c r="B37" s="620"/>
      <c r="C37" s="620"/>
      <c r="D37" s="1123" t="s">
        <v>486</v>
      </c>
      <c r="E37" s="1124"/>
      <c r="F37" s="1125"/>
      <c r="G37" s="640">
        <v>26302939</v>
      </c>
      <c r="H37" s="639">
        <v>1303162</v>
      </c>
      <c r="I37" s="639">
        <v>175911</v>
      </c>
      <c r="J37" s="639">
        <v>677345</v>
      </c>
      <c r="K37" s="639">
        <v>9170396</v>
      </c>
      <c r="L37" s="639">
        <v>8675847</v>
      </c>
      <c r="M37" s="639">
        <v>5687244</v>
      </c>
      <c r="N37" s="629"/>
    </row>
    <row r="38" spans="2:14" ht="16" customHeight="1">
      <c r="B38" s="620"/>
      <c r="C38" s="620"/>
      <c r="D38" s="1123" t="s">
        <v>490</v>
      </c>
      <c r="E38" s="1127"/>
      <c r="F38" s="1127"/>
      <c r="G38" s="640">
        <f>G40+G44+G45</f>
        <v>22799017</v>
      </c>
      <c r="H38" s="639">
        <f>H40+H44+H45</f>
        <v>1020590</v>
      </c>
      <c r="I38" s="639">
        <f t="shared" ref="I38:M38" si="0">I40+I44+I45</f>
        <v>188206</v>
      </c>
      <c r="J38" s="639">
        <f t="shared" si="0"/>
        <v>637563</v>
      </c>
      <c r="K38" s="639">
        <f t="shared" si="0"/>
        <v>11072195</v>
      </c>
      <c r="L38" s="639">
        <f t="shared" si="0"/>
        <v>8304764</v>
      </c>
      <c r="M38" s="639">
        <f t="shared" si="0"/>
        <v>4996909</v>
      </c>
      <c r="N38" s="629"/>
    </row>
    <row r="39" spans="2:14" ht="16" customHeight="1">
      <c r="B39" s="1108" t="s">
        <v>188</v>
      </c>
      <c r="C39" s="1108"/>
      <c r="D39" s="1108"/>
      <c r="E39" s="1108"/>
      <c r="F39" s="1108"/>
      <c r="G39" s="640"/>
      <c r="H39" s="639"/>
      <c r="I39" s="639"/>
      <c r="J39" s="639"/>
      <c r="K39" s="639"/>
      <c r="L39" s="639"/>
      <c r="M39" s="639"/>
      <c r="N39" s="629"/>
    </row>
    <row r="40" spans="2:14" ht="16" customHeight="1">
      <c r="B40" s="620"/>
      <c r="C40" s="1108" t="s">
        <v>195</v>
      </c>
      <c r="D40" s="1108"/>
      <c r="E40" s="1108"/>
      <c r="F40" s="1108"/>
      <c r="G40" s="640">
        <f>SUM(G41:G43)</f>
        <v>22576802</v>
      </c>
      <c r="H40" s="641">
        <f t="shared" ref="H40:L40" si="1">SUM(H41:H43)</f>
        <v>1020590</v>
      </c>
      <c r="I40" s="641">
        <f t="shared" si="1"/>
        <v>188206</v>
      </c>
      <c r="J40" s="641">
        <f t="shared" si="1"/>
        <v>637563</v>
      </c>
      <c r="K40" s="641">
        <f t="shared" si="1"/>
        <v>9420964</v>
      </c>
      <c r="L40" s="641">
        <f t="shared" si="1"/>
        <v>8286207</v>
      </c>
      <c r="M40" s="641">
        <f>SUM(M41:M43)</f>
        <v>3840909</v>
      </c>
      <c r="N40" s="629"/>
    </row>
    <row r="41" spans="2:14" ht="16" customHeight="1">
      <c r="B41" s="620"/>
      <c r="C41" s="620"/>
      <c r="D41" s="1108" t="s">
        <v>98</v>
      </c>
      <c r="E41" s="1108"/>
      <c r="F41" s="1108"/>
      <c r="G41" s="640">
        <f>404739+3065</f>
        <v>407804</v>
      </c>
      <c r="H41" s="641">
        <v>5841</v>
      </c>
      <c r="I41" s="641">
        <v>452</v>
      </c>
      <c r="J41" s="641">
        <v>16331</v>
      </c>
      <c r="K41" s="641">
        <f>88911+467883</f>
        <v>556794</v>
      </c>
      <c r="L41" s="641">
        <f>142451+14123</f>
        <v>156574</v>
      </c>
      <c r="M41" s="641">
        <v>756219</v>
      </c>
      <c r="N41" s="629"/>
    </row>
    <row r="42" spans="2:14" ht="16" customHeight="1">
      <c r="B42" s="620"/>
      <c r="C42" s="620"/>
      <c r="D42" s="1108" t="s">
        <v>165</v>
      </c>
      <c r="E42" s="1108"/>
      <c r="F42" s="1108"/>
      <c r="G42" s="640">
        <f>20996953+4016</f>
        <v>21000969</v>
      </c>
      <c r="H42" s="641">
        <v>1014749</v>
      </c>
      <c r="I42" s="641">
        <v>187754</v>
      </c>
      <c r="J42" s="641">
        <v>621232</v>
      </c>
      <c r="K42" s="641">
        <f>1582849+74440</f>
        <v>1657289</v>
      </c>
      <c r="L42" s="641">
        <f>3613209+3589</f>
        <v>3616798</v>
      </c>
      <c r="M42" s="641">
        <v>2996407</v>
      </c>
      <c r="N42" s="629"/>
    </row>
    <row r="43" spans="2:14" ht="16" customHeight="1">
      <c r="B43" s="620"/>
      <c r="C43" s="620"/>
      <c r="D43" s="1108" t="s">
        <v>196</v>
      </c>
      <c r="E43" s="1108"/>
      <c r="F43" s="1108"/>
      <c r="G43" s="640">
        <v>1168029</v>
      </c>
      <c r="H43" s="641">
        <v>0</v>
      </c>
      <c r="I43" s="641">
        <v>0</v>
      </c>
      <c r="J43" s="641">
        <v>0</v>
      </c>
      <c r="K43" s="641">
        <v>7206881</v>
      </c>
      <c r="L43" s="641">
        <v>4512835</v>
      </c>
      <c r="M43" s="641">
        <v>88283</v>
      </c>
      <c r="N43" s="629"/>
    </row>
    <row r="44" spans="2:14" ht="16" customHeight="1">
      <c r="B44" s="620"/>
      <c r="C44" s="1108" t="s">
        <v>197</v>
      </c>
      <c r="D44" s="1108"/>
      <c r="E44" s="1108"/>
      <c r="F44" s="1108"/>
      <c r="G44" s="640">
        <f>216000</f>
        <v>216000</v>
      </c>
      <c r="H44" s="642">
        <v>0</v>
      </c>
      <c r="I44" s="641">
        <v>0</v>
      </c>
      <c r="J44" s="642">
        <v>0</v>
      </c>
      <c r="K44" s="641">
        <v>1603581</v>
      </c>
      <c r="L44" s="641">
        <v>13000</v>
      </c>
      <c r="M44" s="641">
        <v>1155000</v>
      </c>
      <c r="N44" s="629"/>
    </row>
    <row r="45" spans="2:14" ht="16" customHeight="1">
      <c r="B45" s="620"/>
      <c r="C45" s="1108" t="s">
        <v>232</v>
      </c>
      <c r="D45" s="1108"/>
      <c r="E45" s="1108"/>
      <c r="F45" s="1108"/>
      <c r="G45" s="643">
        <v>6215</v>
      </c>
      <c r="H45" s="642">
        <v>0</v>
      </c>
      <c r="I45" s="641">
        <v>0</v>
      </c>
      <c r="J45" s="641">
        <v>0</v>
      </c>
      <c r="K45" s="641">
        <f>573+47077</f>
        <v>47650</v>
      </c>
      <c r="L45" s="641">
        <f>1673+3884</f>
        <v>5557</v>
      </c>
      <c r="M45" s="641">
        <v>1000</v>
      </c>
      <c r="N45" s="629"/>
    </row>
    <row r="46" spans="2:14" ht="16" customHeight="1">
      <c r="B46" s="1108" t="s">
        <v>148</v>
      </c>
      <c r="C46" s="1108"/>
      <c r="D46" s="1108"/>
      <c r="E46" s="1108"/>
      <c r="F46" s="1108"/>
      <c r="G46" s="640"/>
      <c r="H46" s="641"/>
      <c r="I46" s="641"/>
      <c r="J46" s="641"/>
      <c r="K46" s="641"/>
      <c r="L46" s="641"/>
      <c r="M46" s="641"/>
      <c r="N46" s="629"/>
    </row>
    <row r="47" spans="2:14" ht="16" customHeight="1">
      <c r="B47" s="620"/>
      <c r="C47" s="1108" t="s">
        <v>67</v>
      </c>
      <c r="D47" s="1108"/>
      <c r="E47" s="1108"/>
      <c r="F47" s="1108"/>
      <c r="G47" s="640">
        <f>G48+G51+G52+G53+G54</f>
        <v>17583039</v>
      </c>
      <c r="H47" s="641">
        <f t="shared" ref="H47:J47" si="2">H48+H51+H52+H53+H54</f>
        <v>998151</v>
      </c>
      <c r="I47" s="641">
        <f t="shared" si="2"/>
        <v>186102</v>
      </c>
      <c r="J47" s="641">
        <f t="shared" si="2"/>
        <v>627118</v>
      </c>
      <c r="K47" s="641">
        <f>1591788+5420296</f>
        <v>7012084</v>
      </c>
      <c r="L47" s="641">
        <f>3675769+4490531</f>
        <v>8166300</v>
      </c>
      <c r="M47" s="641">
        <f>2606131</f>
        <v>2606131</v>
      </c>
      <c r="N47" s="629"/>
    </row>
    <row r="48" spans="2:14" ht="16" customHeight="1">
      <c r="B48" s="620"/>
      <c r="C48" s="620"/>
      <c r="D48" s="1108" t="s">
        <v>11</v>
      </c>
      <c r="E48" s="1108"/>
      <c r="F48" s="1108"/>
      <c r="G48" s="640">
        <f>SUM(G49:G50)</f>
        <v>14182060</v>
      </c>
      <c r="H48" s="641">
        <f t="shared" ref="H48:J48" si="3">SUM(H49:H50)</f>
        <v>905291</v>
      </c>
      <c r="I48" s="641">
        <f t="shared" si="3"/>
        <v>181910</v>
      </c>
      <c r="J48" s="641">
        <f t="shared" si="3"/>
        <v>521918</v>
      </c>
      <c r="K48" s="641">
        <f>735646+1251409</f>
        <v>1987055</v>
      </c>
      <c r="L48" s="644" t="s">
        <v>44</v>
      </c>
      <c r="M48" s="642">
        <v>757837</v>
      </c>
      <c r="N48" s="629"/>
    </row>
    <row r="49" spans="2:14" ht="16" customHeight="1">
      <c r="B49" s="620"/>
      <c r="C49" s="620"/>
      <c r="D49" s="620"/>
      <c r="E49" s="617"/>
      <c r="F49" s="617" t="s">
        <v>199</v>
      </c>
      <c r="G49" s="640">
        <f>(8720499+270736)+(508672+4262)</f>
        <v>9504169</v>
      </c>
      <c r="H49" s="641">
        <f>643888+16802</f>
        <v>660690</v>
      </c>
      <c r="I49" s="641">
        <f>110410+5912</f>
        <v>116322</v>
      </c>
      <c r="J49" s="641">
        <f>317328+44407</f>
        <v>361735</v>
      </c>
      <c r="K49" s="644" t="s">
        <v>44</v>
      </c>
      <c r="L49" s="644" t="s">
        <v>44</v>
      </c>
      <c r="M49" s="644" t="s">
        <v>44</v>
      </c>
      <c r="N49" s="629"/>
    </row>
    <row r="50" spans="2:14" ht="16" customHeight="1">
      <c r="B50" s="620"/>
      <c r="C50" s="620"/>
      <c r="D50" s="620"/>
      <c r="E50" s="620"/>
      <c r="F50" s="617" t="s">
        <v>192</v>
      </c>
      <c r="G50" s="640">
        <f>(876406+783848+2143301+692282)+(53985+10438+116798+833)</f>
        <v>4677891</v>
      </c>
      <c r="H50" s="641">
        <f>40293+20223+138084+46001</f>
        <v>244601</v>
      </c>
      <c r="I50" s="641">
        <f>17391+25651+22546</f>
        <v>65588</v>
      </c>
      <c r="J50" s="641">
        <f>63538+19121+77524</f>
        <v>160183</v>
      </c>
      <c r="K50" s="644" t="s">
        <v>44</v>
      </c>
      <c r="L50" s="644" t="s">
        <v>44</v>
      </c>
      <c r="M50" s="644" t="s">
        <v>44</v>
      </c>
      <c r="N50" s="629"/>
    </row>
    <row r="51" spans="2:14" ht="16" customHeight="1">
      <c r="B51" s="620"/>
      <c r="C51" s="1108" t="s">
        <v>65</v>
      </c>
      <c r="D51" s="1108"/>
      <c r="E51" s="1108"/>
      <c r="F51" s="1108"/>
      <c r="G51" s="640">
        <f>477843+78363</f>
        <v>556206</v>
      </c>
      <c r="H51" s="641">
        <v>15611</v>
      </c>
      <c r="I51" s="641">
        <v>1046</v>
      </c>
      <c r="J51" s="641">
        <v>57965</v>
      </c>
      <c r="K51" s="644" t="s">
        <v>44</v>
      </c>
      <c r="L51" s="644" t="s">
        <v>44</v>
      </c>
      <c r="M51" s="644" t="s">
        <v>44</v>
      </c>
      <c r="N51" s="629"/>
    </row>
    <row r="52" spans="2:14" ht="16" customHeight="1">
      <c r="B52" s="620"/>
      <c r="C52" s="1108" t="s">
        <v>141</v>
      </c>
      <c r="D52" s="1108"/>
      <c r="E52" s="1108"/>
      <c r="F52" s="1109"/>
      <c r="G52" s="638">
        <f>1038279+87088</f>
        <v>1125367</v>
      </c>
      <c r="H52" s="641">
        <v>58128</v>
      </c>
      <c r="I52" s="641">
        <v>1563</v>
      </c>
      <c r="J52" s="641">
        <v>45216</v>
      </c>
      <c r="K52" s="644" t="s">
        <v>44</v>
      </c>
      <c r="L52" s="644" t="s">
        <v>44</v>
      </c>
      <c r="M52" s="644" t="s">
        <v>44</v>
      </c>
      <c r="N52" s="629"/>
    </row>
    <row r="53" spans="2:14" ht="16" customHeight="1">
      <c r="B53" s="620"/>
      <c r="C53" s="1108" t="s">
        <v>200</v>
      </c>
      <c r="D53" s="1108"/>
      <c r="E53" s="1108"/>
      <c r="F53" s="1109"/>
      <c r="G53" s="638">
        <f>1597806+80691</f>
        <v>1678497</v>
      </c>
      <c r="H53" s="641">
        <v>18666</v>
      </c>
      <c r="I53" s="641">
        <v>1526</v>
      </c>
      <c r="J53" s="641">
        <v>234</v>
      </c>
      <c r="K53" s="644" t="s">
        <v>44</v>
      </c>
      <c r="L53" s="644" t="s">
        <v>44</v>
      </c>
      <c r="M53" s="644" t="s">
        <v>44</v>
      </c>
      <c r="N53" s="629"/>
    </row>
    <row r="54" spans="2:14" ht="16" customHeight="1">
      <c r="B54" s="620"/>
      <c r="C54" s="1108" t="s">
        <v>201</v>
      </c>
      <c r="D54" s="1108"/>
      <c r="E54" s="1108"/>
      <c r="F54" s="1109"/>
      <c r="G54" s="638">
        <f>37927+2982</f>
        <v>40909</v>
      </c>
      <c r="H54" s="641">
        <v>455</v>
      </c>
      <c r="I54" s="641">
        <v>57</v>
      </c>
      <c r="J54" s="641">
        <v>1785</v>
      </c>
      <c r="K54" s="644" t="s">
        <v>44</v>
      </c>
      <c r="L54" s="644" t="s">
        <v>44</v>
      </c>
      <c r="M54" s="644" t="s">
        <v>44</v>
      </c>
      <c r="N54" s="629"/>
    </row>
    <row r="55" spans="2:14" ht="16" customHeight="1">
      <c r="B55" s="620"/>
      <c r="C55" s="1108" t="s">
        <v>189</v>
      </c>
      <c r="D55" s="1108"/>
      <c r="E55" s="1108"/>
      <c r="F55" s="1108"/>
      <c r="G55" s="638">
        <f>3751074+82157</f>
        <v>3833231</v>
      </c>
      <c r="H55" s="641">
        <v>17951</v>
      </c>
      <c r="I55" s="641">
        <v>297</v>
      </c>
      <c r="J55" s="641">
        <v>10445</v>
      </c>
      <c r="K55" s="644">
        <f>76177+3011202</f>
        <v>3087379</v>
      </c>
      <c r="L55" s="644">
        <f>66761+19073</f>
        <v>85834</v>
      </c>
      <c r="M55" s="641">
        <v>2390019</v>
      </c>
      <c r="N55" s="629"/>
    </row>
    <row r="56" spans="2:14" ht="16" customHeight="1">
      <c r="B56" s="620"/>
      <c r="C56" s="1108" t="s">
        <v>168</v>
      </c>
      <c r="D56" s="1108"/>
      <c r="E56" s="1108"/>
      <c r="F56" s="1108"/>
      <c r="G56" s="638">
        <f>1227691+155056</f>
        <v>1382747</v>
      </c>
      <c r="H56" s="641">
        <v>4488</v>
      </c>
      <c r="I56" s="641">
        <v>1807</v>
      </c>
      <c r="J56" s="641">
        <v>0</v>
      </c>
      <c r="K56" s="642">
        <f>4368+968364</f>
        <v>972732</v>
      </c>
      <c r="L56" s="641">
        <f>27803+24827</f>
        <v>52630</v>
      </c>
      <c r="M56" s="642">
        <v>759</v>
      </c>
      <c r="N56" s="629"/>
    </row>
    <row r="57" spans="2:14" ht="16" customHeight="1">
      <c r="B57" s="1111" t="s">
        <v>190</v>
      </c>
      <c r="C57" s="1111"/>
      <c r="D57" s="1111"/>
      <c r="E57" s="1111"/>
      <c r="F57" s="1112"/>
      <c r="G57" s="638">
        <v>1547060</v>
      </c>
      <c r="H57" s="642">
        <v>2447458</v>
      </c>
      <c r="I57" s="642">
        <v>975161</v>
      </c>
      <c r="J57" s="642">
        <v>1389026</v>
      </c>
      <c r="K57" s="642">
        <v>15594</v>
      </c>
      <c r="L57" s="642">
        <v>11697</v>
      </c>
      <c r="M57" s="642">
        <v>7038</v>
      </c>
      <c r="N57" s="629"/>
    </row>
    <row r="58" spans="2:14" ht="16" customHeight="1" thickBot="1">
      <c r="B58" s="1113" t="s">
        <v>81</v>
      </c>
      <c r="C58" s="1113"/>
      <c r="D58" s="1113"/>
      <c r="E58" s="1113"/>
      <c r="F58" s="1113"/>
      <c r="G58" s="645">
        <v>14737</v>
      </c>
      <c r="H58" s="646">
        <v>417</v>
      </c>
      <c r="I58" s="646">
        <v>193</v>
      </c>
      <c r="J58" s="646">
        <v>459</v>
      </c>
      <c r="K58" s="646">
        <v>710012</v>
      </c>
      <c r="L58" s="646">
        <v>710012</v>
      </c>
      <c r="M58" s="646">
        <v>710012</v>
      </c>
      <c r="N58" s="629"/>
    </row>
    <row r="59" spans="2:14" ht="12.75" customHeight="1">
      <c r="B59" s="1114" t="s">
        <v>492</v>
      </c>
      <c r="C59" s="1115"/>
      <c r="D59" s="1115"/>
      <c r="E59" s="1115"/>
      <c r="F59" s="1115"/>
      <c r="G59" s="1115"/>
      <c r="H59" s="1115"/>
      <c r="I59" s="1115"/>
      <c r="J59" s="1115"/>
      <c r="K59" s="1115"/>
      <c r="L59" s="1115"/>
      <c r="M59" s="1115"/>
      <c r="N59" s="629"/>
    </row>
    <row r="60" spans="2:14" ht="12.75" customHeight="1">
      <c r="B60" s="1110" t="s">
        <v>313</v>
      </c>
      <c r="C60" s="1110"/>
      <c r="D60" s="1110"/>
      <c r="E60" s="1110"/>
      <c r="F60" s="1110"/>
      <c r="G60" s="1110"/>
      <c r="H60" s="1110"/>
      <c r="I60" s="1110"/>
      <c r="J60" s="1110"/>
      <c r="K60" s="1110"/>
      <c r="L60" s="1110"/>
      <c r="M60" s="1110"/>
      <c r="N60" s="629"/>
    </row>
    <row r="61" spans="2:14" ht="12.75" customHeight="1">
      <c r="B61" s="1110" t="s">
        <v>314</v>
      </c>
      <c r="C61" s="1110"/>
      <c r="D61" s="1110"/>
      <c r="E61" s="1110"/>
      <c r="F61" s="1110"/>
      <c r="G61" s="1110"/>
      <c r="H61" s="1110"/>
      <c r="I61" s="1110"/>
      <c r="J61" s="1110"/>
      <c r="K61" s="1110"/>
      <c r="L61" s="1110"/>
      <c r="M61" s="1110"/>
      <c r="N61" s="629"/>
    </row>
    <row r="62" spans="2:14" ht="12.75" customHeight="1">
      <c r="B62" s="633" t="s">
        <v>233</v>
      </c>
      <c r="C62" s="633"/>
      <c r="D62" s="633"/>
      <c r="E62" s="633"/>
      <c r="F62" s="633"/>
      <c r="G62" s="633"/>
      <c r="H62" s="633"/>
      <c r="I62" s="633"/>
      <c r="J62" s="633"/>
      <c r="K62" s="633"/>
      <c r="L62" s="633"/>
      <c r="M62" s="633"/>
      <c r="N62" s="629"/>
    </row>
    <row r="63" spans="2:14" ht="12.75" customHeight="1">
      <c r="B63" s="1110" t="s">
        <v>234</v>
      </c>
      <c r="C63" s="1110"/>
      <c r="D63" s="1110"/>
      <c r="E63" s="1110"/>
      <c r="F63" s="1110"/>
      <c r="G63" s="1110"/>
      <c r="H63" s="1110"/>
      <c r="I63" s="1110"/>
      <c r="J63" s="1110"/>
      <c r="K63" s="1110"/>
      <c r="L63" s="1110"/>
      <c r="M63" s="1110"/>
      <c r="N63" s="629"/>
    </row>
    <row r="64" spans="2:14" ht="12.75" customHeight="1"/>
    <row r="65" s="69" customFormat="1" ht="12.75" customHeight="1"/>
    <row r="66" s="69" customFormat="1" ht="8.15" customHeight="1"/>
    <row r="67" s="69" customFormat="1" ht="8.15" customHeight="1"/>
    <row r="68" s="69" customFormat="1" ht="8.15" customHeight="1"/>
    <row r="69" s="69" customFormat="1" ht="8.15" customHeight="1"/>
    <row r="70" s="69" customFormat="1" ht="8.15" customHeight="1"/>
    <row r="71" s="69" customFormat="1" ht="8.15" customHeight="1"/>
    <row r="72" s="69" customFormat="1" ht="8.15" customHeight="1"/>
    <row r="73" s="69" customFormat="1" ht="8.15" customHeight="1"/>
    <row r="74" s="69" customFormat="1" ht="8.15" customHeight="1"/>
    <row r="75" s="69" customFormat="1" ht="8.15" customHeight="1"/>
    <row r="76" s="69" customFormat="1" ht="8.15" customHeight="1"/>
    <row r="77" s="69" customFormat="1" ht="8.15" customHeight="1"/>
    <row r="78" s="69" customFormat="1" ht="8.15" customHeight="1"/>
    <row r="79" s="69" customFormat="1" ht="8.15" customHeight="1"/>
    <row r="80" s="69" customFormat="1" ht="8.15" customHeight="1"/>
    <row r="81" s="69" customFormat="1" ht="8.15" customHeight="1"/>
    <row r="82" s="69" customFormat="1" ht="8.15" customHeight="1"/>
    <row r="83" s="69" customFormat="1" ht="8.15" customHeight="1"/>
    <row r="84" s="69" customFormat="1" ht="8.15" customHeight="1"/>
    <row r="85" s="69" customFormat="1" ht="8.15" customHeight="1"/>
    <row r="86" s="69" customFormat="1" ht="8.15" customHeight="1"/>
    <row r="87" s="69" customFormat="1" ht="8.15" customHeight="1"/>
    <row r="88" s="69" customFormat="1" ht="8.15" customHeight="1"/>
    <row r="89" s="69" customFormat="1" ht="8.15" customHeight="1"/>
    <row r="90" s="69" customFormat="1" ht="8.15" customHeight="1"/>
    <row r="91" s="69" customFormat="1" ht="8.15" customHeight="1"/>
    <row r="92" s="69" customFormat="1" ht="8.15" customHeight="1"/>
    <row r="93" s="69" customFormat="1" ht="8.15" customHeight="1"/>
    <row r="94" s="69" customFormat="1" ht="8.15" customHeight="1"/>
    <row r="95" s="69" customFormat="1" ht="8.15" customHeight="1"/>
    <row r="96" s="69" customFormat="1" ht="8.15" customHeight="1"/>
    <row r="97" s="69" customFormat="1" ht="8.15" customHeight="1"/>
    <row r="98" s="69" customFormat="1" ht="8.15" customHeight="1"/>
    <row r="99" s="69" customFormat="1" ht="8.15" customHeight="1"/>
    <row r="100" s="69" customFormat="1" ht="8.15" customHeight="1"/>
    <row r="101" s="69" customFormat="1" ht="8.15" customHeight="1"/>
    <row r="102" s="69" customFormat="1" ht="8.15" customHeight="1"/>
    <row r="103" s="69" customFormat="1" ht="8.15" customHeight="1"/>
    <row r="104" s="69" customFormat="1" ht="8.15" customHeight="1"/>
    <row r="105" s="69" customFormat="1" ht="8.15" customHeight="1"/>
    <row r="106" s="69" customFormat="1" ht="8.15" customHeight="1"/>
    <row r="107" s="69" customFormat="1" ht="8.15" customHeight="1"/>
    <row r="108" s="69" customFormat="1" ht="8.15" customHeight="1"/>
    <row r="109" s="69" customFormat="1" ht="8.15" customHeight="1"/>
    <row r="110" s="69" customFormat="1" ht="8.15" customHeight="1"/>
    <row r="111" s="69" customFormat="1" ht="8.15" customHeight="1"/>
    <row r="112" s="69" customFormat="1" ht="8.15" customHeight="1"/>
    <row r="113" s="69" customFormat="1" ht="8.15" customHeight="1"/>
    <row r="114" s="69" customFormat="1" ht="8.15" customHeight="1"/>
    <row r="115" s="69" customFormat="1" ht="8.15" customHeight="1"/>
  </sheetData>
  <mergeCells count="64">
    <mergeCell ref="C12:F12"/>
    <mergeCell ref="B2:N2"/>
    <mergeCell ref="B4:F6"/>
    <mergeCell ref="G4:G6"/>
    <mergeCell ref="H5:H6"/>
    <mergeCell ref="I5:I6"/>
    <mergeCell ref="J5:J6"/>
    <mergeCell ref="K5:K6"/>
    <mergeCell ref="L5:L6"/>
    <mergeCell ref="M5:M6"/>
    <mergeCell ref="N5:N6"/>
    <mergeCell ref="B7:F7"/>
    <mergeCell ref="D9:F9"/>
    <mergeCell ref="D10:F10"/>
    <mergeCell ref="B11:F11"/>
    <mergeCell ref="H4:N4"/>
    <mergeCell ref="C26:F26"/>
    <mergeCell ref="D13:F13"/>
    <mergeCell ref="D14:F14"/>
    <mergeCell ref="D15:F15"/>
    <mergeCell ref="C16:F16"/>
    <mergeCell ref="C17:F17"/>
    <mergeCell ref="B18:F18"/>
    <mergeCell ref="C19:F19"/>
    <mergeCell ref="D20:F20"/>
    <mergeCell ref="C23:F23"/>
    <mergeCell ref="C24:F24"/>
    <mergeCell ref="C25:F25"/>
    <mergeCell ref="D38:F38"/>
    <mergeCell ref="G32:J32"/>
    <mergeCell ref="G33:I33"/>
    <mergeCell ref="C27:F27"/>
    <mergeCell ref="C28:F28"/>
    <mergeCell ref="B29:F29"/>
    <mergeCell ref="B30:F30"/>
    <mergeCell ref="B32:F34"/>
    <mergeCell ref="L32:L34"/>
    <mergeCell ref="M32:M34"/>
    <mergeCell ref="J33:J34"/>
    <mergeCell ref="B35:F35"/>
    <mergeCell ref="D37:F37"/>
    <mergeCell ref="K32:K34"/>
    <mergeCell ref="B61:M61"/>
    <mergeCell ref="B63:M63"/>
    <mergeCell ref="C53:F53"/>
    <mergeCell ref="C54:F54"/>
    <mergeCell ref="C55:F55"/>
    <mergeCell ref="C56:F56"/>
    <mergeCell ref="B57:F57"/>
    <mergeCell ref="B58:F58"/>
    <mergeCell ref="B59:M59"/>
    <mergeCell ref="B60:M60"/>
    <mergeCell ref="C52:F52"/>
    <mergeCell ref="B39:F39"/>
    <mergeCell ref="C40:F40"/>
    <mergeCell ref="D41:F41"/>
    <mergeCell ref="D42:F42"/>
    <mergeCell ref="D43:F43"/>
    <mergeCell ref="C44:F44"/>
    <mergeCell ref="C45:F45"/>
    <mergeCell ref="B46:F46"/>
    <mergeCell ref="C47:F47"/>
    <mergeCell ref="D48:F48"/>
    <mergeCell ref="C51:F51"/>
  </mergeCells>
  <phoneticPr fontId="62"/>
  <pageMargins left="0.70866141732283472" right="0.70866141732283472" top="0.74803149606299213" bottom="0.35433070866141736" header="0.31496062992125984" footer="0.31496062992125984"/>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V39"/>
  <sheetViews>
    <sheetView showGridLines="0" view="pageBreakPreview" zoomScale="90" zoomScaleNormal="100" zoomScaleSheetLayoutView="90" workbookViewId="0">
      <selection activeCell="Y3" sqref="Y3"/>
    </sheetView>
  </sheetViews>
  <sheetFormatPr defaultColWidth="7" defaultRowHeight="13"/>
  <cols>
    <col min="1" max="1" width="7.7265625" style="46" customWidth="1"/>
    <col min="2" max="2" width="10.26953125" style="46" customWidth="1"/>
    <col min="3" max="3" width="4.90625" style="46" customWidth="1"/>
    <col min="4" max="4" width="7" style="46"/>
    <col min="5" max="7" width="6.26953125" style="46" customWidth="1"/>
    <col min="8" max="19" width="4.7265625" style="46" customWidth="1"/>
    <col min="20" max="20" width="6.26953125" style="46" customWidth="1"/>
    <col min="21" max="22" width="4.7265625" style="46" customWidth="1"/>
    <col min="23" max="16384" width="7" style="46"/>
  </cols>
  <sheetData>
    <row r="2" spans="2:22" s="43" customFormat="1" ht="28.5" customHeight="1">
      <c r="B2" s="667" t="s">
        <v>340</v>
      </c>
      <c r="C2" s="667"/>
      <c r="D2" s="667"/>
      <c r="E2" s="667"/>
      <c r="F2" s="667"/>
      <c r="G2" s="667"/>
      <c r="H2" s="667"/>
      <c r="I2" s="667"/>
      <c r="J2" s="667"/>
      <c r="K2" s="667"/>
      <c r="L2" s="667"/>
      <c r="M2" s="667"/>
      <c r="N2" s="667"/>
      <c r="O2" s="667"/>
      <c r="P2" s="667"/>
    </row>
    <row r="3" spans="2:22" s="31" customFormat="1" ht="28.5" customHeight="1" thickBot="1">
      <c r="B3" s="39" t="s">
        <v>498</v>
      </c>
      <c r="C3" s="39"/>
      <c r="D3" s="39"/>
      <c r="E3" s="39"/>
      <c r="F3" s="39"/>
      <c r="G3" s="39"/>
      <c r="H3" s="39"/>
      <c r="I3" s="39"/>
      <c r="J3" s="39"/>
      <c r="K3" s="39"/>
      <c r="L3" s="39"/>
      <c r="M3" s="39"/>
      <c r="Q3" s="407"/>
      <c r="R3" s="407"/>
      <c r="T3" s="39"/>
      <c r="U3" s="39"/>
      <c r="V3" s="408" t="s">
        <v>335</v>
      </c>
    </row>
    <row r="4" spans="2:22" s="44" customFormat="1" ht="20.149999999999999" customHeight="1">
      <c r="B4" s="692" t="s">
        <v>49</v>
      </c>
      <c r="C4" s="695" t="s">
        <v>50</v>
      </c>
      <c r="D4" s="698" t="s">
        <v>336</v>
      </c>
      <c r="E4" s="701" t="s">
        <v>329</v>
      </c>
      <c r="F4" s="702"/>
      <c r="G4" s="702"/>
      <c r="H4" s="702"/>
      <c r="I4" s="702"/>
      <c r="J4" s="702"/>
      <c r="K4" s="702"/>
      <c r="L4" s="702"/>
      <c r="M4" s="702"/>
      <c r="N4" s="702"/>
      <c r="O4" s="702"/>
      <c r="P4" s="702"/>
      <c r="Q4" s="702"/>
      <c r="R4" s="702"/>
      <c r="S4" s="702"/>
      <c r="T4" s="672" t="s">
        <v>330</v>
      </c>
      <c r="U4" s="703"/>
      <c r="V4" s="703"/>
    </row>
    <row r="5" spans="2:22" s="44" customFormat="1" ht="11.25" customHeight="1">
      <c r="B5" s="693"/>
      <c r="C5" s="696"/>
      <c r="D5" s="699"/>
      <c r="E5" s="704" t="s">
        <v>1</v>
      </c>
      <c r="F5" s="705"/>
      <c r="G5" s="705"/>
      <c r="H5" s="706" t="s">
        <v>337</v>
      </c>
      <c r="I5" s="707"/>
      <c r="J5" s="706" t="s">
        <v>338</v>
      </c>
      <c r="K5" s="707"/>
      <c r="L5" s="706" t="s">
        <v>339</v>
      </c>
      <c r="M5" s="707"/>
      <c r="N5" s="706" t="s">
        <v>331</v>
      </c>
      <c r="O5" s="707"/>
      <c r="P5" s="706" t="s">
        <v>332</v>
      </c>
      <c r="Q5" s="707"/>
      <c r="R5" s="706" t="s">
        <v>333</v>
      </c>
      <c r="S5" s="708"/>
      <c r="T5" s="679" t="s">
        <v>39</v>
      </c>
      <c r="U5" s="679" t="s">
        <v>47</v>
      </c>
      <c r="V5" s="681" t="s">
        <v>35</v>
      </c>
    </row>
    <row r="6" spans="2:22" s="44" customFormat="1" ht="11.25" customHeight="1">
      <c r="B6" s="694"/>
      <c r="C6" s="697"/>
      <c r="D6" s="700"/>
      <c r="E6" s="410" t="s">
        <v>1</v>
      </c>
      <c r="F6" s="410" t="s">
        <v>5</v>
      </c>
      <c r="G6" s="410" t="s">
        <v>18</v>
      </c>
      <c r="H6" s="411" t="s">
        <v>5</v>
      </c>
      <c r="I6" s="411" t="s">
        <v>18</v>
      </c>
      <c r="J6" s="411" t="s">
        <v>5</v>
      </c>
      <c r="K6" s="411" t="s">
        <v>18</v>
      </c>
      <c r="L6" s="411" t="s">
        <v>5</v>
      </c>
      <c r="M6" s="411" t="s">
        <v>18</v>
      </c>
      <c r="N6" s="411" t="s">
        <v>5</v>
      </c>
      <c r="O6" s="411" t="s">
        <v>18</v>
      </c>
      <c r="P6" s="411" t="s">
        <v>5</v>
      </c>
      <c r="Q6" s="411" t="s">
        <v>18</v>
      </c>
      <c r="R6" s="411" t="s">
        <v>5</v>
      </c>
      <c r="S6" s="412" t="s">
        <v>18</v>
      </c>
      <c r="T6" s="680"/>
      <c r="U6" s="680"/>
      <c r="V6" s="682"/>
    </row>
    <row r="7" spans="2:22" s="45" customFormat="1" ht="11.25" customHeight="1">
      <c r="B7" s="35" t="s">
        <v>499</v>
      </c>
      <c r="C7" s="205">
        <v>60</v>
      </c>
      <c r="D7" s="206">
        <v>1459</v>
      </c>
      <c r="E7" s="40">
        <v>6962</v>
      </c>
      <c r="F7" s="40">
        <v>3566</v>
      </c>
      <c r="G7" s="40">
        <v>3396</v>
      </c>
      <c r="H7" s="40">
        <v>161</v>
      </c>
      <c r="I7" s="40">
        <v>146</v>
      </c>
      <c r="J7" s="40">
        <v>458</v>
      </c>
      <c r="K7" s="40">
        <v>465</v>
      </c>
      <c r="L7" s="40">
        <v>558</v>
      </c>
      <c r="M7" s="40">
        <v>499</v>
      </c>
      <c r="N7" s="40">
        <v>757</v>
      </c>
      <c r="O7" s="40">
        <v>783</v>
      </c>
      <c r="P7" s="40">
        <v>811</v>
      </c>
      <c r="Q7" s="40">
        <v>791</v>
      </c>
      <c r="R7" s="40">
        <v>821</v>
      </c>
      <c r="S7" s="40">
        <v>712</v>
      </c>
      <c r="T7" s="40">
        <v>1439</v>
      </c>
      <c r="U7" s="40">
        <v>719</v>
      </c>
      <c r="V7" s="40">
        <v>720</v>
      </c>
    </row>
    <row r="8" spans="2:22" s="45" customFormat="1" ht="12" customHeight="1">
      <c r="B8" s="35" t="s">
        <v>495</v>
      </c>
      <c r="C8" s="205">
        <v>63</v>
      </c>
      <c r="D8" s="206">
        <v>1486</v>
      </c>
      <c r="E8" s="40">
        <v>7189</v>
      </c>
      <c r="F8" s="40">
        <v>3643</v>
      </c>
      <c r="G8" s="40">
        <v>3546</v>
      </c>
      <c r="H8" s="40">
        <v>125</v>
      </c>
      <c r="I8" s="40">
        <v>151</v>
      </c>
      <c r="J8" s="40">
        <v>488</v>
      </c>
      <c r="K8" s="40">
        <v>467</v>
      </c>
      <c r="L8" s="40">
        <v>586</v>
      </c>
      <c r="M8" s="40">
        <v>576</v>
      </c>
      <c r="N8" s="40">
        <v>831</v>
      </c>
      <c r="O8" s="40">
        <v>762</v>
      </c>
      <c r="P8" s="40">
        <v>787</v>
      </c>
      <c r="Q8" s="40">
        <v>777</v>
      </c>
      <c r="R8" s="40">
        <v>826</v>
      </c>
      <c r="S8" s="40">
        <v>813</v>
      </c>
      <c r="T8" s="40">
        <v>1551</v>
      </c>
      <c r="U8" s="40">
        <v>828</v>
      </c>
      <c r="V8" s="40">
        <v>723</v>
      </c>
    </row>
    <row r="9" spans="2:22" s="45" customFormat="1" ht="12" customHeight="1">
      <c r="B9" s="35" t="s">
        <v>496</v>
      </c>
      <c r="C9" s="205">
        <v>64</v>
      </c>
      <c r="D9" s="206">
        <v>1508</v>
      </c>
      <c r="E9" s="40">
        <v>7018</v>
      </c>
      <c r="F9" s="40">
        <v>3614</v>
      </c>
      <c r="G9" s="40">
        <v>3404</v>
      </c>
      <c r="H9" s="40">
        <v>146</v>
      </c>
      <c r="I9" s="40">
        <v>124</v>
      </c>
      <c r="J9" s="40">
        <v>518</v>
      </c>
      <c r="K9" s="40">
        <v>481</v>
      </c>
      <c r="L9" s="40">
        <v>587</v>
      </c>
      <c r="M9" s="40">
        <v>574</v>
      </c>
      <c r="N9" s="40">
        <v>800</v>
      </c>
      <c r="O9" s="40">
        <v>754</v>
      </c>
      <c r="P9" s="40">
        <v>756</v>
      </c>
      <c r="Q9" s="40">
        <v>698</v>
      </c>
      <c r="R9" s="40">
        <v>807</v>
      </c>
      <c r="S9" s="40">
        <v>773</v>
      </c>
      <c r="T9" s="40">
        <v>1652</v>
      </c>
      <c r="U9" s="40">
        <v>829</v>
      </c>
      <c r="V9" s="40">
        <v>823</v>
      </c>
    </row>
    <row r="10" spans="2:22" s="45" customFormat="1" ht="12" customHeight="1">
      <c r="B10" s="36" t="s">
        <v>19</v>
      </c>
      <c r="C10" s="205">
        <v>0</v>
      </c>
      <c r="D10" s="40">
        <v>0</v>
      </c>
      <c r="E10" s="40">
        <v>0</v>
      </c>
      <c r="F10" s="40">
        <v>0</v>
      </c>
      <c r="G10" s="40">
        <v>0</v>
      </c>
      <c r="H10" s="40">
        <v>0</v>
      </c>
      <c r="I10" s="40">
        <v>0</v>
      </c>
      <c r="J10" s="40">
        <v>0</v>
      </c>
      <c r="K10" s="40">
        <v>0</v>
      </c>
      <c r="L10" s="40">
        <v>0</v>
      </c>
      <c r="M10" s="40">
        <v>0</v>
      </c>
      <c r="N10" s="40">
        <v>0</v>
      </c>
      <c r="O10" s="40">
        <v>0</v>
      </c>
      <c r="P10" s="40">
        <v>0</v>
      </c>
      <c r="Q10" s="40">
        <v>0</v>
      </c>
      <c r="R10" s="40">
        <v>0</v>
      </c>
      <c r="S10" s="40">
        <v>0</v>
      </c>
      <c r="T10" s="40">
        <v>0</v>
      </c>
      <c r="U10" s="40">
        <v>0</v>
      </c>
      <c r="V10" s="40">
        <v>0</v>
      </c>
    </row>
    <row r="11" spans="2:22" s="45" customFormat="1" ht="12" customHeight="1">
      <c r="B11" s="36" t="s">
        <v>9</v>
      </c>
      <c r="C11" s="205">
        <v>16</v>
      </c>
      <c r="D11" s="40">
        <v>400</v>
      </c>
      <c r="E11" s="40">
        <v>1429</v>
      </c>
      <c r="F11" s="40">
        <v>742</v>
      </c>
      <c r="G11" s="40">
        <v>687</v>
      </c>
      <c r="H11" s="40">
        <v>19</v>
      </c>
      <c r="I11" s="40">
        <v>16</v>
      </c>
      <c r="J11" s="40">
        <v>106</v>
      </c>
      <c r="K11" s="40">
        <v>95</v>
      </c>
      <c r="L11" s="40">
        <v>117</v>
      </c>
      <c r="M11" s="40">
        <v>118</v>
      </c>
      <c r="N11" s="40">
        <v>148</v>
      </c>
      <c r="O11" s="40">
        <v>162</v>
      </c>
      <c r="P11" s="40">
        <v>168</v>
      </c>
      <c r="Q11" s="40">
        <v>126</v>
      </c>
      <c r="R11" s="40">
        <v>184</v>
      </c>
      <c r="S11" s="40">
        <v>170</v>
      </c>
      <c r="T11" s="40">
        <v>430</v>
      </c>
      <c r="U11" s="40">
        <v>223</v>
      </c>
      <c r="V11" s="40">
        <v>207</v>
      </c>
    </row>
    <row r="12" spans="2:22" s="45" customFormat="1" ht="12" customHeight="1">
      <c r="B12" s="36" t="s">
        <v>54</v>
      </c>
      <c r="C12" s="205">
        <v>48</v>
      </c>
      <c r="D12" s="40">
        <v>1108</v>
      </c>
      <c r="E12" s="40">
        <v>5589</v>
      </c>
      <c r="F12" s="40">
        <v>2872</v>
      </c>
      <c r="G12" s="40">
        <v>2717</v>
      </c>
      <c r="H12" s="40">
        <v>127</v>
      </c>
      <c r="I12" s="40">
        <v>108</v>
      </c>
      <c r="J12" s="40">
        <v>412</v>
      </c>
      <c r="K12" s="40">
        <v>386</v>
      </c>
      <c r="L12" s="40">
        <v>470</v>
      </c>
      <c r="M12" s="40">
        <v>456</v>
      </c>
      <c r="N12" s="40">
        <v>652</v>
      </c>
      <c r="O12" s="40">
        <v>592</v>
      </c>
      <c r="P12" s="40">
        <v>588</v>
      </c>
      <c r="Q12" s="40">
        <v>572</v>
      </c>
      <c r="R12" s="40">
        <v>623</v>
      </c>
      <c r="S12" s="40">
        <v>603</v>
      </c>
      <c r="T12" s="40">
        <v>1222</v>
      </c>
      <c r="U12" s="40">
        <v>606</v>
      </c>
      <c r="V12" s="40">
        <v>616</v>
      </c>
    </row>
    <row r="13" spans="2:22" s="45" customFormat="1" ht="12" customHeight="1">
      <c r="B13" s="41" t="s">
        <v>55</v>
      </c>
      <c r="C13" s="205">
        <v>28</v>
      </c>
      <c r="D13" s="40">
        <v>703</v>
      </c>
      <c r="E13" s="40">
        <v>3394</v>
      </c>
      <c r="F13" s="40">
        <v>1743</v>
      </c>
      <c r="G13" s="40">
        <v>1651</v>
      </c>
      <c r="H13" s="40">
        <v>91</v>
      </c>
      <c r="I13" s="40">
        <v>75</v>
      </c>
      <c r="J13" s="40">
        <v>238</v>
      </c>
      <c r="K13" s="40">
        <v>244</v>
      </c>
      <c r="L13" s="40">
        <v>267</v>
      </c>
      <c r="M13" s="40">
        <v>258</v>
      </c>
      <c r="N13" s="40">
        <v>408</v>
      </c>
      <c r="O13" s="40">
        <v>349</v>
      </c>
      <c r="P13" s="40">
        <v>365</v>
      </c>
      <c r="Q13" s="40">
        <v>353</v>
      </c>
      <c r="R13" s="40">
        <v>374</v>
      </c>
      <c r="S13" s="40">
        <v>372</v>
      </c>
      <c r="T13" s="40">
        <v>735</v>
      </c>
      <c r="U13" s="40">
        <v>377</v>
      </c>
      <c r="V13" s="40">
        <v>358</v>
      </c>
    </row>
    <row r="14" spans="2:22" s="45" customFormat="1" ht="12" customHeight="1">
      <c r="B14" s="41" t="s">
        <v>27</v>
      </c>
      <c r="C14" s="205">
        <v>4</v>
      </c>
      <c r="D14" s="40">
        <v>60</v>
      </c>
      <c r="E14" s="40">
        <v>236</v>
      </c>
      <c r="F14" s="40">
        <v>127</v>
      </c>
      <c r="G14" s="40">
        <v>109</v>
      </c>
      <c r="H14" s="40">
        <v>7</v>
      </c>
      <c r="I14" s="40">
        <v>6</v>
      </c>
      <c r="J14" s="40">
        <v>21</v>
      </c>
      <c r="K14" s="40">
        <v>12</v>
      </c>
      <c r="L14" s="40">
        <v>21</v>
      </c>
      <c r="M14" s="40">
        <v>14</v>
      </c>
      <c r="N14" s="40">
        <v>27</v>
      </c>
      <c r="O14" s="40">
        <v>25</v>
      </c>
      <c r="P14" s="40">
        <v>24</v>
      </c>
      <c r="Q14" s="40">
        <v>21</v>
      </c>
      <c r="R14" s="40">
        <v>27</v>
      </c>
      <c r="S14" s="40">
        <v>31</v>
      </c>
      <c r="T14" s="40">
        <v>40</v>
      </c>
      <c r="U14" s="40">
        <v>19</v>
      </c>
      <c r="V14" s="40">
        <v>21</v>
      </c>
    </row>
    <row r="15" spans="2:22" s="45" customFormat="1" ht="12" customHeight="1">
      <c r="B15" s="41" t="s">
        <v>30</v>
      </c>
      <c r="C15" s="205">
        <v>3</v>
      </c>
      <c r="D15" s="40">
        <v>60</v>
      </c>
      <c r="E15" s="40">
        <v>375</v>
      </c>
      <c r="F15" s="40">
        <v>179</v>
      </c>
      <c r="G15" s="40">
        <v>196</v>
      </c>
      <c r="H15" s="40">
        <v>5</v>
      </c>
      <c r="I15" s="40">
        <v>9</v>
      </c>
      <c r="J15" s="40">
        <v>32</v>
      </c>
      <c r="K15" s="40">
        <v>29</v>
      </c>
      <c r="L15" s="40">
        <v>26</v>
      </c>
      <c r="M15" s="40">
        <v>33</v>
      </c>
      <c r="N15" s="40">
        <v>37</v>
      </c>
      <c r="O15" s="40">
        <v>37</v>
      </c>
      <c r="P15" s="40">
        <v>39</v>
      </c>
      <c r="Q15" s="40">
        <v>48</v>
      </c>
      <c r="R15" s="40">
        <v>40</v>
      </c>
      <c r="S15" s="40">
        <v>40</v>
      </c>
      <c r="T15" s="40">
        <v>75</v>
      </c>
      <c r="U15" s="40">
        <v>36</v>
      </c>
      <c r="V15" s="40">
        <v>39</v>
      </c>
    </row>
    <row r="16" spans="2:22" s="45" customFormat="1" ht="12" customHeight="1">
      <c r="B16" s="41" t="s">
        <v>34</v>
      </c>
      <c r="C16" s="205">
        <v>2</v>
      </c>
      <c r="D16" s="206">
        <v>41</v>
      </c>
      <c r="E16" s="40">
        <v>183</v>
      </c>
      <c r="F16" s="40">
        <v>95</v>
      </c>
      <c r="G16" s="40">
        <v>88</v>
      </c>
      <c r="H16" s="40">
        <v>7</v>
      </c>
      <c r="I16" s="40">
        <v>4</v>
      </c>
      <c r="J16" s="40">
        <v>17</v>
      </c>
      <c r="K16" s="40">
        <v>12</v>
      </c>
      <c r="L16" s="40">
        <v>19</v>
      </c>
      <c r="M16" s="40">
        <v>15</v>
      </c>
      <c r="N16" s="40">
        <v>23</v>
      </c>
      <c r="O16" s="40">
        <v>18</v>
      </c>
      <c r="P16" s="40">
        <v>13</v>
      </c>
      <c r="Q16" s="40">
        <v>20</v>
      </c>
      <c r="R16" s="40">
        <v>16</v>
      </c>
      <c r="S16" s="40">
        <v>19</v>
      </c>
      <c r="T16" s="40">
        <v>28</v>
      </c>
      <c r="U16" s="40">
        <v>14</v>
      </c>
      <c r="V16" s="40">
        <v>14</v>
      </c>
    </row>
    <row r="17" spans="2:22" s="45" customFormat="1" ht="12" customHeight="1">
      <c r="B17" s="41" t="s">
        <v>32</v>
      </c>
      <c r="C17" s="205">
        <v>7</v>
      </c>
      <c r="D17" s="40">
        <v>193</v>
      </c>
      <c r="E17" s="40">
        <v>921</v>
      </c>
      <c r="F17" s="40">
        <v>488</v>
      </c>
      <c r="G17" s="40">
        <v>433</v>
      </c>
      <c r="H17" s="40">
        <v>8</v>
      </c>
      <c r="I17" s="40">
        <v>7</v>
      </c>
      <c r="J17" s="40">
        <v>55</v>
      </c>
      <c r="K17" s="40">
        <v>51</v>
      </c>
      <c r="L17" s="40">
        <v>76</v>
      </c>
      <c r="M17" s="40">
        <v>80</v>
      </c>
      <c r="N17" s="40">
        <v>105</v>
      </c>
      <c r="O17" s="40">
        <v>107</v>
      </c>
      <c r="P17" s="40">
        <v>117</v>
      </c>
      <c r="Q17" s="40">
        <v>82</v>
      </c>
      <c r="R17" s="40">
        <v>127</v>
      </c>
      <c r="S17" s="40">
        <v>106</v>
      </c>
      <c r="T17" s="40">
        <v>249</v>
      </c>
      <c r="U17" s="40">
        <v>123</v>
      </c>
      <c r="V17" s="40">
        <v>126</v>
      </c>
    </row>
    <row r="18" spans="2:22" s="45" customFormat="1" ht="12" customHeight="1">
      <c r="B18" s="41" t="s">
        <v>17</v>
      </c>
      <c r="C18" s="205">
        <v>9</v>
      </c>
      <c r="D18" s="40">
        <v>194</v>
      </c>
      <c r="E18" s="40">
        <v>794</v>
      </c>
      <c r="F18" s="40">
        <v>400</v>
      </c>
      <c r="G18" s="40">
        <v>394</v>
      </c>
      <c r="H18" s="40">
        <v>7</v>
      </c>
      <c r="I18" s="40">
        <v>9</v>
      </c>
      <c r="J18" s="40">
        <v>64</v>
      </c>
      <c r="K18" s="40">
        <v>59</v>
      </c>
      <c r="L18" s="40">
        <v>64</v>
      </c>
      <c r="M18" s="40">
        <v>65</v>
      </c>
      <c r="N18" s="40">
        <v>88</v>
      </c>
      <c r="O18" s="40">
        <v>88</v>
      </c>
      <c r="P18" s="40">
        <v>77</v>
      </c>
      <c r="Q18" s="40">
        <v>77</v>
      </c>
      <c r="R18" s="40">
        <v>100</v>
      </c>
      <c r="S18" s="40">
        <v>96</v>
      </c>
      <c r="T18" s="40">
        <v>229</v>
      </c>
      <c r="U18" s="40">
        <v>110</v>
      </c>
      <c r="V18" s="40">
        <v>119</v>
      </c>
    </row>
    <row r="19" spans="2:22" s="45" customFormat="1" ht="12" customHeight="1">
      <c r="B19" s="41" t="s">
        <v>10</v>
      </c>
      <c r="C19" s="205">
        <v>4</v>
      </c>
      <c r="D19" s="40">
        <v>112</v>
      </c>
      <c r="E19" s="40">
        <v>423</v>
      </c>
      <c r="F19" s="40">
        <v>245</v>
      </c>
      <c r="G19" s="40">
        <v>178</v>
      </c>
      <c r="H19" s="40">
        <v>3</v>
      </c>
      <c r="I19" s="40">
        <v>1</v>
      </c>
      <c r="J19" s="40">
        <v>38</v>
      </c>
      <c r="K19" s="40">
        <v>29</v>
      </c>
      <c r="L19" s="40">
        <v>43</v>
      </c>
      <c r="M19" s="40">
        <v>32</v>
      </c>
      <c r="N19" s="40">
        <v>42</v>
      </c>
      <c r="O19" s="40">
        <v>49</v>
      </c>
      <c r="P19" s="40">
        <v>62</v>
      </c>
      <c r="Q19" s="40">
        <v>31</v>
      </c>
      <c r="R19" s="40">
        <v>57</v>
      </c>
      <c r="S19" s="40">
        <v>36</v>
      </c>
      <c r="T19" s="40">
        <v>134</v>
      </c>
      <c r="U19" s="40">
        <v>73</v>
      </c>
      <c r="V19" s="40">
        <v>61</v>
      </c>
    </row>
    <row r="20" spans="2:22" s="45" customFormat="1" ht="12" customHeight="1">
      <c r="B20" s="41" t="s">
        <v>57</v>
      </c>
      <c r="C20" s="205">
        <v>0</v>
      </c>
      <c r="D20" s="40">
        <v>0</v>
      </c>
      <c r="E20" s="40">
        <v>0</v>
      </c>
      <c r="F20" s="40">
        <v>0</v>
      </c>
      <c r="G20" s="40">
        <v>0</v>
      </c>
      <c r="H20" s="40">
        <v>0</v>
      </c>
      <c r="I20" s="40">
        <v>0</v>
      </c>
      <c r="J20" s="40">
        <v>0</v>
      </c>
      <c r="K20" s="40">
        <v>0</v>
      </c>
      <c r="L20" s="40">
        <v>0</v>
      </c>
      <c r="M20" s="40">
        <v>0</v>
      </c>
      <c r="N20" s="40">
        <v>0</v>
      </c>
      <c r="O20" s="40">
        <v>0</v>
      </c>
      <c r="P20" s="40">
        <v>0</v>
      </c>
      <c r="Q20" s="40">
        <v>0</v>
      </c>
      <c r="R20" s="40">
        <v>0</v>
      </c>
      <c r="S20" s="40">
        <v>0</v>
      </c>
      <c r="T20" s="40">
        <v>0</v>
      </c>
      <c r="U20" s="40">
        <v>0</v>
      </c>
      <c r="V20" s="40">
        <v>0</v>
      </c>
    </row>
    <row r="21" spans="2:22" s="45" customFormat="1" ht="12" customHeight="1">
      <c r="B21" s="41" t="s">
        <v>20</v>
      </c>
      <c r="C21" s="205">
        <v>0</v>
      </c>
      <c r="D21" s="40">
        <v>0</v>
      </c>
      <c r="E21" s="40">
        <v>0</v>
      </c>
      <c r="F21" s="40">
        <v>0</v>
      </c>
      <c r="G21" s="40">
        <v>0</v>
      </c>
      <c r="H21" s="40">
        <v>0</v>
      </c>
      <c r="I21" s="40">
        <v>0</v>
      </c>
      <c r="J21" s="40">
        <v>0</v>
      </c>
      <c r="K21" s="40">
        <v>0</v>
      </c>
      <c r="L21" s="40">
        <v>0</v>
      </c>
      <c r="M21" s="40">
        <v>0</v>
      </c>
      <c r="N21" s="40">
        <v>0</v>
      </c>
      <c r="O21" s="40">
        <v>0</v>
      </c>
      <c r="P21" s="40">
        <v>0</v>
      </c>
      <c r="Q21" s="40">
        <v>0</v>
      </c>
      <c r="R21" s="40">
        <v>0</v>
      </c>
      <c r="S21" s="40">
        <v>0</v>
      </c>
      <c r="T21" s="40">
        <v>0</v>
      </c>
      <c r="U21" s="40">
        <v>0</v>
      </c>
      <c r="V21" s="40">
        <v>0</v>
      </c>
    </row>
    <row r="22" spans="2:22" s="45" customFormat="1" ht="12" customHeight="1">
      <c r="B22" s="41" t="s">
        <v>58</v>
      </c>
      <c r="C22" s="205">
        <v>0</v>
      </c>
      <c r="D22" s="40">
        <v>0</v>
      </c>
      <c r="E22" s="40">
        <v>0</v>
      </c>
      <c r="F22" s="40">
        <v>0</v>
      </c>
      <c r="G22" s="40">
        <v>0</v>
      </c>
      <c r="H22" s="40">
        <v>0</v>
      </c>
      <c r="I22" s="40">
        <v>0</v>
      </c>
      <c r="J22" s="40">
        <v>0</v>
      </c>
      <c r="K22" s="40">
        <v>0</v>
      </c>
      <c r="L22" s="40">
        <v>0</v>
      </c>
      <c r="M22" s="40">
        <v>0</v>
      </c>
      <c r="N22" s="40">
        <v>0</v>
      </c>
      <c r="O22" s="40">
        <v>0</v>
      </c>
      <c r="P22" s="40">
        <v>0</v>
      </c>
      <c r="Q22" s="40">
        <v>0</v>
      </c>
      <c r="R22" s="40">
        <v>0</v>
      </c>
      <c r="S22" s="40">
        <v>0</v>
      </c>
      <c r="T22" s="40">
        <v>0</v>
      </c>
      <c r="U22" s="40">
        <v>0</v>
      </c>
      <c r="V22" s="40">
        <v>0</v>
      </c>
    </row>
    <row r="23" spans="2:22" s="45" customFormat="1" ht="12" customHeight="1">
      <c r="B23" s="208" t="s">
        <v>59</v>
      </c>
      <c r="C23" s="205">
        <v>0</v>
      </c>
      <c r="D23" s="40">
        <v>0</v>
      </c>
      <c r="E23" s="40">
        <v>0</v>
      </c>
      <c r="F23" s="40">
        <v>0</v>
      </c>
      <c r="G23" s="40">
        <v>0</v>
      </c>
      <c r="H23" s="40">
        <v>0</v>
      </c>
      <c r="I23" s="40">
        <v>0</v>
      </c>
      <c r="J23" s="40">
        <v>0</v>
      </c>
      <c r="K23" s="40">
        <v>0</v>
      </c>
      <c r="L23" s="40">
        <v>0</v>
      </c>
      <c r="M23" s="40">
        <v>0</v>
      </c>
      <c r="N23" s="40">
        <v>0</v>
      </c>
      <c r="O23" s="40">
        <v>0</v>
      </c>
      <c r="P23" s="40">
        <v>0</v>
      </c>
      <c r="Q23" s="40">
        <v>0</v>
      </c>
      <c r="R23" s="40">
        <v>0</v>
      </c>
      <c r="S23" s="40">
        <v>0</v>
      </c>
      <c r="T23" s="40">
        <v>0</v>
      </c>
      <c r="U23" s="40">
        <v>0</v>
      </c>
      <c r="V23" s="40">
        <v>0</v>
      </c>
    </row>
    <row r="24" spans="2:22" s="45" customFormat="1" ht="12" customHeight="1">
      <c r="B24" s="41" t="s">
        <v>60</v>
      </c>
      <c r="C24" s="205">
        <v>1</v>
      </c>
      <c r="D24" s="40">
        <v>22</v>
      </c>
      <c r="E24" s="40">
        <v>107</v>
      </c>
      <c r="F24" s="40">
        <v>49</v>
      </c>
      <c r="G24" s="40">
        <v>58</v>
      </c>
      <c r="H24" s="40">
        <v>0</v>
      </c>
      <c r="I24" s="40">
        <v>0</v>
      </c>
      <c r="J24" s="40">
        <v>0</v>
      </c>
      <c r="K24" s="40">
        <v>0</v>
      </c>
      <c r="L24" s="40">
        <v>15</v>
      </c>
      <c r="M24" s="40">
        <v>20</v>
      </c>
      <c r="N24" s="40">
        <v>19</v>
      </c>
      <c r="O24" s="40">
        <v>18</v>
      </c>
      <c r="P24" s="40">
        <v>6</v>
      </c>
      <c r="Q24" s="40">
        <v>11</v>
      </c>
      <c r="R24" s="40">
        <v>9</v>
      </c>
      <c r="S24" s="40">
        <v>9</v>
      </c>
      <c r="T24" s="40">
        <v>41</v>
      </c>
      <c r="U24" s="40">
        <v>24</v>
      </c>
      <c r="V24" s="40">
        <v>17</v>
      </c>
    </row>
    <row r="25" spans="2:22" s="45" customFormat="1" ht="12" customHeight="1">
      <c r="B25" s="41" t="s">
        <v>62</v>
      </c>
      <c r="C25" s="205">
        <v>0</v>
      </c>
      <c r="D25" s="40">
        <v>0</v>
      </c>
      <c r="E25" s="40">
        <v>0</v>
      </c>
      <c r="F25" s="40">
        <v>0</v>
      </c>
      <c r="G25" s="40">
        <v>0</v>
      </c>
      <c r="H25" s="40">
        <v>0</v>
      </c>
      <c r="I25" s="40">
        <v>0</v>
      </c>
      <c r="J25" s="40">
        <v>0</v>
      </c>
      <c r="K25" s="40">
        <v>0</v>
      </c>
      <c r="L25" s="40">
        <v>0</v>
      </c>
      <c r="M25" s="40">
        <v>0</v>
      </c>
      <c r="N25" s="40">
        <v>0</v>
      </c>
      <c r="O25" s="40">
        <v>0</v>
      </c>
      <c r="P25" s="40">
        <v>0</v>
      </c>
      <c r="Q25" s="40">
        <v>0</v>
      </c>
      <c r="R25" s="40">
        <v>0</v>
      </c>
      <c r="S25" s="40">
        <v>0</v>
      </c>
      <c r="T25" s="40">
        <v>0</v>
      </c>
      <c r="U25" s="40">
        <v>0</v>
      </c>
      <c r="V25" s="40">
        <v>0</v>
      </c>
    </row>
    <row r="26" spans="2:22" s="45" customFormat="1" ht="12" customHeight="1">
      <c r="B26" s="41" t="s">
        <v>22</v>
      </c>
      <c r="C26" s="205">
        <v>0</v>
      </c>
      <c r="D26" s="40">
        <v>0</v>
      </c>
      <c r="E26" s="40">
        <v>0</v>
      </c>
      <c r="F26" s="40">
        <v>0</v>
      </c>
      <c r="G26" s="40">
        <v>0</v>
      </c>
      <c r="H26" s="40">
        <v>0</v>
      </c>
      <c r="I26" s="40">
        <v>0</v>
      </c>
      <c r="J26" s="40">
        <v>0</v>
      </c>
      <c r="K26" s="40">
        <v>0</v>
      </c>
      <c r="L26" s="40">
        <v>0</v>
      </c>
      <c r="M26" s="40">
        <v>0</v>
      </c>
      <c r="N26" s="40">
        <v>0</v>
      </c>
      <c r="O26" s="40">
        <v>0</v>
      </c>
      <c r="P26" s="40">
        <v>0</v>
      </c>
      <c r="Q26" s="40">
        <v>0</v>
      </c>
      <c r="R26" s="40">
        <v>0</v>
      </c>
      <c r="S26" s="40">
        <v>0</v>
      </c>
      <c r="T26" s="40">
        <v>0</v>
      </c>
      <c r="U26" s="40">
        <v>0</v>
      </c>
      <c r="V26" s="40">
        <v>0</v>
      </c>
    </row>
    <row r="27" spans="2:22" s="45" customFormat="1" ht="12" customHeight="1">
      <c r="B27" s="41" t="s">
        <v>7</v>
      </c>
      <c r="C27" s="205">
        <v>0</v>
      </c>
      <c r="D27" s="40">
        <v>0</v>
      </c>
      <c r="E27" s="40">
        <v>0</v>
      </c>
      <c r="F27" s="40">
        <v>0</v>
      </c>
      <c r="G27" s="40">
        <v>0</v>
      </c>
      <c r="H27" s="40">
        <v>0</v>
      </c>
      <c r="I27" s="40">
        <v>0</v>
      </c>
      <c r="J27" s="40">
        <v>0</v>
      </c>
      <c r="K27" s="40">
        <v>0</v>
      </c>
      <c r="L27" s="40">
        <v>0</v>
      </c>
      <c r="M27" s="40">
        <v>0</v>
      </c>
      <c r="N27" s="40">
        <v>0</v>
      </c>
      <c r="O27" s="40">
        <v>0</v>
      </c>
      <c r="P27" s="40">
        <v>0</v>
      </c>
      <c r="Q27" s="40">
        <v>0</v>
      </c>
      <c r="R27" s="40">
        <v>0</v>
      </c>
      <c r="S27" s="40">
        <v>0</v>
      </c>
      <c r="T27" s="40">
        <v>0</v>
      </c>
      <c r="U27" s="40">
        <v>0</v>
      </c>
      <c r="V27" s="40">
        <v>0</v>
      </c>
    </row>
    <row r="28" spans="2:22" s="45" customFormat="1" ht="12" customHeight="1">
      <c r="B28" s="41" t="s">
        <v>64</v>
      </c>
      <c r="C28" s="205">
        <v>2</v>
      </c>
      <c r="D28" s="40">
        <v>32</v>
      </c>
      <c r="E28" s="40">
        <v>104</v>
      </c>
      <c r="F28" s="40">
        <v>58</v>
      </c>
      <c r="G28" s="40">
        <v>46</v>
      </c>
      <c r="H28" s="40">
        <v>2</v>
      </c>
      <c r="I28" s="40">
        <v>0</v>
      </c>
      <c r="J28" s="40">
        <v>7</v>
      </c>
      <c r="K28" s="40">
        <v>9</v>
      </c>
      <c r="L28" s="40">
        <v>11</v>
      </c>
      <c r="M28" s="40">
        <v>8</v>
      </c>
      <c r="N28" s="40">
        <v>11</v>
      </c>
      <c r="O28" s="40">
        <v>11</v>
      </c>
      <c r="P28" s="40">
        <v>12</v>
      </c>
      <c r="Q28" s="40">
        <v>7</v>
      </c>
      <c r="R28" s="40">
        <v>15</v>
      </c>
      <c r="S28" s="40">
        <v>11</v>
      </c>
      <c r="T28" s="40">
        <v>25</v>
      </c>
      <c r="U28" s="40">
        <v>13</v>
      </c>
      <c r="V28" s="40">
        <v>12</v>
      </c>
    </row>
    <row r="29" spans="2:22" s="45" customFormat="1" ht="12" customHeight="1">
      <c r="B29" s="41" t="s">
        <v>66</v>
      </c>
      <c r="C29" s="205">
        <v>0</v>
      </c>
      <c r="D29" s="40">
        <v>0</v>
      </c>
      <c r="E29" s="40">
        <v>0</v>
      </c>
      <c r="F29" s="40">
        <v>0</v>
      </c>
      <c r="G29" s="40">
        <v>0</v>
      </c>
      <c r="H29" s="40">
        <v>0</v>
      </c>
      <c r="I29" s="40">
        <v>0</v>
      </c>
      <c r="J29" s="40">
        <v>0</v>
      </c>
      <c r="K29" s="40">
        <v>0</v>
      </c>
      <c r="L29" s="40">
        <v>0</v>
      </c>
      <c r="M29" s="40">
        <v>0</v>
      </c>
      <c r="N29" s="40">
        <v>0</v>
      </c>
      <c r="O29" s="40">
        <v>0</v>
      </c>
      <c r="P29" s="40">
        <v>0</v>
      </c>
      <c r="Q29" s="40">
        <v>0</v>
      </c>
      <c r="R29" s="40">
        <v>0</v>
      </c>
      <c r="S29" s="40">
        <v>0</v>
      </c>
      <c r="T29" s="40">
        <v>0</v>
      </c>
      <c r="U29" s="40">
        <v>0</v>
      </c>
      <c r="V29" s="40">
        <v>0</v>
      </c>
    </row>
    <row r="30" spans="2:22" s="45" customFormat="1" ht="12" customHeight="1">
      <c r="B30" s="41" t="s">
        <v>68</v>
      </c>
      <c r="C30" s="205">
        <v>2</v>
      </c>
      <c r="D30" s="40">
        <v>45</v>
      </c>
      <c r="E30" s="40">
        <v>193</v>
      </c>
      <c r="F30" s="40">
        <v>91</v>
      </c>
      <c r="G30" s="40">
        <v>102</v>
      </c>
      <c r="H30" s="40">
        <v>4</v>
      </c>
      <c r="I30" s="40">
        <v>4</v>
      </c>
      <c r="J30" s="40">
        <v>16</v>
      </c>
      <c r="K30" s="40">
        <v>19</v>
      </c>
      <c r="L30" s="40">
        <v>26</v>
      </c>
      <c r="M30" s="40">
        <v>20</v>
      </c>
      <c r="N30" s="40">
        <v>18</v>
      </c>
      <c r="O30" s="40">
        <v>27</v>
      </c>
      <c r="P30" s="40">
        <v>13</v>
      </c>
      <c r="Q30" s="40">
        <v>16</v>
      </c>
      <c r="R30" s="40">
        <v>14</v>
      </c>
      <c r="S30" s="40">
        <v>16</v>
      </c>
      <c r="T30" s="40">
        <v>41</v>
      </c>
      <c r="U30" s="40">
        <v>14</v>
      </c>
      <c r="V30" s="40">
        <v>27</v>
      </c>
    </row>
    <row r="31" spans="2:22" s="45" customFormat="1" ht="12" customHeight="1">
      <c r="B31" s="41" t="s">
        <v>69</v>
      </c>
      <c r="C31" s="205">
        <v>1</v>
      </c>
      <c r="D31" s="40">
        <v>23</v>
      </c>
      <c r="E31" s="40">
        <v>123</v>
      </c>
      <c r="F31" s="40">
        <v>60</v>
      </c>
      <c r="G31" s="40">
        <v>63</v>
      </c>
      <c r="H31" s="40">
        <v>6</v>
      </c>
      <c r="I31" s="40">
        <v>5</v>
      </c>
      <c r="J31" s="40">
        <v>14</v>
      </c>
      <c r="K31" s="40">
        <v>7</v>
      </c>
      <c r="L31" s="40">
        <v>11</v>
      </c>
      <c r="M31" s="40">
        <v>11</v>
      </c>
      <c r="N31" s="40">
        <v>15</v>
      </c>
      <c r="O31" s="40">
        <v>12</v>
      </c>
      <c r="P31" s="40">
        <v>8</v>
      </c>
      <c r="Q31" s="40">
        <v>17</v>
      </c>
      <c r="R31" s="40">
        <v>6</v>
      </c>
      <c r="S31" s="40">
        <v>11</v>
      </c>
      <c r="T31" s="40">
        <v>18</v>
      </c>
      <c r="U31" s="40">
        <v>9</v>
      </c>
      <c r="V31" s="40">
        <v>9</v>
      </c>
    </row>
    <row r="32" spans="2:22" s="45" customFormat="1" ht="12" customHeight="1">
      <c r="B32" s="41" t="s">
        <v>71</v>
      </c>
      <c r="C32" s="205">
        <v>0</v>
      </c>
      <c r="D32" s="40">
        <v>0</v>
      </c>
      <c r="E32" s="40">
        <v>0</v>
      </c>
      <c r="F32" s="40">
        <v>0</v>
      </c>
      <c r="G32" s="40">
        <v>0</v>
      </c>
      <c r="H32" s="40">
        <v>0</v>
      </c>
      <c r="I32" s="40">
        <v>0</v>
      </c>
      <c r="J32" s="40">
        <v>0</v>
      </c>
      <c r="K32" s="40">
        <v>0</v>
      </c>
      <c r="L32" s="40">
        <v>0</v>
      </c>
      <c r="M32" s="40">
        <v>0</v>
      </c>
      <c r="N32" s="40">
        <v>0</v>
      </c>
      <c r="O32" s="40">
        <v>0</v>
      </c>
      <c r="P32" s="40">
        <v>0</v>
      </c>
      <c r="Q32" s="40">
        <v>0</v>
      </c>
      <c r="R32" s="40">
        <v>0</v>
      </c>
      <c r="S32" s="40">
        <v>0</v>
      </c>
      <c r="T32" s="40">
        <v>0</v>
      </c>
      <c r="U32" s="40">
        <v>0</v>
      </c>
      <c r="V32" s="40">
        <v>0</v>
      </c>
    </row>
    <row r="33" spans="2:22" s="45" customFormat="1" ht="12" customHeight="1">
      <c r="B33" s="41" t="s">
        <v>72</v>
      </c>
      <c r="C33" s="205">
        <v>0</v>
      </c>
      <c r="D33" s="40">
        <v>0</v>
      </c>
      <c r="E33" s="40">
        <v>0</v>
      </c>
      <c r="F33" s="40">
        <v>0</v>
      </c>
      <c r="G33" s="40">
        <v>0</v>
      </c>
      <c r="H33" s="40">
        <v>0</v>
      </c>
      <c r="I33" s="40">
        <v>0</v>
      </c>
      <c r="J33" s="40">
        <v>0</v>
      </c>
      <c r="K33" s="40">
        <v>0</v>
      </c>
      <c r="L33" s="40">
        <v>0</v>
      </c>
      <c r="M33" s="40">
        <v>0</v>
      </c>
      <c r="N33" s="40">
        <v>0</v>
      </c>
      <c r="O33" s="40">
        <v>0</v>
      </c>
      <c r="P33" s="40">
        <v>0</v>
      </c>
      <c r="Q33" s="40">
        <v>0</v>
      </c>
      <c r="R33" s="40">
        <v>0</v>
      </c>
      <c r="S33" s="40">
        <v>0</v>
      </c>
      <c r="T33" s="40">
        <v>0</v>
      </c>
      <c r="U33" s="40">
        <v>0</v>
      </c>
      <c r="V33" s="40">
        <v>0</v>
      </c>
    </row>
    <row r="34" spans="2:22" s="45" customFormat="1" ht="12" customHeight="1">
      <c r="B34" s="41" t="s">
        <v>23</v>
      </c>
      <c r="C34" s="205">
        <v>0</v>
      </c>
      <c r="D34" s="40">
        <v>0</v>
      </c>
      <c r="E34" s="40">
        <v>0</v>
      </c>
      <c r="F34" s="40">
        <v>0</v>
      </c>
      <c r="G34" s="40">
        <v>0</v>
      </c>
      <c r="H34" s="40">
        <v>0</v>
      </c>
      <c r="I34" s="40">
        <v>0</v>
      </c>
      <c r="J34" s="40">
        <v>0</v>
      </c>
      <c r="K34" s="40">
        <v>0</v>
      </c>
      <c r="L34" s="40">
        <v>0</v>
      </c>
      <c r="M34" s="40">
        <v>0</v>
      </c>
      <c r="N34" s="40">
        <v>0</v>
      </c>
      <c r="O34" s="40">
        <v>0</v>
      </c>
      <c r="P34" s="40">
        <v>0</v>
      </c>
      <c r="Q34" s="40">
        <v>0</v>
      </c>
      <c r="R34" s="40">
        <v>0</v>
      </c>
      <c r="S34" s="40">
        <v>0</v>
      </c>
      <c r="T34" s="40">
        <v>0</v>
      </c>
      <c r="U34" s="40">
        <v>0</v>
      </c>
      <c r="V34" s="40">
        <v>0</v>
      </c>
    </row>
    <row r="35" spans="2:22" s="45" customFormat="1" ht="12" customHeight="1">
      <c r="B35" s="41" t="s">
        <v>73</v>
      </c>
      <c r="C35" s="205">
        <v>0</v>
      </c>
      <c r="D35" s="40">
        <v>0</v>
      </c>
      <c r="E35" s="40">
        <v>0</v>
      </c>
      <c r="F35" s="40">
        <v>0</v>
      </c>
      <c r="G35" s="40">
        <v>0</v>
      </c>
      <c r="H35" s="40">
        <v>0</v>
      </c>
      <c r="I35" s="40">
        <v>0</v>
      </c>
      <c r="J35" s="40">
        <v>0</v>
      </c>
      <c r="K35" s="40">
        <v>0</v>
      </c>
      <c r="L35" s="40">
        <v>0</v>
      </c>
      <c r="M35" s="40">
        <v>0</v>
      </c>
      <c r="N35" s="40">
        <v>0</v>
      </c>
      <c r="O35" s="40">
        <v>0</v>
      </c>
      <c r="P35" s="40">
        <v>0</v>
      </c>
      <c r="Q35" s="40">
        <v>0</v>
      </c>
      <c r="R35" s="40">
        <v>0</v>
      </c>
      <c r="S35" s="40">
        <v>0</v>
      </c>
      <c r="T35" s="40">
        <v>0</v>
      </c>
      <c r="U35" s="40">
        <v>0</v>
      </c>
      <c r="V35" s="40">
        <v>0</v>
      </c>
    </row>
    <row r="36" spans="2:22" s="45" customFormat="1" ht="12" customHeight="1" thickBot="1">
      <c r="B36" s="413" t="s">
        <v>75</v>
      </c>
      <c r="C36" s="209">
        <v>1</v>
      </c>
      <c r="D36" s="210">
        <v>23</v>
      </c>
      <c r="E36" s="210">
        <v>165</v>
      </c>
      <c r="F36" s="210">
        <v>79</v>
      </c>
      <c r="G36" s="210">
        <v>86</v>
      </c>
      <c r="H36" s="210">
        <v>6</v>
      </c>
      <c r="I36" s="210">
        <v>4</v>
      </c>
      <c r="J36" s="210">
        <v>16</v>
      </c>
      <c r="K36" s="210">
        <v>10</v>
      </c>
      <c r="L36" s="210">
        <v>8</v>
      </c>
      <c r="M36" s="210">
        <v>18</v>
      </c>
      <c r="N36" s="210">
        <v>7</v>
      </c>
      <c r="O36" s="210">
        <v>13</v>
      </c>
      <c r="P36" s="210">
        <v>20</v>
      </c>
      <c r="Q36" s="210">
        <v>15</v>
      </c>
      <c r="R36" s="210">
        <v>22</v>
      </c>
      <c r="S36" s="210">
        <v>26</v>
      </c>
      <c r="T36" s="210">
        <v>37</v>
      </c>
      <c r="U36" s="210">
        <v>17</v>
      </c>
      <c r="V36" s="210">
        <v>20</v>
      </c>
    </row>
    <row r="37" spans="2:22" ht="12" customHeight="1">
      <c r="B37" s="42" t="s">
        <v>334</v>
      </c>
      <c r="C37" s="42"/>
      <c r="D37" s="42"/>
      <c r="E37" s="42"/>
      <c r="F37" s="42"/>
      <c r="G37" s="42"/>
      <c r="H37" s="42"/>
      <c r="I37" s="42"/>
      <c r="J37" s="42"/>
      <c r="K37" s="42"/>
      <c r="L37" s="42"/>
      <c r="M37" s="42"/>
      <c r="N37" s="42"/>
      <c r="O37" s="42"/>
      <c r="P37" s="42"/>
      <c r="Q37" s="42"/>
      <c r="R37" s="42"/>
      <c r="S37" s="42"/>
      <c r="T37" s="42"/>
      <c r="U37" s="42"/>
      <c r="V37" s="42"/>
    </row>
    <row r="38" spans="2:22" ht="12" customHeight="1"/>
    <row r="39" spans="2:22" ht="11.25" customHeight="1"/>
  </sheetData>
  <mergeCells count="16">
    <mergeCell ref="V5:V6"/>
    <mergeCell ref="B2:P2"/>
    <mergeCell ref="B4:B6"/>
    <mergeCell ref="C4:C6"/>
    <mergeCell ref="D4:D6"/>
    <mergeCell ref="E4:S4"/>
    <mergeCell ref="T4:V4"/>
    <mergeCell ref="E5:G5"/>
    <mergeCell ref="H5:I5"/>
    <mergeCell ref="J5:K5"/>
    <mergeCell ref="L5:M5"/>
    <mergeCell ref="N5:O5"/>
    <mergeCell ref="P5:Q5"/>
    <mergeCell ref="R5:S5"/>
    <mergeCell ref="T5:T6"/>
    <mergeCell ref="U5:U6"/>
  </mergeCells>
  <phoneticPr fontId="62"/>
  <printOptions horizontalCentered="1"/>
  <pageMargins left="0.51181102362204722" right="0.51181102362204722" top="0.74803149606299213" bottom="0.74803149606299213" header="0.51181102362204722" footer="0.51181102362204722"/>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3117F-E12C-4CC0-9F24-C3180489B501}">
  <dimension ref="B2:U38"/>
  <sheetViews>
    <sheetView showGridLines="0" view="pageBreakPreview" zoomScale="80" zoomScaleNormal="110" zoomScaleSheetLayoutView="80" workbookViewId="0">
      <selection activeCell="I9" sqref="I9"/>
    </sheetView>
  </sheetViews>
  <sheetFormatPr defaultColWidth="10" defaultRowHeight="13"/>
  <cols>
    <col min="1" max="1" width="1.6328125" style="46" customWidth="1"/>
    <col min="2" max="2" width="12.7265625" style="46" customWidth="1"/>
    <col min="3" max="6" width="8.453125" style="46" customWidth="1"/>
    <col min="7" max="21" width="9.36328125" style="46" customWidth="1"/>
    <col min="22" max="16384" width="10" style="46"/>
  </cols>
  <sheetData>
    <row r="2" spans="2:21" s="43" customFormat="1" ht="28.5" customHeight="1">
      <c r="B2" s="667" t="s">
        <v>341</v>
      </c>
      <c r="C2" s="667"/>
      <c r="D2" s="667"/>
      <c r="E2" s="667"/>
      <c r="F2" s="667"/>
      <c r="G2" s="667"/>
      <c r="H2" s="667"/>
      <c r="I2" s="667"/>
      <c r="J2" s="667"/>
      <c r="K2" s="667"/>
      <c r="L2" s="47"/>
      <c r="M2" s="48"/>
      <c r="N2" s="48"/>
      <c r="O2" s="47"/>
      <c r="P2" s="48"/>
      <c r="Q2" s="48"/>
      <c r="R2" s="48"/>
      <c r="S2" s="48"/>
      <c r="T2" s="48"/>
      <c r="U2" s="48"/>
    </row>
    <row r="3" spans="2:21" ht="23.25" customHeight="1" thickBot="1">
      <c r="B3" s="712" t="s">
        <v>500</v>
      </c>
      <c r="C3" s="712"/>
      <c r="D3" s="712"/>
      <c r="E3" s="712"/>
      <c r="F3" s="280"/>
      <c r="G3" s="281"/>
      <c r="H3" s="281"/>
      <c r="I3" s="281"/>
      <c r="J3" s="281"/>
      <c r="K3" s="281"/>
      <c r="L3" s="282"/>
      <c r="M3" s="282"/>
      <c r="N3" s="282"/>
      <c r="O3" s="283"/>
      <c r="P3" s="282"/>
      <c r="Q3" s="282"/>
      <c r="R3" s="282"/>
      <c r="S3" s="282"/>
      <c r="T3" s="713" t="s">
        <v>342</v>
      </c>
      <c r="U3" s="713"/>
    </row>
    <row r="4" spans="2:21" s="31" customFormat="1" ht="19.5" customHeight="1">
      <c r="B4" s="714" t="s">
        <v>76</v>
      </c>
      <c r="C4" s="716" t="s">
        <v>78</v>
      </c>
      <c r="D4" s="716"/>
      <c r="E4" s="717" t="s">
        <v>80</v>
      </c>
      <c r="F4" s="718"/>
      <c r="G4" s="710" t="s">
        <v>343</v>
      </c>
      <c r="H4" s="711"/>
      <c r="I4" s="711"/>
      <c r="J4" s="711"/>
      <c r="K4" s="711"/>
      <c r="L4" s="711"/>
      <c r="M4" s="711"/>
      <c r="N4" s="711"/>
      <c r="O4" s="711"/>
      <c r="P4" s="711"/>
      <c r="Q4" s="711"/>
      <c r="R4" s="711"/>
      <c r="S4" s="711"/>
      <c r="T4" s="711"/>
      <c r="U4" s="711"/>
    </row>
    <row r="5" spans="2:21" s="31" customFormat="1" ht="19.5" customHeight="1">
      <c r="B5" s="715"/>
      <c r="C5" s="709" t="s">
        <v>83</v>
      </c>
      <c r="D5" s="709" t="s">
        <v>84</v>
      </c>
      <c r="E5" s="719"/>
      <c r="F5" s="720"/>
      <c r="G5" s="709" t="s">
        <v>1</v>
      </c>
      <c r="H5" s="709"/>
      <c r="I5" s="709"/>
      <c r="J5" s="709" t="s">
        <v>90</v>
      </c>
      <c r="K5" s="706"/>
      <c r="L5" s="715" t="s">
        <v>91</v>
      </c>
      <c r="M5" s="709"/>
      <c r="N5" s="709" t="s">
        <v>92</v>
      </c>
      <c r="O5" s="709"/>
      <c r="P5" s="709" t="s">
        <v>344</v>
      </c>
      <c r="Q5" s="709"/>
      <c r="R5" s="709" t="s">
        <v>345</v>
      </c>
      <c r="S5" s="709"/>
      <c r="T5" s="709" t="s">
        <v>346</v>
      </c>
      <c r="U5" s="706"/>
    </row>
    <row r="6" spans="2:21" s="31" customFormat="1" ht="19.5" customHeight="1">
      <c r="B6" s="715"/>
      <c r="C6" s="709"/>
      <c r="D6" s="709"/>
      <c r="E6" s="721"/>
      <c r="F6" s="722"/>
      <c r="G6" s="415" t="s">
        <v>1</v>
      </c>
      <c r="H6" s="415" t="s">
        <v>5</v>
      </c>
      <c r="I6" s="415" t="s">
        <v>18</v>
      </c>
      <c r="J6" s="415" t="s">
        <v>5</v>
      </c>
      <c r="K6" s="409" t="s">
        <v>18</v>
      </c>
      <c r="L6" s="414" t="s">
        <v>5</v>
      </c>
      <c r="M6" s="415" t="s">
        <v>18</v>
      </c>
      <c r="N6" s="415" t="s">
        <v>5</v>
      </c>
      <c r="O6" s="415" t="s">
        <v>18</v>
      </c>
      <c r="P6" s="415" t="s">
        <v>5</v>
      </c>
      <c r="Q6" s="415" t="s">
        <v>18</v>
      </c>
      <c r="R6" s="415" t="s">
        <v>5</v>
      </c>
      <c r="S6" s="415" t="s">
        <v>18</v>
      </c>
      <c r="T6" s="415" t="s">
        <v>5</v>
      </c>
      <c r="U6" s="409" t="s">
        <v>18</v>
      </c>
    </row>
    <row r="7" spans="2:21" ht="21.75" customHeight="1">
      <c r="B7" s="50" t="s">
        <v>494</v>
      </c>
      <c r="C7" s="120">
        <v>184</v>
      </c>
      <c r="D7" s="120">
        <v>3</v>
      </c>
      <c r="E7" s="120"/>
      <c r="F7" s="120">
        <v>3012</v>
      </c>
      <c r="G7" s="120">
        <v>33820</v>
      </c>
      <c r="H7" s="120">
        <v>17433</v>
      </c>
      <c r="I7" s="120">
        <v>16387</v>
      </c>
      <c r="J7" s="120">
        <v>2786</v>
      </c>
      <c r="K7" s="120">
        <v>2686</v>
      </c>
      <c r="L7" s="120">
        <v>2878</v>
      </c>
      <c r="M7" s="120">
        <v>2615</v>
      </c>
      <c r="N7" s="120">
        <v>2834</v>
      </c>
      <c r="O7" s="120">
        <v>2647</v>
      </c>
      <c r="P7" s="120">
        <v>2890</v>
      </c>
      <c r="Q7" s="120">
        <v>2767</v>
      </c>
      <c r="R7" s="120">
        <v>2990</v>
      </c>
      <c r="S7" s="120">
        <v>2820</v>
      </c>
      <c r="T7" s="120">
        <v>3055</v>
      </c>
      <c r="U7" s="120">
        <v>2852</v>
      </c>
    </row>
    <row r="8" spans="2:21" ht="21.75" customHeight="1">
      <c r="B8" s="51" t="s">
        <v>495</v>
      </c>
      <c r="C8" s="120">
        <v>181</v>
      </c>
      <c r="D8" s="120">
        <v>3</v>
      </c>
      <c r="E8" s="120"/>
      <c r="F8" s="120">
        <v>2980</v>
      </c>
      <c r="G8" s="120">
        <v>33085</v>
      </c>
      <c r="H8" s="120">
        <v>17072</v>
      </c>
      <c r="I8" s="120">
        <v>16013</v>
      </c>
      <c r="J8" s="120">
        <v>2729</v>
      </c>
      <c r="K8" s="120">
        <v>2507</v>
      </c>
      <c r="L8" s="120">
        <v>2778</v>
      </c>
      <c r="M8" s="120">
        <v>2677</v>
      </c>
      <c r="N8" s="120">
        <v>2868</v>
      </c>
      <c r="O8" s="120">
        <v>2612</v>
      </c>
      <c r="P8" s="120">
        <v>2830</v>
      </c>
      <c r="Q8" s="120">
        <v>2642</v>
      </c>
      <c r="R8" s="120">
        <v>2881</v>
      </c>
      <c r="S8" s="120">
        <v>2764</v>
      </c>
      <c r="T8" s="120">
        <v>2986</v>
      </c>
      <c r="U8" s="120">
        <v>2811</v>
      </c>
    </row>
    <row r="9" spans="2:21" ht="15" customHeight="1">
      <c r="B9" s="51" t="s">
        <v>496</v>
      </c>
      <c r="C9" s="120">
        <v>179</v>
      </c>
      <c r="D9" s="120">
        <v>3</v>
      </c>
      <c r="E9" s="120"/>
      <c r="F9" s="120">
        <v>2940</v>
      </c>
      <c r="G9" s="120">
        <v>32354</v>
      </c>
      <c r="H9" s="120">
        <v>16677</v>
      </c>
      <c r="I9" s="120">
        <v>15677</v>
      </c>
      <c r="J9" s="120">
        <v>2602</v>
      </c>
      <c r="K9" s="120">
        <v>2490</v>
      </c>
      <c r="L9" s="120">
        <v>2745</v>
      </c>
      <c r="M9" s="120">
        <v>2501</v>
      </c>
      <c r="N9" s="120">
        <v>2767</v>
      </c>
      <c r="O9" s="120">
        <v>2680</v>
      </c>
      <c r="P9" s="120">
        <v>2860</v>
      </c>
      <c r="Q9" s="120">
        <v>2606</v>
      </c>
      <c r="R9" s="120">
        <v>2823</v>
      </c>
      <c r="S9" s="120">
        <v>2648</v>
      </c>
      <c r="T9" s="120">
        <v>2880</v>
      </c>
      <c r="U9" s="120">
        <v>2752</v>
      </c>
    </row>
    <row r="10" spans="2:21" ht="21.75" customHeight="1">
      <c r="B10" s="52" t="s">
        <v>19</v>
      </c>
      <c r="C10" s="120">
        <v>1</v>
      </c>
      <c r="D10" s="120">
        <v>0</v>
      </c>
      <c r="E10" s="120"/>
      <c r="F10" s="120">
        <v>28</v>
      </c>
      <c r="G10" s="120">
        <v>595</v>
      </c>
      <c r="H10" s="120">
        <v>295</v>
      </c>
      <c r="I10" s="120">
        <v>300</v>
      </c>
      <c r="J10" s="120">
        <v>51</v>
      </c>
      <c r="K10" s="120">
        <v>51</v>
      </c>
      <c r="L10" s="120">
        <v>50</v>
      </c>
      <c r="M10" s="120">
        <v>50</v>
      </c>
      <c r="N10" s="120">
        <v>51</v>
      </c>
      <c r="O10" s="120">
        <v>50</v>
      </c>
      <c r="P10" s="120">
        <v>47</v>
      </c>
      <c r="Q10" s="120">
        <v>48</v>
      </c>
      <c r="R10" s="120">
        <v>47</v>
      </c>
      <c r="S10" s="120">
        <v>51</v>
      </c>
      <c r="T10" s="120">
        <v>49</v>
      </c>
      <c r="U10" s="120">
        <v>50</v>
      </c>
    </row>
    <row r="11" spans="2:21" ht="21.75" customHeight="1">
      <c r="B11" s="52" t="s">
        <v>9</v>
      </c>
      <c r="C11" s="120">
        <v>176</v>
      </c>
      <c r="D11" s="120">
        <v>3</v>
      </c>
      <c r="E11" s="120"/>
      <c r="F11" s="120">
        <v>2882</v>
      </c>
      <c r="G11" s="120">
        <v>31279</v>
      </c>
      <c r="H11" s="120">
        <v>16143</v>
      </c>
      <c r="I11" s="120">
        <v>15136</v>
      </c>
      <c r="J11" s="120">
        <v>2515</v>
      </c>
      <c r="K11" s="120">
        <v>2412</v>
      </c>
      <c r="L11" s="120">
        <v>2657</v>
      </c>
      <c r="M11" s="120">
        <v>2405</v>
      </c>
      <c r="N11" s="120">
        <v>2678</v>
      </c>
      <c r="O11" s="120">
        <v>2582</v>
      </c>
      <c r="P11" s="120">
        <v>2782</v>
      </c>
      <c r="Q11" s="120">
        <v>2520</v>
      </c>
      <c r="R11" s="120">
        <v>2726</v>
      </c>
      <c r="S11" s="120">
        <v>2556</v>
      </c>
      <c r="T11" s="120">
        <v>2785</v>
      </c>
      <c r="U11" s="120">
        <v>2661</v>
      </c>
    </row>
    <row r="12" spans="2:21" ht="21.75" customHeight="1">
      <c r="B12" s="52" t="s">
        <v>54</v>
      </c>
      <c r="C12" s="120">
        <v>2</v>
      </c>
      <c r="D12" s="120">
        <v>0</v>
      </c>
      <c r="E12" s="120"/>
      <c r="F12" s="120">
        <v>30</v>
      </c>
      <c r="G12" s="120">
        <v>480</v>
      </c>
      <c r="H12" s="120">
        <v>239</v>
      </c>
      <c r="I12" s="120">
        <v>241</v>
      </c>
      <c r="J12" s="120">
        <v>36</v>
      </c>
      <c r="K12" s="120">
        <v>27</v>
      </c>
      <c r="L12" s="120">
        <v>38</v>
      </c>
      <c r="M12" s="120">
        <v>46</v>
      </c>
      <c r="N12" s="120">
        <v>38</v>
      </c>
      <c r="O12" s="120">
        <v>48</v>
      </c>
      <c r="P12" s="120">
        <v>31</v>
      </c>
      <c r="Q12" s="120">
        <v>38</v>
      </c>
      <c r="R12" s="120">
        <v>50</v>
      </c>
      <c r="S12" s="120">
        <v>41</v>
      </c>
      <c r="T12" s="120">
        <v>46</v>
      </c>
      <c r="U12" s="120">
        <v>41</v>
      </c>
    </row>
    <row r="13" spans="2:21" ht="11.25" customHeight="1">
      <c r="B13" s="52"/>
      <c r="C13" s="120"/>
      <c r="D13" s="120"/>
      <c r="E13" s="120"/>
      <c r="F13" s="120"/>
      <c r="G13" s="120"/>
      <c r="H13" s="120"/>
      <c r="I13" s="120"/>
      <c r="J13" s="120"/>
      <c r="K13" s="120"/>
      <c r="L13" s="120"/>
      <c r="M13" s="120"/>
      <c r="N13" s="120"/>
      <c r="O13" s="120"/>
      <c r="P13" s="120"/>
      <c r="Q13" s="120"/>
      <c r="R13" s="120"/>
      <c r="S13" s="120"/>
      <c r="T13" s="120"/>
      <c r="U13" s="120"/>
    </row>
    <row r="14" spans="2:21" ht="22.5" customHeight="1">
      <c r="B14" s="53" t="s">
        <v>55</v>
      </c>
      <c r="C14" s="120">
        <v>33</v>
      </c>
      <c r="D14" s="120">
        <v>0</v>
      </c>
      <c r="E14" s="120"/>
      <c r="F14" s="120">
        <v>871</v>
      </c>
      <c r="G14" s="120">
        <v>12303</v>
      </c>
      <c r="H14" s="120">
        <v>6273</v>
      </c>
      <c r="I14" s="120">
        <v>6030</v>
      </c>
      <c r="J14" s="120">
        <v>1022</v>
      </c>
      <c r="K14" s="120">
        <v>994</v>
      </c>
      <c r="L14" s="120">
        <v>1031</v>
      </c>
      <c r="M14" s="120">
        <v>976</v>
      </c>
      <c r="N14" s="120">
        <v>1051</v>
      </c>
      <c r="O14" s="120">
        <v>1040</v>
      </c>
      <c r="P14" s="120">
        <v>1069</v>
      </c>
      <c r="Q14" s="120">
        <v>995</v>
      </c>
      <c r="R14" s="120">
        <v>1047</v>
      </c>
      <c r="S14" s="120">
        <v>1012</v>
      </c>
      <c r="T14" s="120">
        <v>1053</v>
      </c>
      <c r="U14" s="120">
        <v>1013</v>
      </c>
    </row>
    <row r="15" spans="2:21" ht="22.5" customHeight="1">
      <c r="B15" s="53" t="s">
        <v>27</v>
      </c>
      <c r="C15" s="120">
        <v>13</v>
      </c>
      <c r="D15" s="120">
        <v>0</v>
      </c>
      <c r="E15" s="120"/>
      <c r="F15" s="120">
        <v>220</v>
      </c>
      <c r="G15" s="120">
        <v>2213</v>
      </c>
      <c r="H15" s="120">
        <v>1158</v>
      </c>
      <c r="I15" s="120">
        <v>1055</v>
      </c>
      <c r="J15" s="120">
        <v>153</v>
      </c>
      <c r="K15" s="120">
        <v>149</v>
      </c>
      <c r="L15" s="120">
        <v>184</v>
      </c>
      <c r="M15" s="120">
        <v>170</v>
      </c>
      <c r="N15" s="120">
        <v>193</v>
      </c>
      <c r="O15" s="120">
        <v>170</v>
      </c>
      <c r="P15" s="120">
        <v>195</v>
      </c>
      <c r="Q15" s="120">
        <v>179</v>
      </c>
      <c r="R15" s="120">
        <v>216</v>
      </c>
      <c r="S15" s="120">
        <v>165</v>
      </c>
      <c r="T15" s="120">
        <v>217</v>
      </c>
      <c r="U15" s="120">
        <v>222</v>
      </c>
    </row>
    <row r="16" spans="2:21" ht="22.5" customHeight="1">
      <c r="B16" s="53" t="s">
        <v>30</v>
      </c>
      <c r="C16" s="120">
        <v>11</v>
      </c>
      <c r="D16" s="120">
        <v>0</v>
      </c>
      <c r="E16" s="120"/>
      <c r="F16" s="120">
        <v>148</v>
      </c>
      <c r="G16" s="120">
        <v>1287</v>
      </c>
      <c r="H16" s="120">
        <v>688</v>
      </c>
      <c r="I16" s="120">
        <v>599</v>
      </c>
      <c r="J16" s="120">
        <v>101</v>
      </c>
      <c r="K16" s="120">
        <v>74</v>
      </c>
      <c r="L16" s="120">
        <v>115</v>
      </c>
      <c r="M16" s="120">
        <v>112</v>
      </c>
      <c r="N16" s="120">
        <v>105</v>
      </c>
      <c r="O16" s="120">
        <v>98</v>
      </c>
      <c r="P16" s="120">
        <v>118</v>
      </c>
      <c r="Q16" s="120">
        <v>106</v>
      </c>
      <c r="R16" s="120">
        <v>123</v>
      </c>
      <c r="S16" s="120">
        <v>102</v>
      </c>
      <c r="T16" s="120">
        <v>126</v>
      </c>
      <c r="U16" s="120">
        <v>107</v>
      </c>
    </row>
    <row r="17" spans="2:21" ht="22.5" customHeight="1">
      <c r="B17" s="53" t="s">
        <v>34</v>
      </c>
      <c r="C17" s="120">
        <v>26</v>
      </c>
      <c r="D17" s="120">
        <v>0</v>
      </c>
      <c r="E17" s="120"/>
      <c r="F17" s="120">
        <v>310</v>
      </c>
      <c r="G17" s="120">
        <v>3258</v>
      </c>
      <c r="H17" s="120">
        <v>1690</v>
      </c>
      <c r="I17" s="120">
        <v>1568</v>
      </c>
      <c r="J17" s="120">
        <v>269</v>
      </c>
      <c r="K17" s="120">
        <v>241</v>
      </c>
      <c r="L17" s="120">
        <v>263</v>
      </c>
      <c r="M17" s="120">
        <v>244</v>
      </c>
      <c r="N17" s="120">
        <v>295</v>
      </c>
      <c r="O17" s="120">
        <v>278</v>
      </c>
      <c r="P17" s="120">
        <v>281</v>
      </c>
      <c r="Q17" s="120">
        <v>239</v>
      </c>
      <c r="R17" s="120">
        <v>276</v>
      </c>
      <c r="S17" s="120">
        <v>271</v>
      </c>
      <c r="T17" s="120">
        <v>306</v>
      </c>
      <c r="U17" s="120">
        <v>295</v>
      </c>
    </row>
    <row r="18" spans="2:21" ht="22.5" customHeight="1">
      <c r="B18" s="53" t="s">
        <v>32</v>
      </c>
      <c r="C18" s="120">
        <v>10</v>
      </c>
      <c r="D18" s="120">
        <v>0</v>
      </c>
      <c r="E18" s="120"/>
      <c r="F18" s="120">
        <v>167</v>
      </c>
      <c r="G18" s="120">
        <v>1540</v>
      </c>
      <c r="H18" s="120">
        <v>797</v>
      </c>
      <c r="I18" s="120">
        <v>743</v>
      </c>
      <c r="J18" s="120">
        <v>122</v>
      </c>
      <c r="K18" s="120">
        <v>121</v>
      </c>
      <c r="L18" s="120">
        <v>127</v>
      </c>
      <c r="M18" s="120">
        <v>119</v>
      </c>
      <c r="N18" s="120">
        <v>133</v>
      </c>
      <c r="O18" s="120">
        <v>115</v>
      </c>
      <c r="P18" s="120">
        <v>144</v>
      </c>
      <c r="Q18" s="120">
        <v>135</v>
      </c>
      <c r="R18" s="120">
        <v>133</v>
      </c>
      <c r="S18" s="120">
        <v>119</v>
      </c>
      <c r="T18" s="120">
        <v>138</v>
      </c>
      <c r="U18" s="120">
        <v>134</v>
      </c>
    </row>
    <row r="19" spans="2:21" ht="22.5" customHeight="1">
      <c r="B19" s="53" t="s">
        <v>17</v>
      </c>
      <c r="C19" s="120">
        <v>11</v>
      </c>
      <c r="D19" s="120">
        <v>0</v>
      </c>
      <c r="E19" s="120"/>
      <c r="F19" s="120">
        <v>163</v>
      </c>
      <c r="G19" s="120">
        <v>1406</v>
      </c>
      <c r="H19" s="120">
        <v>720</v>
      </c>
      <c r="I19" s="120">
        <v>686</v>
      </c>
      <c r="J19" s="120">
        <v>116</v>
      </c>
      <c r="K19" s="120">
        <v>116</v>
      </c>
      <c r="L19" s="120">
        <v>120</v>
      </c>
      <c r="M19" s="120">
        <v>98</v>
      </c>
      <c r="N19" s="120">
        <v>126</v>
      </c>
      <c r="O19" s="120">
        <v>129</v>
      </c>
      <c r="P19" s="120">
        <v>115</v>
      </c>
      <c r="Q19" s="120">
        <v>118</v>
      </c>
      <c r="R19" s="120">
        <v>128</v>
      </c>
      <c r="S19" s="120">
        <v>119</v>
      </c>
      <c r="T19" s="120">
        <v>115</v>
      </c>
      <c r="U19" s="120">
        <v>106</v>
      </c>
    </row>
    <row r="20" spans="2:21" ht="22.5" customHeight="1">
      <c r="B20" s="53" t="s">
        <v>10</v>
      </c>
      <c r="C20" s="120">
        <v>8</v>
      </c>
      <c r="D20" s="120">
        <v>0</v>
      </c>
      <c r="E20" s="120"/>
      <c r="F20" s="120">
        <v>113</v>
      </c>
      <c r="G20" s="120">
        <v>1061</v>
      </c>
      <c r="H20" s="120">
        <v>559</v>
      </c>
      <c r="I20" s="120">
        <v>502</v>
      </c>
      <c r="J20" s="120">
        <v>103</v>
      </c>
      <c r="K20" s="120">
        <v>85</v>
      </c>
      <c r="L20" s="120">
        <v>91</v>
      </c>
      <c r="M20" s="120">
        <v>78</v>
      </c>
      <c r="N20" s="120">
        <v>85</v>
      </c>
      <c r="O20" s="120">
        <v>89</v>
      </c>
      <c r="P20" s="120">
        <v>91</v>
      </c>
      <c r="Q20" s="120">
        <v>75</v>
      </c>
      <c r="R20" s="120">
        <v>108</v>
      </c>
      <c r="S20" s="120">
        <v>83</v>
      </c>
      <c r="T20" s="120">
        <v>81</v>
      </c>
      <c r="U20" s="120">
        <v>92</v>
      </c>
    </row>
    <row r="21" spans="2:21" ht="22.5" customHeight="1">
      <c r="B21" s="53" t="s">
        <v>57</v>
      </c>
      <c r="C21" s="120">
        <v>15</v>
      </c>
      <c r="D21" s="120">
        <v>1</v>
      </c>
      <c r="E21" s="120"/>
      <c r="F21" s="120">
        <v>143</v>
      </c>
      <c r="G21" s="120">
        <v>779</v>
      </c>
      <c r="H21" s="120">
        <v>411</v>
      </c>
      <c r="I21" s="120">
        <v>368</v>
      </c>
      <c r="J21" s="120">
        <v>48</v>
      </c>
      <c r="K21" s="120">
        <v>49</v>
      </c>
      <c r="L21" s="120">
        <v>68</v>
      </c>
      <c r="M21" s="120">
        <v>60</v>
      </c>
      <c r="N21" s="120">
        <v>80</v>
      </c>
      <c r="O21" s="120">
        <v>50</v>
      </c>
      <c r="P21" s="120">
        <v>67</v>
      </c>
      <c r="Q21" s="120">
        <v>68</v>
      </c>
      <c r="R21" s="120">
        <v>69</v>
      </c>
      <c r="S21" s="120">
        <v>80</v>
      </c>
      <c r="T21" s="120">
        <v>79</v>
      </c>
      <c r="U21" s="120">
        <v>61</v>
      </c>
    </row>
    <row r="22" spans="2:21" ht="22.5" customHeight="1">
      <c r="B22" s="53" t="s">
        <v>20</v>
      </c>
      <c r="C22" s="120">
        <v>2</v>
      </c>
      <c r="D22" s="120">
        <v>0</v>
      </c>
      <c r="E22" s="120"/>
      <c r="F22" s="120">
        <v>28</v>
      </c>
      <c r="G22" s="120">
        <v>179</v>
      </c>
      <c r="H22" s="120">
        <v>99</v>
      </c>
      <c r="I22" s="120">
        <v>80</v>
      </c>
      <c r="J22" s="120">
        <v>15</v>
      </c>
      <c r="K22" s="120">
        <v>12</v>
      </c>
      <c r="L22" s="120">
        <v>22</v>
      </c>
      <c r="M22" s="120">
        <v>12</v>
      </c>
      <c r="N22" s="120">
        <v>11</v>
      </c>
      <c r="O22" s="120">
        <v>13</v>
      </c>
      <c r="P22" s="120">
        <v>16</v>
      </c>
      <c r="Q22" s="120">
        <v>12</v>
      </c>
      <c r="R22" s="120">
        <v>21</v>
      </c>
      <c r="S22" s="120">
        <v>15</v>
      </c>
      <c r="T22" s="120">
        <v>14</v>
      </c>
      <c r="U22" s="120">
        <v>16</v>
      </c>
    </row>
    <row r="23" spans="2:21" ht="22.5" customHeight="1">
      <c r="B23" s="53" t="s">
        <v>58</v>
      </c>
      <c r="C23" s="120">
        <v>1</v>
      </c>
      <c r="D23" s="120">
        <v>0</v>
      </c>
      <c r="E23" s="120"/>
      <c r="F23" s="120">
        <v>14</v>
      </c>
      <c r="G23" s="120">
        <v>47</v>
      </c>
      <c r="H23" s="120">
        <v>22</v>
      </c>
      <c r="I23" s="120">
        <v>25</v>
      </c>
      <c r="J23" s="120">
        <v>5</v>
      </c>
      <c r="K23" s="120">
        <v>6</v>
      </c>
      <c r="L23" s="120">
        <v>4</v>
      </c>
      <c r="M23" s="120">
        <v>3</v>
      </c>
      <c r="N23" s="120">
        <v>4</v>
      </c>
      <c r="O23" s="120">
        <v>7</v>
      </c>
      <c r="P23" s="120">
        <v>4</v>
      </c>
      <c r="Q23" s="120">
        <v>5</v>
      </c>
      <c r="R23" s="120">
        <v>4</v>
      </c>
      <c r="S23" s="120">
        <v>3</v>
      </c>
      <c r="T23" s="120">
        <v>1</v>
      </c>
      <c r="U23" s="120">
        <v>1</v>
      </c>
    </row>
    <row r="24" spans="2:21" ht="22.5" customHeight="1">
      <c r="B24" s="53" t="s">
        <v>59</v>
      </c>
      <c r="C24" s="120">
        <v>1</v>
      </c>
      <c r="D24" s="120">
        <v>0</v>
      </c>
      <c r="E24" s="120"/>
      <c r="F24" s="120">
        <v>10</v>
      </c>
      <c r="G24" s="120">
        <v>73</v>
      </c>
      <c r="H24" s="120">
        <v>42</v>
      </c>
      <c r="I24" s="120">
        <v>31</v>
      </c>
      <c r="J24" s="120">
        <v>5</v>
      </c>
      <c r="K24" s="120">
        <v>9</v>
      </c>
      <c r="L24" s="120">
        <v>4</v>
      </c>
      <c r="M24" s="120">
        <v>1</v>
      </c>
      <c r="N24" s="120">
        <v>10</v>
      </c>
      <c r="O24" s="120">
        <v>4</v>
      </c>
      <c r="P24" s="120">
        <v>6</v>
      </c>
      <c r="Q24" s="120">
        <v>4</v>
      </c>
      <c r="R24" s="120">
        <v>10</v>
      </c>
      <c r="S24" s="120">
        <v>5</v>
      </c>
      <c r="T24" s="120">
        <v>7</v>
      </c>
      <c r="U24" s="120">
        <v>8</v>
      </c>
    </row>
    <row r="25" spans="2:21" ht="22.5" customHeight="1">
      <c r="B25" s="53" t="s">
        <v>60</v>
      </c>
      <c r="C25" s="120">
        <v>5</v>
      </c>
      <c r="D25" s="120">
        <v>1</v>
      </c>
      <c r="E25" s="120"/>
      <c r="F25" s="120">
        <v>106</v>
      </c>
      <c r="G25" s="120">
        <v>1237</v>
      </c>
      <c r="H25" s="120">
        <v>621</v>
      </c>
      <c r="I25" s="120">
        <v>616</v>
      </c>
      <c r="J25" s="120">
        <v>83</v>
      </c>
      <c r="K25" s="120">
        <v>74</v>
      </c>
      <c r="L25" s="120">
        <v>111</v>
      </c>
      <c r="M25" s="120">
        <v>99</v>
      </c>
      <c r="N25" s="120">
        <v>102</v>
      </c>
      <c r="O25" s="120">
        <v>120</v>
      </c>
      <c r="P25" s="120">
        <v>112</v>
      </c>
      <c r="Q25" s="120">
        <v>96</v>
      </c>
      <c r="R25" s="120">
        <v>100</v>
      </c>
      <c r="S25" s="120">
        <v>113</v>
      </c>
      <c r="T25" s="120">
        <v>113</v>
      </c>
      <c r="U25" s="120">
        <v>114</v>
      </c>
    </row>
    <row r="26" spans="2:21" ht="22.5" customHeight="1">
      <c r="B26" s="53" t="s">
        <v>62</v>
      </c>
      <c r="C26" s="120">
        <v>2</v>
      </c>
      <c r="D26" s="120">
        <v>0</v>
      </c>
      <c r="E26" s="120"/>
      <c r="F26" s="120">
        <v>27</v>
      </c>
      <c r="G26" s="120">
        <v>138</v>
      </c>
      <c r="H26" s="120">
        <v>73</v>
      </c>
      <c r="I26" s="120">
        <v>65</v>
      </c>
      <c r="J26" s="120">
        <v>12</v>
      </c>
      <c r="K26" s="120">
        <v>11</v>
      </c>
      <c r="L26" s="120">
        <v>13</v>
      </c>
      <c r="M26" s="120">
        <v>16</v>
      </c>
      <c r="N26" s="120">
        <v>6</v>
      </c>
      <c r="O26" s="120">
        <v>6</v>
      </c>
      <c r="P26" s="120">
        <v>17</v>
      </c>
      <c r="Q26" s="120">
        <v>13</v>
      </c>
      <c r="R26" s="120">
        <v>11</v>
      </c>
      <c r="S26" s="120">
        <v>12</v>
      </c>
      <c r="T26" s="120">
        <v>14</v>
      </c>
      <c r="U26" s="120">
        <v>7</v>
      </c>
    </row>
    <row r="27" spans="2:21" ht="22.5" customHeight="1">
      <c r="B27" s="53" t="s">
        <v>22</v>
      </c>
      <c r="C27" s="120">
        <v>6</v>
      </c>
      <c r="D27" s="120">
        <v>0</v>
      </c>
      <c r="E27" s="120"/>
      <c r="F27" s="120">
        <v>35</v>
      </c>
      <c r="G27" s="120">
        <v>232</v>
      </c>
      <c r="H27" s="120">
        <v>124</v>
      </c>
      <c r="I27" s="120">
        <v>108</v>
      </c>
      <c r="J27" s="120">
        <v>19</v>
      </c>
      <c r="K27" s="120">
        <v>22</v>
      </c>
      <c r="L27" s="120">
        <v>22</v>
      </c>
      <c r="M27" s="120">
        <v>19</v>
      </c>
      <c r="N27" s="120">
        <v>19</v>
      </c>
      <c r="O27" s="120">
        <v>14</v>
      </c>
      <c r="P27" s="120">
        <v>22</v>
      </c>
      <c r="Q27" s="120">
        <v>20</v>
      </c>
      <c r="R27" s="120">
        <v>22</v>
      </c>
      <c r="S27" s="120">
        <v>18</v>
      </c>
      <c r="T27" s="120">
        <v>20</v>
      </c>
      <c r="U27" s="120">
        <v>15</v>
      </c>
    </row>
    <row r="28" spans="2:21" ht="22.5" customHeight="1">
      <c r="B28" s="53" t="s">
        <v>7</v>
      </c>
      <c r="C28" s="120">
        <v>1</v>
      </c>
      <c r="D28" s="120">
        <v>0</v>
      </c>
      <c r="E28" s="120"/>
      <c r="F28" s="120">
        <v>16</v>
      </c>
      <c r="G28" s="120">
        <v>87</v>
      </c>
      <c r="H28" s="120">
        <v>40</v>
      </c>
      <c r="I28" s="120">
        <v>47</v>
      </c>
      <c r="J28" s="120">
        <v>6</v>
      </c>
      <c r="K28" s="120">
        <v>4</v>
      </c>
      <c r="L28" s="120">
        <v>9</v>
      </c>
      <c r="M28" s="120">
        <v>7</v>
      </c>
      <c r="N28" s="120">
        <v>7</v>
      </c>
      <c r="O28" s="120">
        <v>10</v>
      </c>
      <c r="P28" s="120">
        <v>2</v>
      </c>
      <c r="Q28" s="120">
        <v>9</v>
      </c>
      <c r="R28" s="120">
        <v>9</v>
      </c>
      <c r="S28" s="120">
        <v>9</v>
      </c>
      <c r="T28" s="120">
        <v>7</v>
      </c>
      <c r="U28" s="120">
        <v>8</v>
      </c>
    </row>
    <row r="29" spans="2:21" ht="22.5" customHeight="1">
      <c r="B29" s="53" t="s">
        <v>64</v>
      </c>
      <c r="C29" s="120">
        <v>5</v>
      </c>
      <c r="D29" s="120">
        <v>0</v>
      </c>
      <c r="E29" s="120"/>
      <c r="F29" s="120">
        <v>26</v>
      </c>
      <c r="G29" s="120">
        <v>167</v>
      </c>
      <c r="H29" s="120">
        <v>78</v>
      </c>
      <c r="I29" s="120">
        <v>89</v>
      </c>
      <c r="J29" s="120">
        <v>13</v>
      </c>
      <c r="K29" s="120">
        <v>12</v>
      </c>
      <c r="L29" s="120">
        <v>16</v>
      </c>
      <c r="M29" s="120">
        <v>14</v>
      </c>
      <c r="N29" s="120">
        <v>13</v>
      </c>
      <c r="O29" s="120">
        <v>9</v>
      </c>
      <c r="P29" s="120">
        <v>12</v>
      </c>
      <c r="Q29" s="120">
        <v>26</v>
      </c>
      <c r="R29" s="120">
        <v>10</v>
      </c>
      <c r="S29" s="120">
        <v>14</v>
      </c>
      <c r="T29" s="120">
        <v>14</v>
      </c>
      <c r="U29" s="120">
        <v>14</v>
      </c>
    </row>
    <row r="30" spans="2:21" ht="22.5" customHeight="1">
      <c r="B30" s="53" t="s">
        <v>66</v>
      </c>
      <c r="C30" s="120">
        <v>3</v>
      </c>
      <c r="D30" s="120">
        <v>0</v>
      </c>
      <c r="E30" s="120"/>
      <c r="F30" s="120">
        <v>43</v>
      </c>
      <c r="G30" s="120">
        <v>251</v>
      </c>
      <c r="H30" s="120">
        <v>119</v>
      </c>
      <c r="I30" s="120">
        <v>132</v>
      </c>
      <c r="J30" s="120">
        <v>19</v>
      </c>
      <c r="K30" s="120">
        <v>15</v>
      </c>
      <c r="L30" s="120">
        <v>18</v>
      </c>
      <c r="M30" s="120">
        <v>23</v>
      </c>
      <c r="N30" s="120">
        <v>16</v>
      </c>
      <c r="O30" s="120">
        <v>22</v>
      </c>
      <c r="P30" s="120">
        <v>26</v>
      </c>
      <c r="Q30" s="120">
        <v>26</v>
      </c>
      <c r="R30" s="120">
        <v>19</v>
      </c>
      <c r="S30" s="120">
        <v>17</v>
      </c>
      <c r="T30" s="120">
        <v>21</v>
      </c>
      <c r="U30" s="120">
        <v>29</v>
      </c>
    </row>
    <row r="31" spans="2:21" ht="22.5" customHeight="1">
      <c r="B31" s="53" t="s">
        <v>68</v>
      </c>
      <c r="C31" s="120">
        <v>3</v>
      </c>
      <c r="D31" s="120">
        <v>0</v>
      </c>
      <c r="E31" s="120"/>
      <c r="F31" s="120">
        <v>56</v>
      </c>
      <c r="G31" s="120">
        <v>679</v>
      </c>
      <c r="H31" s="120">
        <v>339</v>
      </c>
      <c r="I31" s="120">
        <v>340</v>
      </c>
      <c r="J31" s="120">
        <v>53</v>
      </c>
      <c r="K31" s="120">
        <v>49</v>
      </c>
      <c r="L31" s="120">
        <v>55</v>
      </c>
      <c r="M31" s="120">
        <v>47</v>
      </c>
      <c r="N31" s="120">
        <v>52</v>
      </c>
      <c r="O31" s="120">
        <v>55</v>
      </c>
      <c r="P31" s="120">
        <v>54</v>
      </c>
      <c r="Q31" s="120">
        <v>64</v>
      </c>
      <c r="R31" s="120">
        <v>59</v>
      </c>
      <c r="S31" s="120">
        <v>58</v>
      </c>
      <c r="T31" s="120">
        <v>66</v>
      </c>
      <c r="U31" s="120">
        <v>67</v>
      </c>
    </row>
    <row r="32" spans="2:21" ht="22.5" customHeight="1">
      <c r="B32" s="53" t="s">
        <v>69</v>
      </c>
      <c r="C32" s="120">
        <v>3</v>
      </c>
      <c r="D32" s="120">
        <v>0</v>
      </c>
      <c r="E32" s="120"/>
      <c r="F32" s="120">
        <v>96</v>
      </c>
      <c r="G32" s="120">
        <v>1456</v>
      </c>
      <c r="H32" s="120">
        <v>760</v>
      </c>
      <c r="I32" s="120">
        <v>696</v>
      </c>
      <c r="J32" s="120">
        <v>129</v>
      </c>
      <c r="K32" s="120">
        <v>132</v>
      </c>
      <c r="L32" s="120">
        <v>128</v>
      </c>
      <c r="M32" s="120">
        <v>110</v>
      </c>
      <c r="N32" s="120">
        <v>117</v>
      </c>
      <c r="O32" s="120">
        <v>110</v>
      </c>
      <c r="P32" s="120">
        <v>129</v>
      </c>
      <c r="Q32" s="120">
        <v>99</v>
      </c>
      <c r="R32" s="120">
        <v>118</v>
      </c>
      <c r="S32" s="120">
        <v>135</v>
      </c>
      <c r="T32" s="120">
        <v>139</v>
      </c>
      <c r="U32" s="120">
        <v>110</v>
      </c>
    </row>
    <row r="33" spans="2:21" ht="22.5" customHeight="1">
      <c r="B33" s="53" t="s">
        <v>71</v>
      </c>
      <c r="C33" s="120">
        <v>4</v>
      </c>
      <c r="D33" s="120">
        <v>0</v>
      </c>
      <c r="E33" s="120"/>
      <c r="F33" s="120">
        <v>144</v>
      </c>
      <c r="G33" s="120">
        <v>2129</v>
      </c>
      <c r="H33" s="120">
        <v>1091</v>
      </c>
      <c r="I33" s="120">
        <v>1038</v>
      </c>
      <c r="J33" s="120">
        <v>174</v>
      </c>
      <c r="K33" s="120">
        <v>179</v>
      </c>
      <c r="L33" s="120">
        <v>171</v>
      </c>
      <c r="M33" s="120">
        <v>146</v>
      </c>
      <c r="N33" s="120">
        <v>187</v>
      </c>
      <c r="O33" s="120">
        <v>188</v>
      </c>
      <c r="P33" s="120">
        <v>192</v>
      </c>
      <c r="Q33" s="120">
        <v>172</v>
      </c>
      <c r="R33" s="120">
        <v>177</v>
      </c>
      <c r="S33" s="120">
        <v>164</v>
      </c>
      <c r="T33" s="120">
        <v>190</v>
      </c>
      <c r="U33" s="120">
        <v>189</v>
      </c>
    </row>
    <row r="34" spans="2:21" ht="22.5" customHeight="1">
      <c r="B34" s="53" t="s">
        <v>72</v>
      </c>
      <c r="C34" s="120">
        <v>3</v>
      </c>
      <c r="D34" s="120">
        <v>1</v>
      </c>
      <c r="E34" s="120"/>
      <c r="F34" s="120">
        <v>56</v>
      </c>
      <c r="G34" s="120">
        <v>547</v>
      </c>
      <c r="H34" s="120">
        <v>285</v>
      </c>
      <c r="I34" s="120">
        <v>262</v>
      </c>
      <c r="J34" s="120">
        <v>43</v>
      </c>
      <c r="K34" s="120">
        <v>51</v>
      </c>
      <c r="L34" s="120">
        <v>60</v>
      </c>
      <c r="M34" s="120">
        <v>41</v>
      </c>
      <c r="N34" s="120">
        <v>43</v>
      </c>
      <c r="O34" s="120">
        <v>49</v>
      </c>
      <c r="P34" s="120">
        <v>50</v>
      </c>
      <c r="Q34" s="120">
        <v>38</v>
      </c>
      <c r="R34" s="120">
        <v>48</v>
      </c>
      <c r="S34" s="120">
        <v>37</v>
      </c>
      <c r="T34" s="120">
        <v>41</v>
      </c>
      <c r="U34" s="120">
        <v>46</v>
      </c>
    </row>
    <row r="35" spans="2:21" ht="22.5" customHeight="1">
      <c r="B35" s="53" t="s">
        <v>23</v>
      </c>
      <c r="C35" s="120">
        <v>4</v>
      </c>
      <c r="D35" s="120">
        <v>0</v>
      </c>
      <c r="E35" s="120"/>
      <c r="F35" s="120">
        <v>56</v>
      </c>
      <c r="G35" s="120">
        <v>461</v>
      </c>
      <c r="H35" s="120">
        <v>253</v>
      </c>
      <c r="I35" s="120">
        <v>208</v>
      </c>
      <c r="J35" s="120">
        <v>29</v>
      </c>
      <c r="K35" s="120">
        <v>29</v>
      </c>
      <c r="L35" s="120">
        <v>46</v>
      </c>
      <c r="M35" s="120">
        <v>40</v>
      </c>
      <c r="N35" s="120">
        <v>41</v>
      </c>
      <c r="O35" s="120">
        <v>39</v>
      </c>
      <c r="P35" s="120">
        <v>47</v>
      </c>
      <c r="Q35" s="120">
        <v>33</v>
      </c>
      <c r="R35" s="120">
        <v>46</v>
      </c>
      <c r="S35" s="120">
        <v>31</v>
      </c>
      <c r="T35" s="120">
        <v>44</v>
      </c>
      <c r="U35" s="120">
        <v>36</v>
      </c>
    </row>
    <row r="36" spans="2:21" ht="22.5" customHeight="1">
      <c r="B36" s="53" t="s">
        <v>73</v>
      </c>
      <c r="C36" s="120">
        <v>5</v>
      </c>
      <c r="D36" s="120">
        <v>0</v>
      </c>
      <c r="E36" s="120"/>
      <c r="F36" s="120">
        <v>30</v>
      </c>
      <c r="G36" s="120">
        <v>229</v>
      </c>
      <c r="H36" s="120">
        <v>125</v>
      </c>
      <c r="I36" s="120">
        <v>104</v>
      </c>
      <c r="J36" s="120">
        <v>19</v>
      </c>
      <c r="K36" s="120">
        <v>14</v>
      </c>
      <c r="L36" s="120">
        <v>15</v>
      </c>
      <c r="M36" s="120">
        <v>18</v>
      </c>
      <c r="N36" s="120">
        <v>17</v>
      </c>
      <c r="O36" s="120">
        <v>14</v>
      </c>
      <c r="P36" s="120">
        <v>35</v>
      </c>
      <c r="Q36" s="120">
        <v>24</v>
      </c>
      <c r="R36" s="120">
        <v>17</v>
      </c>
      <c r="S36" s="120">
        <v>21</v>
      </c>
      <c r="T36" s="120">
        <v>22</v>
      </c>
      <c r="U36" s="120">
        <v>13</v>
      </c>
    </row>
    <row r="37" spans="2:21" ht="22.5" customHeight="1" thickBot="1">
      <c r="B37" s="413" t="s">
        <v>75</v>
      </c>
      <c r="C37" s="284">
        <v>4</v>
      </c>
      <c r="D37" s="284">
        <v>0</v>
      </c>
      <c r="E37" s="284"/>
      <c r="F37" s="284">
        <v>62</v>
      </c>
      <c r="G37" s="284">
        <v>595</v>
      </c>
      <c r="H37" s="284">
        <v>310</v>
      </c>
      <c r="I37" s="284">
        <v>285</v>
      </c>
      <c r="J37" s="284">
        <v>44</v>
      </c>
      <c r="K37" s="284">
        <v>42</v>
      </c>
      <c r="L37" s="284">
        <v>52</v>
      </c>
      <c r="M37" s="284">
        <v>48</v>
      </c>
      <c r="N37" s="284">
        <v>54</v>
      </c>
      <c r="O37" s="284">
        <v>51</v>
      </c>
      <c r="P37" s="284">
        <v>56</v>
      </c>
      <c r="Q37" s="284">
        <v>50</v>
      </c>
      <c r="R37" s="284">
        <v>52</v>
      </c>
      <c r="S37" s="284">
        <v>45</v>
      </c>
      <c r="T37" s="284">
        <v>52</v>
      </c>
      <c r="U37" s="284">
        <v>49</v>
      </c>
    </row>
    <row r="38" spans="2:21" ht="16.5" customHeight="1">
      <c r="B38" s="381" t="s">
        <v>334</v>
      </c>
      <c r="C38" s="42"/>
      <c r="D38" s="42"/>
      <c r="E38" s="42"/>
      <c r="F38" s="42"/>
      <c r="G38" s="31"/>
      <c r="H38" s="31"/>
      <c r="I38" s="31"/>
      <c r="J38" s="31"/>
      <c r="K38" s="31"/>
      <c r="L38" s="31"/>
      <c r="M38" s="31"/>
      <c r="N38" s="31"/>
      <c r="O38" s="31"/>
      <c r="P38" s="31"/>
      <c r="Q38" s="31"/>
      <c r="R38" s="31"/>
      <c r="S38" s="31"/>
      <c r="T38" s="31"/>
      <c r="U38" s="31"/>
    </row>
  </sheetData>
  <mergeCells count="16">
    <mergeCell ref="R5:S5"/>
    <mergeCell ref="G4:U4"/>
    <mergeCell ref="B2:K2"/>
    <mergeCell ref="B3:E3"/>
    <mergeCell ref="T3:U3"/>
    <mergeCell ref="B4:B6"/>
    <mergeCell ref="C4:D4"/>
    <mergeCell ref="E4:F6"/>
    <mergeCell ref="C5:C6"/>
    <mergeCell ref="D5:D6"/>
    <mergeCell ref="T5:U5"/>
    <mergeCell ref="G5:I5"/>
    <mergeCell ref="J5:K5"/>
    <mergeCell ref="L5:M5"/>
    <mergeCell ref="N5:O5"/>
    <mergeCell ref="P5:Q5"/>
  </mergeCells>
  <phoneticPr fontId="62"/>
  <printOptions horizontalCentered="1"/>
  <pageMargins left="0.51181102362204722" right="0.51181102362204722" top="0.74803149606299213" bottom="0.55118110236220474" header="0.51181102362204722" footer="0.51181102362204722"/>
  <pageSetup paperSize="9" scale="99" orientation="portrait" r:id="rId1"/>
  <headerFooter alignWithMargins="0"/>
  <colBreaks count="1" manualBreakCount="1">
    <brk id="11" min="1" max="3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2:AD38"/>
  <sheetViews>
    <sheetView showGridLines="0" view="pageBreakPreview" zoomScaleSheetLayoutView="100" workbookViewId="0">
      <selection activeCell="I11" sqref="I11"/>
    </sheetView>
  </sheetViews>
  <sheetFormatPr defaultColWidth="10" defaultRowHeight="13"/>
  <cols>
    <col min="1" max="1" width="7.36328125" style="46" customWidth="1"/>
    <col min="2" max="2" width="11.26953125" style="46" customWidth="1"/>
    <col min="3" max="4" width="4.6328125" style="46" customWidth="1"/>
    <col min="5" max="5" width="3.6328125" style="46" customWidth="1"/>
    <col min="6" max="6" width="5.6328125" style="46" customWidth="1"/>
    <col min="7" max="9" width="7.453125" style="46" customWidth="1"/>
    <col min="10" max="15" width="7" style="46" customWidth="1"/>
    <col min="16" max="16384" width="10" style="46"/>
  </cols>
  <sheetData>
    <row r="2" spans="2:30" s="43" customFormat="1" ht="28.5" customHeight="1">
      <c r="B2" s="667" t="s">
        <v>347</v>
      </c>
      <c r="C2" s="667"/>
      <c r="D2" s="667"/>
      <c r="E2" s="667"/>
      <c r="F2" s="667"/>
      <c r="G2" s="667"/>
      <c r="H2" s="667"/>
      <c r="I2" s="667"/>
      <c r="J2" s="667"/>
      <c r="K2" s="667"/>
      <c r="L2" s="667"/>
      <c r="M2" s="667"/>
      <c r="N2" s="667"/>
      <c r="O2" s="667"/>
    </row>
    <row r="3" spans="2:30" ht="23.25" customHeight="1" thickBot="1">
      <c r="B3" s="379" t="s">
        <v>501</v>
      </c>
      <c r="C3" s="379"/>
      <c r="D3" s="379"/>
      <c r="E3" s="379"/>
      <c r="F3" s="379"/>
      <c r="G3" s="379"/>
      <c r="H3" s="31"/>
      <c r="I3" s="31"/>
      <c r="J3" s="31"/>
      <c r="K3" s="31"/>
      <c r="L3" s="31"/>
      <c r="M3" s="713" t="s">
        <v>342</v>
      </c>
      <c r="N3" s="713"/>
      <c r="O3" s="713"/>
    </row>
    <row r="4" spans="2:30" s="44" customFormat="1" ht="20.25" customHeight="1">
      <c r="B4" s="728" t="s">
        <v>49</v>
      </c>
      <c r="C4" s="723" t="s">
        <v>78</v>
      </c>
      <c r="D4" s="723"/>
      <c r="E4" s="729" t="s">
        <v>88</v>
      </c>
      <c r="F4" s="730"/>
      <c r="G4" s="723" t="s">
        <v>89</v>
      </c>
      <c r="H4" s="723"/>
      <c r="I4" s="723"/>
      <c r="J4" s="723"/>
      <c r="K4" s="723"/>
      <c r="L4" s="723"/>
      <c r="M4" s="723"/>
      <c r="N4" s="723"/>
      <c r="O4" s="724"/>
    </row>
    <row r="5" spans="2:30" s="44" customFormat="1" ht="20.25" customHeight="1">
      <c r="B5" s="715"/>
      <c r="C5" s="725" t="s">
        <v>83</v>
      </c>
      <c r="D5" s="725" t="s">
        <v>84</v>
      </c>
      <c r="E5" s="731"/>
      <c r="F5" s="732"/>
      <c r="G5" s="725" t="s">
        <v>1</v>
      </c>
      <c r="H5" s="725"/>
      <c r="I5" s="725"/>
      <c r="J5" s="725" t="s">
        <v>90</v>
      </c>
      <c r="K5" s="725"/>
      <c r="L5" s="725" t="s">
        <v>91</v>
      </c>
      <c r="M5" s="725"/>
      <c r="N5" s="725" t="s">
        <v>92</v>
      </c>
      <c r="O5" s="726"/>
    </row>
    <row r="6" spans="2:30" s="44" customFormat="1" ht="20.25" customHeight="1">
      <c r="B6" s="715"/>
      <c r="C6" s="725"/>
      <c r="D6" s="725"/>
      <c r="E6" s="733"/>
      <c r="F6" s="734"/>
      <c r="G6" s="416" t="s">
        <v>1</v>
      </c>
      <c r="H6" s="416" t="s">
        <v>5</v>
      </c>
      <c r="I6" s="416" t="s">
        <v>18</v>
      </c>
      <c r="J6" s="416" t="s">
        <v>5</v>
      </c>
      <c r="K6" s="416" t="s">
        <v>18</v>
      </c>
      <c r="L6" s="416" t="s">
        <v>5</v>
      </c>
      <c r="M6" s="416" t="s">
        <v>18</v>
      </c>
      <c r="N6" s="416" t="s">
        <v>5</v>
      </c>
      <c r="O6" s="417" t="s">
        <v>18</v>
      </c>
    </row>
    <row r="7" spans="2:30" s="45" customFormat="1" ht="21.75" customHeight="1">
      <c r="B7" s="50" t="s">
        <v>494</v>
      </c>
      <c r="C7" s="54">
        <v>86</v>
      </c>
      <c r="D7" s="55">
        <v>3</v>
      </c>
      <c r="E7" s="55"/>
      <c r="F7" s="49">
        <v>1717</v>
      </c>
      <c r="G7" s="49">
        <v>17147</v>
      </c>
      <c r="H7" s="49">
        <v>8749</v>
      </c>
      <c r="I7" s="49">
        <v>8398</v>
      </c>
      <c r="J7" s="49">
        <v>2858</v>
      </c>
      <c r="K7" s="49">
        <v>2756</v>
      </c>
      <c r="L7" s="49">
        <v>3030</v>
      </c>
      <c r="M7" s="49">
        <v>2753</v>
      </c>
      <c r="N7" s="49">
        <v>2861</v>
      </c>
      <c r="O7" s="49">
        <v>2889</v>
      </c>
      <c r="AD7" s="202"/>
    </row>
    <row r="8" spans="2:30" s="45" customFormat="1" ht="21.75" customHeight="1">
      <c r="B8" s="51" t="s">
        <v>495</v>
      </c>
      <c r="C8" s="285">
        <v>86</v>
      </c>
      <c r="D8" s="49">
        <v>3</v>
      </c>
      <c r="E8" s="49"/>
      <c r="F8" s="49">
        <v>1679</v>
      </c>
      <c r="G8" s="49">
        <v>17116</v>
      </c>
      <c r="H8" s="49">
        <v>8830</v>
      </c>
      <c r="I8" s="49">
        <v>8286</v>
      </c>
      <c r="J8" s="49">
        <v>2955</v>
      </c>
      <c r="K8" s="49">
        <v>2784</v>
      </c>
      <c r="L8" s="49">
        <v>2853</v>
      </c>
      <c r="M8" s="49">
        <v>2751</v>
      </c>
      <c r="N8" s="49">
        <v>3022</v>
      </c>
      <c r="O8" s="49">
        <v>2751</v>
      </c>
      <c r="AD8" s="202"/>
    </row>
    <row r="9" spans="2:30" s="45" customFormat="1" ht="18.75" customHeight="1">
      <c r="B9" s="51" t="s">
        <v>496</v>
      </c>
      <c r="C9" s="285">
        <v>86</v>
      </c>
      <c r="D9" s="49">
        <v>3</v>
      </c>
      <c r="E9" s="49"/>
      <c r="F9" s="49">
        <v>1665</v>
      </c>
      <c r="G9" s="49">
        <v>16893</v>
      </c>
      <c r="H9" s="49">
        <v>8658</v>
      </c>
      <c r="I9" s="49">
        <v>8235</v>
      </c>
      <c r="J9" s="49">
        <v>2866</v>
      </c>
      <c r="K9" s="49">
        <v>2712</v>
      </c>
      <c r="L9" s="49">
        <v>2950</v>
      </c>
      <c r="M9" s="49">
        <v>2782</v>
      </c>
      <c r="N9" s="49">
        <v>2842</v>
      </c>
      <c r="O9" s="49">
        <v>2741</v>
      </c>
      <c r="AD9" s="202"/>
    </row>
    <row r="10" spans="2:30" s="45" customFormat="1" ht="21.75" customHeight="1">
      <c r="B10" s="52" t="s">
        <v>19</v>
      </c>
      <c r="C10" s="285">
        <v>1</v>
      </c>
      <c r="D10" s="49">
        <v>0</v>
      </c>
      <c r="E10" s="49"/>
      <c r="F10" s="49">
        <v>27</v>
      </c>
      <c r="G10" s="49">
        <v>400</v>
      </c>
      <c r="H10" s="49">
        <v>208</v>
      </c>
      <c r="I10" s="49">
        <v>192</v>
      </c>
      <c r="J10" s="49">
        <v>66</v>
      </c>
      <c r="K10" s="49">
        <v>69</v>
      </c>
      <c r="L10" s="49">
        <v>70</v>
      </c>
      <c r="M10" s="49">
        <v>60</v>
      </c>
      <c r="N10" s="49">
        <v>72</v>
      </c>
      <c r="O10" s="49">
        <v>63</v>
      </c>
      <c r="AD10" s="202"/>
    </row>
    <row r="11" spans="2:30" s="45" customFormat="1" ht="21.75" customHeight="1">
      <c r="B11" s="52" t="s">
        <v>9</v>
      </c>
      <c r="C11" s="285">
        <v>83</v>
      </c>
      <c r="D11" s="49">
        <v>3</v>
      </c>
      <c r="E11" s="49"/>
      <c r="F11" s="49">
        <v>1606</v>
      </c>
      <c r="G11" s="49">
        <v>16107</v>
      </c>
      <c r="H11" s="49">
        <v>8244</v>
      </c>
      <c r="I11" s="49">
        <v>7863</v>
      </c>
      <c r="J11" s="49">
        <v>2738</v>
      </c>
      <c r="K11" s="49">
        <v>2584</v>
      </c>
      <c r="L11" s="49">
        <v>2823</v>
      </c>
      <c r="M11" s="49">
        <v>2661</v>
      </c>
      <c r="N11" s="49">
        <v>2683</v>
      </c>
      <c r="O11" s="49">
        <v>2618</v>
      </c>
    </row>
    <row r="12" spans="2:30" s="45" customFormat="1" ht="21.75" customHeight="1">
      <c r="B12" s="52" t="s">
        <v>54</v>
      </c>
      <c r="C12" s="285">
        <v>2</v>
      </c>
      <c r="D12" s="49">
        <v>0</v>
      </c>
      <c r="E12" s="49"/>
      <c r="F12" s="49">
        <v>32</v>
      </c>
      <c r="G12" s="49">
        <v>386</v>
      </c>
      <c r="H12" s="49">
        <v>206</v>
      </c>
      <c r="I12" s="49">
        <v>180</v>
      </c>
      <c r="J12" s="49">
        <v>62</v>
      </c>
      <c r="K12" s="49">
        <v>59</v>
      </c>
      <c r="L12" s="49">
        <v>57</v>
      </c>
      <c r="M12" s="49">
        <v>61</v>
      </c>
      <c r="N12" s="49">
        <v>87</v>
      </c>
      <c r="O12" s="49">
        <v>60</v>
      </c>
    </row>
    <row r="13" spans="2:30" s="45" customFormat="1" ht="11.25" customHeight="1">
      <c r="B13" s="32"/>
      <c r="C13" s="285"/>
      <c r="D13" s="49"/>
      <c r="E13" s="49"/>
      <c r="F13" s="49"/>
      <c r="G13" s="49"/>
      <c r="H13" s="49"/>
      <c r="I13" s="49"/>
      <c r="J13" s="49"/>
      <c r="K13" s="49"/>
      <c r="L13" s="49"/>
      <c r="M13" s="49"/>
      <c r="N13" s="49"/>
      <c r="O13" s="49"/>
    </row>
    <row r="14" spans="2:30" s="45" customFormat="1" ht="22.5" customHeight="1">
      <c r="B14" s="41" t="s">
        <v>55</v>
      </c>
      <c r="C14" s="285">
        <v>19</v>
      </c>
      <c r="D14" s="49">
        <v>0</v>
      </c>
      <c r="E14" s="49"/>
      <c r="F14" s="49">
        <v>505</v>
      </c>
      <c r="G14" s="49">
        <v>6262</v>
      </c>
      <c r="H14" s="49">
        <v>3224</v>
      </c>
      <c r="I14" s="49">
        <v>3038</v>
      </c>
      <c r="J14" s="49">
        <v>1107</v>
      </c>
      <c r="K14" s="49">
        <v>1018</v>
      </c>
      <c r="L14" s="49">
        <v>1061</v>
      </c>
      <c r="M14" s="49">
        <v>1016</v>
      </c>
      <c r="N14" s="49">
        <v>1056</v>
      </c>
      <c r="O14" s="49">
        <v>1004</v>
      </c>
    </row>
    <row r="15" spans="2:30" s="45" customFormat="1" ht="22.5" customHeight="1">
      <c r="B15" s="41" t="s">
        <v>27</v>
      </c>
      <c r="C15" s="285">
        <v>5</v>
      </c>
      <c r="D15" s="49">
        <v>1</v>
      </c>
      <c r="E15" s="49"/>
      <c r="F15" s="49">
        <v>116</v>
      </c>
      <c r="G15" s="49">
        <v>1126</v>
      </c>
      <c r="H15" s="49">
        <v>591</v>
      </c>
      <c r="I15" s="49">
        <v>535</v>
      </c>
      <c r="J15" s="49">
        <v>191</v>
      </c>
      <c r="K15" s="49">
        <v>173</v>
      </c>
      <c r="L15" s="49">
        <v>218</v>
      </c>
      <c r="M15" s="49">
        <v>181</v>
      </c>
      <c r="N15" s="49">
        <v>182</v>
      </c>
      <c r="O15" s="49">
        <v>181</v>
      </c>
    </row>
    <row r="16" spans="2:30" s="45" customFormat="1" ht="22.5" customHeight="1">
      <c r="B16" s="41" t="s">
        <v>30</v>
      </c>
      <c r="C16" s="285">
        <v>2</v>
      </c>
      <c r="D16" s="49">
        <v>0</v>
      </c>
      <c r="E16" s="49"/>
      <c r="F16" s="49">
        <v>65</v>
      </c>
      <c r="G16" s="49">
        <v>722</v>
      </c>
      <c r="H16" s="49">
        <v>393</v>
      </c>
      <c r="I16" s="49">
        <v>329</v>
      </c>
      <c r="J16" s="49">
        <v>109</v>
      </c>
      <c r="K16" s="49">
        <v>106</v>
      </c>
      <c r="L16" s="49">
        <v>145</v>
      </c>
      <c r="M16" s="49">
        <v>113</v>
      </c>
      <c r="N16" s="49">
        <v>139</v>
      </c>
      <c r="O16" s="49">
        <v>110</v>
      </c>
    </row>
    <row r="17" spans="2:15" s="45" customFormat="1" ht="22.5" customHeight="1">
      <c r="B17" s="41" t="s">
        <v>34</v>
      </c>
      <c r="C17" s="285">
        <v>11</v>
      </c>
      <c r="D17" s="49">
        <v>0</v>
      </c>
      <c r="E17" s="49"/>
      <c r="F17" s="49">
        <v>188</v>
      </c>
      <c r="G17" s="49">
        <v>1860</v>
      </c>
      <c r="H17" s="49">
        <v>902</v>
      </c>
      <c r="I17" s="49">
        <v>958</v>
      </c>
      <c r="J17" s="49">
        <v>275</v>
      </c>
      <c r="K17" s="49">
        <v>288</v>
      </c>
      <c r="L17" s="49">
        <v>304</v>
      </c>
      <c r="M17" s="49">
        <v>348</v>
      </c>
      <c r="N17" s="49">
        <v>323</v>
      </c>
      <c r="O17" s="49">
        <v>322</v>
      </c>
    </row>
    <row r="18" spans="2:15" s="45" customFormat="1" ht="22.5" customHeight="1">
      <c r="B18" s="41" t="s">
        <v>32</v>
      </c>
      <c r="C18" s="285">
        <v>5</v>
      </c>
      <c r="D18" s="49">
        <v>0</v>
      </c>
      <c r="E18" s="49"/>
      <c r="F18" s="49">
        <v>96</v>
      </c>
      <c r="G18" s="49">
        <v>885</v>
      </c>
      <c r="H18" s="49">
        <v>427</v>
      </c>
      <c r="I18" s="49">
        <v>458</v>
      </c>
      <c r="J18" s="49">
        <v>145</v>
      </c>
      <c r="K18" s="49">
        <v>153</v>
      </c>
      <c r="L18" s="49">
        <v>160</v>
      </c>
      <c r="M18" s="49">
        <v>136</v>
      </c>
      <c r="N18" s="49">
        <v>122</v>
      </c>
      <c r="O18" s="49">
        <v>169</v>
      </c>
    </row>
    <row r="19" spans="2:15" s="45" customFormat="1" ht="22.5" customHeight="1">
      <c r="B19" s="41" t="s">
        <v>17</v>
      </c>
      <c r="C19" s="285">
        <v>4</v>
      </c>
      <c r="D19" s="49">
        <v>0</v>
      </c>
      <c r="E19" s="49"/>
      <c r="F19" s="49">
        <v>93</v>
      </c>
      <c r="G19" s="49">
        <v>773</v>
      </c>
      <c r="H19" s="49">
        <v>394</v>
      </c>
      <c r="I19" s="49">
        <v>379</v>
      </c>
      <c r="J19" s="49">
        <v>123</v>
      </c>
      <c r="K19" s="49">
        <v>124</v>
      </c>
      <c r="L19" s="49">
        <v>145</v>
      </c>
      <c r="M19" s="49">
        <v>139</v>
      </c>
      <c r="N19" s="49">
        <v>126</v>
      </c>
      <c r="O19" s="49">
        <v>116</v>
      </c>
    </row>
    <row r="20" spans="2:15" s="45" customFormat="1" ht="22.5" customHeight="1">
      <c r="B20" s="41" t="s">
        <v>10</v>
      </c>
      <c r="C20" s="285">
        <v>7</v>
      </c>
      <c r="D20" s="49">
        <v>0</v>
      </c>
      <c r="E20" s="49"/>
      <c r="F20" s="49">
        <v>84</v>
      </c>
      <c r="G20" s="49">
        <v>591</v>
      </c>
      <c r="H20" s="49">
        <v>308</v>
      </c>
      <c r="I20" s="49">
        <v>283</v>
      </c>
      <c r="J20" s="49">
        <v>98</v>
      </c>
      <c r="K20" s="49">
        <v>107</v>
      </c>
      <c r="L20" s="49">
        <v>115</v>
      </c>
      <c r="M20" s="49">
        <v>93</v>
      </c>
      <c r="N20" s="49">
        <v>95</v>
      </c>
      <c r="O20" s="49">
        <v>83</v>
      </c>
    </row>
    <row r="21" spans="2:15" s="45" customFormat="1" ht="22.5" customHeight="1">
      <c r="B21" s="41" t="s">
        <v>57</v>
      </c>
      <c r="C21" s="285">
        <v>6</v>
      </c>
      <c r="D21" s="49">
        <v>0</v>
      </c>
      <c r="E21" s="49"/>
      <c r="F21" s="49">
        <v>61</v>
      </c>
      <c r="G21" s="49">
        <v>432</v>
      </c>
      <c r="H21" s="49">
        <v>224</v>
      </c>
      <c r="I21" s="49">
        <v>208</v>
      </c>
      <c r="J21" s="49">
        <v>79</v>
      </c>
      <c r="K21" s="49">
        <v>56</v>
      </c>
      <c r="L21" s="49">
        <v>63</v>
      </c>
      <c r="M21" s="49">
        <v>75</v>
      </c>
      <c r="N21" s="49">
        <v>82</v>
      </c>
      <c r="O21" s="49">
        <v>77</v>
      </c>
    </row>
    <row r="22" spans="2:15" s="45" customFormat="1" ht="22.5" customHeight="1">
      <c r="B22" s="41" t="s">
        <v>20</v>
      </c>
      <c r="C22" s="285">
        <v>1</v>
      </c>
      <c r="D22" s="49">
        <v>0</v>
      </c>
      <c r="E22" s="49"/>
      <c r="F22" s="49">
        <v>15</v>
      </c>
      <c r="G22" s="49">
        <v>85</v>
      </c>
      <c r="H22" s="49">
        <v>45</v>
      </c>
      <c r="I22" s="49">
        <v>40</v>
      </c>
      <c r="J22" s="49">
        <v>13</v>
      </c>
      <c r="K22" s="49">
        <v>15</v>
      </c>
      <c r="L22" s="49">
        <v>16</v>
      </c>
      <c r="M22" s="49">
        <v>11</v>
      </c>
      <c r="N22" s="49">
        <v>16</v>
      </c>
      <c r="O22" s="49">
        <v>14</v>
      </c>
    </row>
    <row r="23" spans="2:15" s="45" customFormat="1" ht="22.5" customHeight="1">
      <c r="B23" s="41" t="s">
        <v>58</v>
      </c>
      <c r="C23" s="285">
        <v>1</v>
      </c>
      <c r="D23" s="49">
        <v>0</v>
      </c>
      <c r="E23" s="49"/>
      <c r="F23" s="49">
        <v>12</v>
      </c>
      <c r="G23" s="49">
        <v>22</v>
      </c>
      <c r="H23" s="49">
        <v>11</v>
      </c>
      <c r="I23" s="49">
        <v>11</v>
      </c>
      <c r="J23" s="49">
        <v>1</v>
      </c>
      <c r="K23" s="49">
        <v>3</v>
      </c>
      <c r="L23" s="49">
        <v>8</v>
      </c>
      <c r="M23" s="49">
        <v>2</v>
      </c>
      <c r="N23" s="49">
        <v>2</v>
      </c>
      <c r="O23" s="49">
        <v>6</v>
      </c>
    </row>
    <row r="24" spans="2:15" s="45" customFormat="1" ht="22.5" customHeight="1">
      <c r="B24" s="41" t="s">
        <v>59</v>
      </c>
      <c r="C24" s="285">
        <v>1</v>
      </c>
      <c r="D24" s="49">
        <v>0</v>
      </c>
      <c r="E24" s="49"/>
      <c r="F24" s="49">
        <v>11</v>
      </c>
      <c r="G24" s="49">
        <v>43</v>
      </c>
      <c r="H24" s="49">
        <v>25</v>
      </c>
      <c r="I24" s="49">
        <v>18</v>
      </c>
      <c r="J24" s="49">
        <v>8</v>
      </c>
      <c r="K24" s="49">
        <v>7</v>
      </c>
      <c r="L24" s="49">
        <v>9</v>
      </c>
      <c r="M24" s="49">
        <v>8</v>
      </c>
      <c r="N24" s="49">
        <v>8</v>
      </c>
      <c r="O24" s="49">
        <v>3</v>
      </c>
    </row>
    <row r="25" spans="2:15" s="45" customFormat="1" ht="22.5" customHeight="1">
      <c r="B25" s="41" t="s">
        <v>60</v>
      </c>
      <c r="C25" s="285">
        <v>2</v>
      </c>
      <c r="D25" s="49">
        <v>0</v>
      </c>
      <c r="E25" s="49"/>
      <c r="F25" s="49">
        <v>51</v>
      </c>
      <c r="G25" s="49">
        <v>626</v>
      </c>
      <c r="H25" s="49">
        <v>318</v>
      </c>
      <c r="I25" s="49">
        <v>308</v>
      </c>
      <c r="J25" s="49">
        <v>109</v>
      </c>
      <c r="K25" s="49">
        <v>103</v>
      </c>
      <c r="L25" s="49">
        <v>106</v>
      </c>
      <c r="M25" s="49">
        <v>99</v>
      </c>
      <c r="N25" s="49">
        <v>103</v>
      </c>
      <c r="O25" s="286">
        <v>106</v>
      </c>
    </row>
    <row r="26" spans="2:15" s="45" customFormat="1" ht="22.5" customHeight="1">
      <c r="B26" s="41" t="s">
        <v>62</v>
      </c>
      <c r="C26" s="285">
        <v>1</v>
      </c>
      <c r="D26" s="49">
        <v>0</v>
      </c>
      <c r="E26" s="49"/>
      <c r="F26" s="49">
        <v>14</v>
      </c>
      <c r="G26" s="49">
        <v>69</v>
      </c>
      <c r="H26" s="49">
        <v>40</v>
      </c>
      <c r="I26" s="49">
        <v>29</v>
      </c>
      <c r="J26" s="49">
        <v>16</v>
      </c>
      <c r="K26" s="49">
        <v>6</v>
      </c>
      <c r="L26" s="49">
        <v>12</v>
      </c>
      <c r="M26" s="49">
        <v>11</v>
      </c>
      <c r="N26" s="49">
        <v>12</v>
      </c>
      <c r="O26" s="49">
        <v>12</v>
      </c>
    </row>
    <row r="27" spans="2:15" s="45" customFormat="1" ht="22.5" customHeight="1">
      <c r="B27" s="41" t="s">
        <v>22</v>
      </c>
      <c r="C27" s="285">
        <v>4</v>
      </c>
      <c r="D27" s="49">
        <v>0</v>
      </c>
      <c r="E27" s="49"/>
      <c r="F27" s="49">
        <v>37</v>
      </c>
      <c r="G27" s="49">
        <v>118</v>
      </c>
      <c r="H27" s="49">
        <v>66</v>
      </c>
      <c r="I27" s="49">
        <v>52</v>
      </c>
      <c r="J27" s="49">
        <v>16</v>
      </c>
      <c r="K27" s="49">
        <v>19</v>
      </c>
      <c r="L27" s="49">
        <v>25</v>
      </c>
      <c r="M27" s="49">
        <v>21</v>
      </c>
      <c r="N27" s="49">
        <v>25</v>
      </c>
      <c r="O27" s="49">
        <v>12</v>
      </c>
    </row>
    <row r="28" spans="2:15" s="45" customFormat="1" ht="22.5" customHeight="1">
      <c r="B28" s="41" t="s">
        <v>7</v>
      </c>
      <c r="C28" s="285">
        <v>1</v>
      </c>
      <c r="D28" s="49">
        <v>0</v>
      </c>
      <c r="E28" s="49"/>
      <c r="F28" s="49">
        <v>13</v>
      </c>
      <c r="G28" s="49">
        <v>50</v>
      </c>
      <c r="H28" s="49">
        <v>26</v>
      </c>
      <c r="I28" s="49">
        <v>24</v>
      </c>
      <c r="J28" s="49">
        <v>3</v>
      </c>
      <c r="K28" s="49">
        <v>9</v>
      </c>
      <c r="L28" s="49">
        <v>10</v>
      </c>
      <c r="M28" s="49">
        <v>4</v>
      </c>
      <c r="N28" s="49">
        <v>13</v>
      </c>
      <c r="O28" s="49">
        <v>11</v>
      </c>
    </row>
    <row r="29" spans="2:15" s="45" customFormat="1" ht="22.5" customHeight="1">
      <c r="B29" s="41" t="s">
        <v>64</v>
      </c>
      <c r="C29" s="285">
        <v>2</v>
      </c>
      <c r="D29" s="49">
        <v>2</v>
      </c>
      <c r="E29" s="49"/>
      <c r="F29" s="49">
        <v>30</v>
      </c>
      <c r="G29" s="49">
        <v>101</v>
      </c>
      <c r="H29" s="49">
        <v>48</v>
      </c>
      <c r="I29" s="49">
        <v>53</v>
      </c>
      <c r="J29" s="49">
        <v>10</v>
      </c>
      <c r="K29" s="49">
        <v>20</v>
      </c>
      <c r="L29" s="49">
        <v>17</v>
      </c>
      <c r="M29" s="49">
        <v>22</v>
      </c>
      <c r="N29" s="49">
        <v>21</v>
      </c>
      <c r="O29" s="49">
        <v>11</v>
      </c>
    </row>
    <row r="30" spans="2:15" s="45" customFormat="1" ht="22.5" customHeight="1">
      <c r="B30" s="41" t="s">
        <v>66</v>
      </c>
      <c r="C30" s="285">
        <v>2</v>
      </c>
      <c r="D30" s="49">
        <v>0</v>
      </c>
      <c r="E30" s="49"/>
      <c r="F30" s="49">
        <v>27</v>
      </c>
      <c r="G30" s="49">
        <v>139</v>
      </c>
      <c r="H30" s="49">
        <v>78</v>
      </c>
      <c r="I30" s="49">
        <v>61</v>
      </c>
      <c r="J30" s="49">
        <v>23</v>
      </c>
      <c r="K30" s="49">
        <v>25</v>
      </c>
      <c r="L30" s="49">
        <v>29</v>
      </c>
      <c r="M30" s="49">
        <v>19</v>
      </c>
      <c r="N30" s="49">
        <v>26</v>
      </c>
      <c r="O30" s="49">
        <v>17</v>
      </c>
    </row>
    <row r="31" spans="2:15" s="45" customFormat="1" ht="22.5" customHeight="1">
      <c r="B31" s="41" t="s">
        <v>68</v>
      </c>
      <c r="C31" s="285">
        <v>1</v>
      </c>
      <c r="D31" s="49">
        <v>0</v>
      </c>
      <c r="E31" s="49"/>
      <c r="F31" s="49">
        <v>26</v>
      </c>
      <c r="G31" s="49">
        <v>367</v>
      </c>
      <c r="H31" s="49">
        <v>185</v>
      </c>
      <c r="I31" s="49">
        <v>182</v>
      </c>
      <c r="J31" s="49">
        <v>62</v>
      </c>
      <c r="K31" s="49">
        <v>64</v>
      </c>
      <c r="L31" s="49">
        <v>67</v>
      </c>
      <c r="M31" s="49">
        <v>59</v>
      </c>
      <c r="N31" s="49">
        <v>56</v>
      </c>
      <c r="O31" s="49">
        <v>59</v>
      </c>
    </row>
    <row r="32" spans="2:15" s="45" customFormat="1" ht="22.5" customHeight="1">
      <c r="B32" s="41" t="s">
        <v>69</v>
      </c>
      <c r="C32" s="285">
        <v>1</v>
      </c>
      <c r="D32" s="49">
        <v>0</v>
      </c>
      <c r="E32" s="49"/>
      <c r="F32" s="49">
        <v>44</v>
      </c>
      <c r="G32" s="49">
        <v>633</v>
      </c>
      <c r="H32" s="49">
        <v>314</v>
      </c>
      <c r="I32" s="49">
        <v>319</v>
      </c>
      <c r="J32" s="49">
        <v>117</v>
      </c>
      <c r="K32" s="49">
        <v>92</v>
      </c>
      <c r="L32" s="49">
        <v>98</v>
      </c>
      <c r="M32" s="49">
        <v>115</v>
      </c>
      <c r="N32" s="49">
        <v>99</v>
      </c>
      <c r="O32" s="49">
        <v>112</v>
      </c>
    </row>
    <row r="33" spans="2:15" s="45" customFormat="1" ht="22.5" customHeight="1">
      <c r="B33" s="41" t="s">
        <v>71</v>
      </c>
      <c r="C33" s="285">
        <v>2</v>
      </c>
      <c r="D33" s="49">
        <v>0</v>
      </c>
      <c r="E33" s="49"/>
      <c r="F33" s="49">
        <v>67</v>
      </c>
      <c r="G33" s="49">
        <v>974</v>
      </c>
      <c r="H33" s="49">
        <v>507</v>
      </c>
      <c r="I33" s="49">
        <v>467</v>
      </c>
      <c r="J33" s="49">
        <v>174</v>
      </c>
      <c r="K33" s="49">
        <v>153</v>
      </c>
      <c r="L33" s="49">
        <v>171</v>
      </c>
      <c r="M33" s="49">
        <v>151</v>
      </c>
      <c r="N33" s="49">
        <v>162</v>
      </c>
      <c r="O33" s="49">
        <v>163</v>
      </c>
    </row>
    <row r="34" spans="2:15" s="45" customFormat="1" ht="22.5" customHeight="1">
      <c r="B34" s="41" t="s">
        <v>72</v>
      </c>
      <c r="C34" s="285">
        <v>1</v>
      </c>
      <c r="D34" s="49">
        <v>0</v>
      </c>
      <c r="E34" s="49"/>
      <c r="F34" s="49">
        <v>24</v>
      </c>
      <c r="G34" s="49">
        <v>268</v>
      </c>
      <c r="H34" s="49">
        <v>143</v>
      </c>
      <c r="I34" s="49">
        <v>125</v>
      </c>
      <c r="J34" s="49">
        <v>50</v>
      </c>
      <c r="K34" s="49">
        <v>34</v>
      </c>
      <c r="L34" s="49">
        <v>47</v>
      </c>
      <c r="M34" s="49">
        <v>49</v>
      </c>
      <c r="N34" s="49">
        <v>46</v>
      </c>
      <c r="O34" s="49">
        <v>42</v>
      </c>
    </row>
    <row r="35" spans="2:15" s="45" customFormat="1" ht="22.5" customHeight="1">
      <c r="B35" s="41" t="s">
        <v>23</v>
      </c>
      <c r="C35" s="285">
        <v>1</v>
      </c>
      <c r="D35" s="49">
        <v>0</v>
      </c>
      <c r="E35" s="49"/>
      <c r="F35" s="49">
        <v>24</v>
      </c>
      <c r="G35" s="49">
        <v>265</v>
      </c>
      <c r="H35" s="49">
        <v>130</v>
      </c>
      <c r="I35" s="49">
        <v>135</v>
      </c>
      <c r="J35" s="49">
        <v>44</v>
      </c>
      <c r="K35" s="49">
        <v>58</v>
      </c>
      <c r="L35" s="49">
        <v>39</v>
      </c>
      <c r="M35" s="49">
        <v>36</v>
      </c>
      <c r="N35" s="49">
        <v>47</v>
      </c>
      <c r="O35" s="49">
        <v>41</v>
      </c>
    </row>
    <row r="36" spans="2:15" s="45" customFormat="1" ht="22.5" customHeight="1">
      <c r="B36" s="41" t="s">
        <v>73</v>
      </c>
      <c r="C36" s="285">
        <v>4</v>
      </c>
      <c r="D36" s="49">
        <v>0</v>
      </c>
      <c r="E36" s="49"/>
      <c r="F36" s="49">
        <v>26</v>
      </c>
      <c r="G36" s="49">
        <v>142</v>
      </c>
      <c r="H36" s="49">
        <v>84</v>
      </c>
      <c r="I36" s="49">
        <v>58</v>
      </c>
      <c r="J36" s="49">
        <v>33</v>
      </c>
      <c r="K36" s="49">
        <v>20</v>
      </c>
      <c r="L36" s="49">
        <v>20</v>
      </c>
      <c r="M36" s="49">
        <v>19</v>
      </c>
      <c r="N36" s="49">
        <v>31</v>
      </c>
      <c r="O36" s="49">
        <v>19</v>
      </c>
    </row>
    <row r="37" spans="2:15" s="45" customFormat="1" ht="22.5" customHeight="1" thickBot="1">
      <c r="B37" s="287" t="s">
        <v>75</v>
      </c>
      <c r="C37" s="123">
        <v>2</v>
      </c>
      <c r="D37" s="288">
        <v>0</v>
      </c>
      <c r="E37" s="288"/>
      <c r="F37" s="49">
        <v>36</v>
      </c>
      <c r="G37" s="49">
        <v>340</v>
      </c>
      <c r="H37" s="288">
        <v>175</v>
      </c>
      <c r="I37" s="288">
        <v>165</v>
      </c>
      <c r="J37" s="288">
        <v>60</v>
      </c>
      <c r="K37" s="288">
        <v>59</v>
      </c>
      <c r="L37" s="288">
        <v>65</v>
      </c>
      <c r="M37" s="288">
        <v>55</v>
      </c>
      <c r="N37" s="288">
        <v>50</v>
      </c>
      <c r="O37" s="288">
        <v>51</v>
      </c>
    </row>
    <row r="38" spans="2:15" ht="16.5" customHeight="1">
      <c r="B38" s="727" t="s">
        <v>334</v>
      </c>
      <c r="C38" s="727"/>
      <c r="D38" s="727"/>
      <c r="E38" s="727"/>
      <c r="F38" s="727"/>
      <c r="G38" s="727"/>
      <c r="H38" s="31"/>
      <c r="I38" s="31"/>
      <c r="J38" s="31"/>
      <c r="K38" s="31"/>
      <c r="L38" s="31"/>
      <c r="M38" s="31"/>
      <c r="N38" s="31"/>
      <c r="O38" s="31"/>
    </row>
  </sheetData>
  <mergeCells count="13">
    <mergeCell ref="B38:G38"/>
    <mergeCell ref="B4:B6"/>
    <mergeCell ref="E4:F6"/>
    <mergeCell ref="C5:C6"/>
    <mergeCell ref="D5:D6"/>
    <mergeCell ref="B2:O2"/>
    <mergeCell ref="M3:O3"/>
    <mergeCell ref="C4:D4"/>
    <mergeCell ref="G4:O4"/>
    <mergeCell ref="G5:I5"/>
    <mergeCell ref="J5:K5"/>
    <mergeCell ref="L5:M5"/>
    <mergeCell ref="N5:O5"/>
  </mergeCells>
  <phoneticPr fontId="32"/>
  <printOptions horizontalCentered="1"/>
  <pageMargins left="0.51181102362204722" right="0.51181102362204722" top="0.74803149606299213" bottom="0.55118110236220474" header="0.51181102362204722" footer="0.51181102362204722"/>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BB8E8-4140-486C-8951-3D3B507D8AF3}">
  <dimension ref="A2:AI25"/>
  <sheetViews>
    <sheetView showGridLines="0" view="pageBreakPreview" zoomScaleSheetLayoutView="100" workbookViewId="0">
      <selection activeCell="U16" sqref="U16"/>
    </sheetView>
  </sheetViews>
  <sheetFormatPr defaultColWidth="12" defaultRowHeight="18"/>
  <cols>
    <col min="1" max="1" width="12" style="125"/>
    <col min="2" max="2" width="11.453125" style="131" customWidth="1"/>
    <col min="3" max="3" width="3.08984375" style="131" customWidth="1"/>
    <col min="4" max="6" width="3.08984375" style="125" customWidth="1"/>
    <col min="7" max="18" width="5.08984375" style="125" customWidth="1"/>
    <col min="19" max="19" width="0.7265625" style="125" customWidth="1"/>
    <col min="20" max="16384" width="12" style="125"/>
  </cols>
  <sheetData>
    <row r="2" spans="1:35" s="124" customFormat="1" ht="21" customHeight="1">
      <c r="B2" s="747" t="s">
        <v>504</v>
      </c>
      <c r="C2" s="747"/>
      <c r="D2" s="747"/>
      <c r="E2" s="747"/>
      <c r="F2" s="747"/>
      <c r="G2" s="747"/>
      <c r="H2" s="747"/>
      <c r="I2" s="747"/>
      <c r="J2" s="747"/>
      <c r="K2" s="747"/>
      <c r="L2" s="747"/>
      <c r="M2" s="747"/>
      <c r="N2" s="747"/>
      <c r="O2" s="747"/>
      <c r="P2" s="747"/>
      <c r="Q2" s="747"/>
      <c r="R2" s="747"/>
    </row>
    <row r="3" spans="1:35" s="23" customFormat="1" ht="9" customHeight="1">
      <c r="B3" s="56"/>
      <c r="C3" s="56"/>
      <c r="M3" s="748" t="s">
        <v>348</v>
      </c>
      <c r="N3" s="748"/>
      <c r="O3" s="748"/>
      <c r="P3" s="748"/>
      <c r="Q3" s="748"/>
      <c r="R3" s="748"/>
    </row>
    <row r="4" spans="1:35" ht="4.1500000000000004" customHeight="1" thickBot="1">
      <c r="B4" s="61"/>
      <c r="C4" s="61"/>
      <c r="D4" s="60"/>
      <c r="E4" s="60"/>
      <c r="F4" s="60"/>
      <c r="G4" s="60"/>
      <c r="H4" s="60"/>
      <c r="I4" s="60"/>
      <c r="J4" s="60"/>
      <c r="K4" s="60"/>
      <c r="L4" s="60"/>
      <c r="M4" s="60"/>
      <c r="N4" s="60"/>
      <c r="O4" s="60"/>
      <c r="P4" s="60"/>
      <c r="Q4" s="60"/>
      <c r="R4" s="60"/>
    </row>
    <row r="5" spans="1:35" s="126" customFormat="1" ht="11" customHeight="1">
      <c r="B5" s="741" t="s">
        <v>316</v>
      </c>
      <c r="C5" s="751" t="s">
        <v>103</v>
      </c>
      <c r="D5" s="752"/>
      <c r="E5" s="757" t="s">
        <v>287</v>
      </c>
      <c r="F5" s="758"/>
      <c r="G5" s="766" t="s">
        <v>349</v>
      </c>
      <c r="H5" s="767"/>
      <c r="I5" s="768"/>
      <c r="J5" s="740" t="s">
        <v>288</v>
      </c>
      <c r="K5" s="741"/>
      <c r="L5" s="741"/>
      <c r="M5" s="741"/>
      <c r="N5" s="741"/>
      <c r="O5" s="741"/>
      <c r="P5" s="741"/>
      <c r="Q5" s="741"/>
      <c r="R5" s="741"/>
    </row>
    <row r="6" spans="1:35" s="126" customFormat="1" ht="11">
      <c r="B6" s="749"/>
      <c r="C6" s="753"/>
      <c r="D6" s="754"/>
      <c r="E6" s="759"/>
      <c r="F6" s="760"/>
      <c r="G6" s="769" t="s">
        <v>1</v>
      </c>
      <c r="H6" s="750"/>
      <c r="I6" s="770"/>
      <c r="J6" s="763" t="s">
        <v>39</v>
      </c>
      <c r="K6" s="764"/>
      <c r="L6" s="765"/>
      <c r="M6" s="743" t="s">
        <v>90</v>
      </c>
      <c r="N6" s="744"/>
      <c r="O6" s="742" t="s">
        <v>91</v>
      </c>
      <c r="P6" s="744"/>
      <c r="Q6" s="742" t="s">
        <v>92</v>
      </c>
      <c r="R6" s="743"/>
    </row>
    <row r="7" spans="1:35" s="128" customFormat="1" ht="11">
      <c r="B7" s="750"/>
      <c r="C7" s="755"/>
      <c r="D7" s="756"/>
      <c r="E7" s="761"/>
      <c r="F7" s="762"/>
      <c r="G7" s="419" t="s">
        <v>1</v>
      </c>
      <c r="H7" s="419" t="s">
        <v>5</v>
      </c>
      <c r="I7" s="419" t="s">
        <v>18</v>
      </c>
      <c r="J7" s="419" t="s">
        <v>1</v>
      </c>
      <c r="K7" s="419" t="s">
        <v>5</v>
      </c>
      <c r="L7" s="419" t="s">
        <v>18</v>
      </c>
      <c r="M7" s="418" t="s">
        <v>5</v>
      </c>
      <c r="N7" s="420" t="s">
        <v>18</v>
      </c>
      <c r="O7" s="419" t="s">
        <v>5</v>
      </c>
      <c r="P7" s="419" t="s">
        <v>18</v>
      </c>
      <c r="Q7" s="419" t="s">
        <v>5</v>
      </c>
      <c r="R7" s="419" t="s">
        <v>18</v>
      </c>
      <c r="AI7" s="300"/>
    </row>
    <row r="8" spans="1:35" s="126" customFormat="1" ht="3" customHeight="1">
      <c r="A8" s="128"/>
      <c r="B8" s="289"/>
      <c r="C8" s="290"/>
      <c r="D8" s="290"/>
      <c r="E8" s="291"/>
      <c r="F8" s="291"/>
      <c r="G8" s="291"/>
      <c r="H8" s="291"/>
      <c r="I8" s="291"/>
      <c r="J8" s="291"/>
      <c r="K8" s="291"/>
      <c r="L8" s="291"/>
      <c r="M8" s="291"/>
      <c r="N8" s="291"/>
      <c r="O8" s="291"/>
      <c r="P8" s="291"/>
      <c r="Q8" s="291"/>
      <c r="R8" s="291"/>
      <c r="AI8" s="301"/>
    </row>
    <row r="9" spans="1:35" s="126" customFormat="1" ht="17.149999999999999" customHeight="1">
      <c r="A9" s="128"/>
      <c r="B9" s="58" t="s">
        <v>494</v>
      </c>
      <c r="C9" s="421"/>
      <c r="D9" s="422">
        <v>1</v>
      </c>
      <c r="E9" s="422"/>
      <c r="F9" s="422">
        <v>38</v>
      </c>
      <c r="G9" s="422">
        <v>688</v>
      </c>
      <c r="H9" s="422">
        <v>305</v>
      </c>
      <c r="I9" s="422">
        <v>383</v>
      </c>
      <c r="J9" s="422">
        <v>416</v>
      </c>
      <c r="K9" s="422">
        <v>179</v>
      </c>
      <c r="L9" s="422">
        <v>237</v>
      </c>
      <c r="M9" s="422">
        <v>60</v>
      </c>
      <c r="N9" s="422">
        <v>80</v>
      </c>
      <c r="O9" s="422">
        <v>58</v>
      </c>
      <c r="P9" s="422">
        <v>81</v>
      </c>
      <c r="Q9" s="422">
        <v>61</v>
      </c>
      <c r="R9" s="422">
        <v>76</v>
      </c>
      <c r="AI9" s="301"/>
    </row>
    <row r="10" spans="1:35" s="126" customFormat="1" ht="17.149999999999999" customHeight="1">
      <c r="A10" s="128"/>
      <c r="B10" s="59" t="s">
        <v>502</v>
      </c>
      <c r="C10" s="423"/>
      <c r="D10" s="422">
        <v>1</v>
      </c>
      <c r="E10" s="422"/>
      <c r="F10" s="422">
        <v>73</v>
      </c>
      <c r="G10" s="422">
        <v>815</v>
      </c>
      <c r="H10" s="422">
        <v>376</v>
      </c>
      <c r="I10" s="422">
        <v>439</v>
      </c>
      <c r="J10" s="422">
        <v>418</v>
      </c>
      <c r="K10" s="422">
        <v>193</v>
      </c>
      <c r="L10" s="422">
        <v>225</v>
      </c>
      <c r="M10" s="422">
        <v>75</v>
      </c>
      <c r="N10" s="422">
        <v>66</v>
      </c>
      <c r="O10" s="422">
        <v>60</v>
      </c>
      <c r="P10" s="422">
        <v>80</v>
      </c>
      <c r="Q10" s="422">
        <v>58</v>
      </c>
      <c r="R10" s="422">
        <v>79</v>
      </c>
      <c r="AI10" s="301"/>
    </row>
    <row r="11" spans="1:35" s="126" customFormat="1" ht="17.149999999999999" customHeight="1">
      <c r="B11" s="59" t="s">
        <v>503</v>
      </c>
      <c r="C11" s="423"/>
      <c r="D11" s="422">
        <v>1</v>
      </c>
      <c r="E11" s="424"/>
      <c r="F11" s="422">
        <v>70</v>
      </c>
      <c r="G11" s="422">
        <v>812</v>
      </c>
      <c r="H11" s="422">
        <v>390</v>
      </c>
      <c r="I11" s="422">
        <v>422</v>
      </c>
      <c r="J11" s="422">
        <v>420</v>
      </c>
      <c r="K11" s="422">
        <v>204</v>
      </c>
      <c r="L11" s="422">
        <v>216</v>
      </c>
      <c r="M11" s="422">
        <v>69</v>
      </c>
      <c r="N11" s="422">
        <v>71</v>
      </c>
      <c r="O11" s="422">
        <v>75</v>
      </c>
      <c r="P11" s="422">
        <v>66</v>
      </c>
      <c r="Q11" s="422">
        <v>60</v>
      </c>
      <c r="R11" s="422">
        <v>79</v>
      </c>
      <c r="U11" s="129"/>
    </row>
    <row r="12" spans="1:35" s="126" customFormat="1" ht="11">
      <c r="B12" s="293" t="s">
        <v>289</v>
      </c>
      <c r="C12" s="292"/>
      <c r="D12" s="422">
        <v>1</v>
      </c>
      <c r="E12" s="422"/>
      <c r="F12" s="422">
        <v>73</v>
      </c>
      <c r="G12" s="422">
        <v>812</v>
      </c>
      <c r="H12" s="422">
        <v>390</v>
      </c>
      <c r="I12" s="422">
        <v>422</v>
      </c>
      <c r="J12" s="422">
        <v>420</v>
      </c>
      <c r="K12" s="422">
        <v>204</v>
      </c>
      <c r="L12" s="422">
        <v>216</v>
      </c>
      <c r="M12" s="422">
        <v>69</v>
      </c>
      <c r="N12" s="422">
        <v>71</v>
      </c>
      <c r="O12" s="422">
        <v>75</v>
      </c>
      <c r="P12" s="422">
        <v>66</v>
      </c>
      <c r="Q12" s="422">
        <v>60</v>
      </c>
      <c r="R12" s="422">
        <v>79</v>
      </c>
    </row>
    <row r="13" spans="1:35" s="130" customFormat="1" ht="3" customHeight="1" thickBot="1">
      <c r="B13" s="294"/>
      <c r="C13" s="295"/>
      <c r="D13" s="425"/>
      <c r="E13" s="425"/>
      <c r="F13" s="425"/>
      <c r="G13" s="425"/>
      <c r="H13" s="425"/>
      <c r="I13" s="425"/>
      <c r="J13" s="425"/>
      <c r="K13" s="425"/>
      <c r="L13" s="425"/>
      <c r="M13" s="425"/>
      <c r="N13" s="425"/>
      <c r="O13" s="425"/>
      <c r="P13" s="425"/>
      <c r="Q13" s="425"/>
      <c r="R13" s="425"/>
    </row>
    <row r="14" spans="1:35" ht="6" customHeight="1" thickBot="1">
      <c r="B14" s="61"/>
      <c r="C14" s="61"/>
      <c r="D14" s="60"/>
      <c r="E14" s="60"/>
      <c r="F14" s="60"/>
      <c r="G14" s="60"/>
      <c r="H14" s="60"/>
      <c r="I14" s="60"/>
      <c r="J14" s="60"/>
      <c r="K14" s="60"/>
      <c r="L14" s="60"/>
      <c r="M14" s="60"/>
      <c r="N14" s="60"/>
      <c r="O14" s="60"/>
      <c r="P14" s="60"/>
      <c r="Q14" s="60"/>
      <c r="R14" s="60"/>
    </row>
    <row r="15" spans="1:35" ht="12.75" customHeight="1">
      <c r="B15" s="737" t="s">
        <v>316</v>
      </c>
      <c r="C15" s="740" t="s">
        <v>290</v>
      </c>
      <c r="D15" s="741"/>
      <c r="E15" s="741"/>
      <c r="F15" s="741"/>
      <c r="G15" s="741"/>
      <c r="H15" s="741"/>
      <c r="I15" s="741"/>
      <c r="J15" s="741"/>
      <c r="K15" s="741"/>
      <c r="L15" s="741"/>
      <c r="M15" s="741"/>
      <c r="N15" s="296"/>
      <c r="O15" s="296"/>
      <c r="P15" s="296"/>
      <c r="R15" s="126"/>
    </row>
    <row r="16" spans="1:35" ht="12.75" customHeight="1">
      <c r="B16" s="738"/>
      <c r="C16" s="742" t="s">
        <v>39</v>
      </c>
      <c r="D16" s="743"/>
      <c r="E16" s="743"/>
      <c r="F16" s="743"/>
      <c r="G16" s="744"/>
      <c r="H16" s="742" t="s">
        <v>90</v>
      </c>
      <c r="I16" s="744"/>
      <c r="J16" s="742" t="s">
        <v>91</v>
      </c>
      <c r="K16" s="744"/>
      <c r="L16" s="742" t="s">
        <v>92</v>
      </c>
      <c r="M16" s="743"/>
      <c r="N16" s="128"/>
      <c r="O16" s="128"/>
      <c r="P16" s="128"/>
      <c r="R16" s="126"/>
    </row>
    <row r="17" spans="2:18" ht="12.75" customHeight="1">
      <c r="B17" s="739"/>
      <c r="C17" s="745" t="s">
        <v>39</v>
      </c>
      <c r="D17" s="745"/>
      <c r="E17" s="746" t="s">
        <v>47</v>
      </c>
      <c r="F17" s="746"/>
      <c r="G17" s="426" t="s">
        <v>35</v>
      </c>
      <c r="H17" s="418" t="s">
        <v>5</v>
      </c>
      <c r="I17" s="420" t="s">
        <v>18</v>
      </c>
      <c r="J17" s="419" t="s">
        <v>5</v>
      </c>
      <c r="K17" s="419" t="s">
        <v>18</v>
      </c>
      <c r="L17" s="418" t="s">
        <v>5</v>
      </c>
      <c r="M17" s="420" t="s">
        <v>18</v>
      </c>
      <c r="N17" s="127"/>
      <c r="O17" s="128"/>
      <c r="P17" s="128"/>
      <c r="R17" s="128"/>
    </row>
    <row r="18" spans="2:18" ht="3" customHeight="1">
      <c r="B18" s="289"/>
      <c r="C18" s="126"/>
      <c r="H18" s="297"/>
      <c r="I18" s="297"/>
      <c r="J18" s="297"/>
      <c r="K18" s="297"/>
      <c r="L18" s="297"/>
      <c r="M18" s="297"/>
      <c r="N18" s="298"/>
      <c r="O18" s="298"/>
      <c r="P18" s="298"/>
      <c r="Q18" s="298"/>
      <c r="R18" s="126"/>
    </row>
    <row r="19" spans="2:18" ht="17.149999999999999" customHeight="1">
      <c r="B19" s="58" t="s">
        <v>494</v>
      </c>
      <c r="C19" s="735">
        <f>E19+G19</f>
        <v>272</v>
      </c>
      <c r="D19" s="736"/>
      <c r="E19" s="736">
        <f>H19+J19+L19</f>
        <v>126</v>
      </c>
      <c r="F19" s="736"/>
      <c r="G19" s="427">
        <f>I19+K19+M19</f>
        <v>146</v>
      </c>
      <c r="H19" s="427">
        <v>73</v>
      </c>
      <c r="I19" s="427">
        <v>65</v>
      </c>
      <c r="J19" s="427">
        <v>53</v>
      </c>
      <c r="K19" s="427">
        <v>81</v>
      </c>
      <c r="L19" s="427">
        <v>0</v>
      </c>
      <c r="M19" s="427">
        <v>0</v>
      </c>
      <c r="N19" s="57"/>
      <c r="O19" s="57"/>
      <c r="P19" s="57"/>
      <c r="Q19" s="57"/>
      <c r="R19" s="126"/>
    </row>
    <row r="20" spans="2:18" ht="17.149999999999999" customHeight="1">
      <c r="B20" s="59" t="s">
        <v>502</v>
      </c>
      <c r="C20" s="735">
        <f t="shared" ref="C20:C22" si="0">E20+G20</f>
        <v>397</v>
      </c>
      <c r="D20" s="736"/>
      <c r="E20" s="736">
        <f t="shared" ref="E20:E22" si="1">H20+J20+L20</f>
        <v>183</v>
      </c>
      <c r="F20" s="736"/>
      <c r="G20" s="427">
        <f t="shared" ref="G20:G22" si="2">I20+K20+M20</f>
        <v>214</v>
      </c>
      <c r="H20" s="427">
        <v>59</v>
      </c>
      <c r="I20" s="427">
        <v>75</v>
      </c>
      <c r="J20" s="427">
        <v>72</v>
      </c>
      <c r="K20" s="427">
        <v>59</v>
      </c>
      <c r="L20" s="427">
        <v>52</v>
      </c>
      <c r="M20" s="427">
        <v>80</v>
      </c>
      <c r="N20" s="57"/>
      <c r="O20" s="57"/>
      <c r="P20" s="57"/>
      <c r="Q20" s="57"/>
      <c r="R20" s="126"/>
    </row>
    <row r="21" spans="2:18" ht="17.149999999999999" customHeight="1">
      <c r="B21" s="59" t="s">
        <v>503</v>
      </c>
      <c r="C21" s="735">
        <f t="shared" si="0"/>
        <v>392</v>
      </c>
      <c r="D21" s="736"/>
      <c r="E21" s="736">
        <f t="shared" si="1"/>
        <v>186</v>
      </c>
      <c r="F21" s="736"/>
      <c r="G21" s="427">
        <f t="shared" si="2"/>
        <v>206</v>
      </c>
      <c r="H21" s="427">
        <v>57</v>
      </c>
      <c r="I21" s="427">
        <v>79</v>
      </c>
      <c r="J21" s="427">
        <v>59</v>
      </c>
      <c r="K21" s="427">
        <v>70</v>
      </c>
      <c r="L21" s="427">
        <v>70</v>
      </c>
      <c r="M21" s="427">
        <v>57</v>
      </c>
      <c r="N21" s="57"/>
      <c r="O21" s="57"/>
      <c r="P21" s="57"/>
      <c r="Q21" s="57"/>
      <c r="R21" s="126"/>
    </row>
    <row r="22" spans="2:18" ht="17.149999999999999" customHeight="1">
      <c r="B22" s="293" t="s">
        <v>289</v>
      </c>
      <c r="C22" s="735">
        <f t="shared" si="0"/>
        <v>392</v>
      </c>
      <c r="D22" s="736"/>
      <c r="E22" s="736">
        <f t="shared" si="1"/>
        <v>186</v>
      </c>
      <c r="F22" s="736"/>
      <c r="G22" s="427">
        <f t="shared" si="2"/>
        <v>206</v>
      </c>
      <c r="H22" s="427">
        <v>57</v>
      </c>
      <c r="I22" s="427">
        <v>79</v>
      </c>
      <c r="J22" s="427">
        <v>59</v>
      </c>
      <c r="K22" s="427">
        <v>70</v>
      </c>
      <c r="L22" s="427">
        <v>70</v>
      </c>
      <c r="M22" s="427">
        <v>57</v>
      </c>
      <c r="N22" s="57"/>
      <c r="O22" s="57"/>
      <c r="P22" s="57"/>
      <c r="Q22" s="57"/>
      <c r="R22" s="126"/>
    </row>
    <row r="23" spans="2:18" ht="3" customHeight="1" thickBot="1">
      <c r="B23" s="428"/>
      <c r="C23" s="429"/>
      <c r="D23" s="430"/>
      <c r="E23" s="430"/>
      <c r="F23" s="430"/>
      <c r="G23" s="430"/>
      <c r="H23" s="431"/>
      <c r="I23" s="431"/>
      <c r="J23" s="431"/>
      <c r="K23" s="431"/>
      <c r="L23" s="431"/>
      <c r="M23" s="431"/>
      <c r="N23" s="299"/>
      <c r="O23" s="299"/>
      <c r="P23" s="299"/>
      <c r="Q23" s="299"/>
      <c r="R23" s="130"/>
    </row>
    <row r="24" spans="2:18" ht="17.149999999999999" customHeight="1">
      <c r="B24" s="656" t="s">
        <v>350</v>
      </c>
      <c r="C24" s="656"/>
      <c r="D24" s="656"/>
      <c r="E24" s="656"/>
      <c r="F24" s="656"/>
      <c r="G24" s="656"/>
      <c r="H24" s="656"/>
      <c r="I24" s="656"/>
      <c r="J24" s="656"/>
      <c r="K24" s="656"/>
      <c r="L24" s="656"/>
      <c r="M24" s="656"/>
      <c r="N24" s="656"/>
      <c r="O24" s="130"/>
      <c r="P24" s="130"/>
      <c r="Q24" s="130"/>
      <c r="R24" s="130"/>
    </row>
    <row r="25" spans="2:18">
      <c r="B25" s="61"/>
      <c r="C25" s="61"/>
      <c r="D25" s="60"/>
      <c r="E25" s="60"/>
      <c r="F25" s="60"/>
      <c r="G25" s="60"/>
      <c r="H25" s="60"/>
      <c r="I25" s="60"/>
      <c r="J25" s="60"/>
      <c r="K25" s="60"/>
      <c r="L25" s="60"/>
      <c r="M25" s="60"/>
      <c r="N25" s="60"/>
      <c r="O25" s="23"/>
      <c r="P25" s="60"/>
      <c r="Q25" s="60"/>
      <c r="R25" s="60"/>
    </row>
  </sheetData>
  <mergeCells count="29">
    <mergeCell ref="B2:R2"/>
    <mergeCell ref="M3:R3"/>
    <mergeCell ref="B5:B7"/>
    <mergeCell ref="C5:D7"/>
    <mergeCell ref="E5:F7"/>
    <mergeCell ref="J5:R5"/>
    <mergeCell ref="J6:L6"/>
    <mergeCell ref="M6:N6"/>
    <mergeCell ref="O6:P6"/>
    <mergeCell ref="Q6:R6"/>
    <mergeCell ref="G5:I5"/>
    <mergeCell ref="G6:I6"/>
    <mergeCell ref="B15:B17"/>
    <mergeCell ref="C15:M15"/>
    <mergeCell ref="C16:G16"/>
    <mergeCell ref="H16:I16"/>
    <mergeCell ref="J16:K16"/>
    <mergeCell ref="L16:M16"/>
    <mergeCell ref="C17:D17"/>
    <mergeCell ref="E17:F17"/>
    <mergeCell ref="C22:D22"/>
    <mergeCell ref="E22:F22"/>
    <mergeCell ref="B24:N24"/>
    <mergeCell ref="C19:D19"/>
    <mergeCell ref="E19:F19"/>
    <mergeCell ref="C20:D20"/>
    <mergeCell ref="E20:F20"/>
    <mergeCell ref="C21:D21"/>
    <mergeCell ref="E21:F21"/>
  </mergeCells>
  <phoneticPr fontId="62"/>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J24"/>
  <sheetViews>
    <sheetView showGridLines="0" view="pageBreakPreview" zoomScale="90" zoomScaleNormal="100" zoomScaleSheetLayoutView="90" workbookViewId="0">
      <selection activeCell="M7" sqref="M7"/>
    </sheetView>
  </sheetViews>
  <sheetFormatPr defaultColWidth="13.36328125" defaultRowHeight="13"/>
  <cols>
    <col min="1" max="1" width="13.36328125" style="219"/>
    <col min="2" max="2" width="5.90625" style="222" customWidth="1"/>
    <col min="3" max="3" width="8" style="219" customWidth="1"/>
    <col min="4" max="4" width="11.6328125" style="219" customWidth="1"/>
    <col min="5" max="10" width="11.08984375" style="219" customWidth="1"/>
    <col min="11" max="11" width="7.6328125" style="219" bestFit="1" customWidth="1"/>
    <col min="12" max="12" width="11" style="219" customWidth="1"/>
    <col min="13" max="16384" width="13.36328125" style="219"/>
  </cols>
  <sheetData>
    <row r="2" spans="2:10" s="211" customFormat="1" ht="28.5" customHeight="1">
      <c r="B2" s="771" t="s">
        <v>505</v>
      </c>
      <c r="C2" s="771"/>
      <c r="D2" s="771"/>
      <c r="E2" s="771"/>
      <c r="F2" s="771"/>
      <c r="G2" s="771"/>
      <c r="H2" s="771"/>
      <c r="I2" s="771"/>
      <c r="J2" s="771"/>
    </row>
    <row r="3" spans="2:10" s="214" customFormat="1" ht="12.75" customHeight="1" thickBot="1">
      <c r="B3" s="212"/>
      <c r="C3" s="24"/>
      <c r="D3" s="24"/>
      <c r="E3" s="24"/>
      <c r="F3" s="24"/>
      <c r="G3" s="24"/>
      <c r="H3" s="24"/>
      <c r="I3" s="24"/>
      <c r="J3" s="213" t="s">
        <v>102</v>
      </c>
    </row>
    <row r="4" spans="2:10" s="214" customFormat="1" ht="18" customHeight="1">
      <c r="B4" s="772" t="s">
        <v>316</v>
      </c>
      <c r="C4" s="773"/>
      <c r="D4" s="776" t="s">
        <v>103</v>
      </c>
      <c r="E4" s="778" t="s">
        <v>351</v>
      </c>
      <c r="F4" s="779"/>
      <c r="G4" s="779"/>
      <c r="H4" s="779"/>
      <c r="I4" s="779"/>
      <c r="J4" s="779"/>
    </row>
    <row r="5" spans="2:10" s="214" customFormat="1" ht="18" customHeight="1">
      <c r="B5" s="774"/>
      <c r="C5" s="775"/>
      <c r="D5" s="777"/>
      <c r="E5" s="432" t="s">
        <v>106</v>
      </c>
      <c r="F5" s="433" t="s">
        <v>107</v>
      </c>
      <c r="G5" s="433" t="s">
        <v>108</v>
      </c>
      <c r="H5" s="433" t="s">
        <v>109</v>
      </c>
      <c r="I5" s="433" t="s">
        <v>238</v>
      </c>
      <c r="J5" s="434" t="s">
        <v>239</v>
      </c>
    </row>
    <row r="6" spans="2:10" s="214" customFormat="1" ht="8.5" customHeight="1">
      <c r="B6" s="23"/>
      <c r="C6" s="215"/>
      <c r="D6" s="23"/>
      <c r="E6" s="23"/>
      <c r="F6" s="23"/>
      <c r="G6" s="23"/>
      <c r="H6" s="23"/>
      <c r="I6" s="23"/>
      <c r="J6" s="23"/>
    </row>
    <row r="7" spans="2:10" s="214" customFormat="1" ht="18" customHeight="1">
      <c r="B7" s="378"/>
      <c r="C7" s="378" t="s">
        <v>79</v>
      </c>
      <c r="D7" s="302">
        <v>27</v>
      </c>
      <c r="E7" s="120">
        <v>46</v>
      </c>
      <c r="F7" s="120">
        <v>15</v>
      </c>
      <c r="G7" s="120">
        <v>6</v>
      </c>
      <c r="H7" s="120">
        <v>2</v>
      </c>
      <c r="I7" s="120">
        <v>6</v>
      </c>
      <c r="J7" s="120">
        <v>1</v>
      </c>
    </row>
    <row r="8" spans="2:10" s="214" customFormat="1" ht="18" customHeight="1">
      <c r="B8" s="383" t="s">
        <v>31</v>
      </c>
      <c r="C8" s="378" t="s">
        <v>111</v>
      </c>
      <c r="D8" s="302">
        <v>1</v>
      </c>
      <c r="E8" s="120">
        <v>1</v>
      </c>
      <c r="F8" s="120">
        <v>1</v>
      </c>
      <c r="G8" s="120">
        <v>0</v>
      </c>
      <c r="H8" s="120">
        <v>0</v>
      </c>
      <c r="I8" s="120">
        <v>0</v>
      </c>
      <c r="J8" s="120">
        <v>0</v>
      </c>
    </row>
    <row r="9" spans="2:10" s="214" customFormat="1" ht="18" customHeight="1">
      <c r="B9" s="216"/>
      <c r="C9" s="378" t="s">
        <v>240</v>
      </c>
      <c r="D9" s="302">
        <v>5</v>
      </c>
      <c r="E9" s="120">
        <v>5</v>
      </c>
      <c r="F9" s="120">
        <v>4</v>
      </c>
      <c r="G9" s="120">
        <v>0</v>
      </c>
      <c r="H9" s="120">
        <v>1</v>
      </c>
      <c r="I9" s="120">
        <v>0</v>
      </c>
      <c r="J9" s="120">
        <v>0</v>
      </c>
    </row>
    <row r="10" spans="2:10" s="214" customFormat="1" ht="12.65" customHeight="1">
      <c r="B10" s="216"/>
      <c r="C10" s="378"/>
      <c r="D10" s="302"/>
      <c r="E10" s="120"/>
      <c r="F10" s="120"/>
      <c r="G10" s="120"/>
      <c r="H10" s="120"/>
      <c r="I10" s="120"/>
      <c r="J10" s="120"/>
    </row>
    <row r="11" spans="2:10" s="214" customFormat="1" ht="18" customHeight="1">
      <c r="B11" s="383" t="s">
        <v>37</v>
      </c>
      <c r="C11" s="378" t="s">
        <v>79</v>
      </c>
      <c r="D11" s="302">
        <v>3</v>
      </c>
      <c r="E11" s="120">
        <v>3</v>
      </c>
      <c r="F11" s="120">
        <v>3</v>
      </c>
      <c r="G11" s="120">
        <v>0</v>
      </c>
      <c r="H11" s="120">
        <v>0</v>
      </c>
      <c r="I11" s="120">
        <v>0</v>
      </c>
      <c r="J11" s="120">
        <v>0</v>
      </c>
    </row>
    <row r="12" spans="2:10" s="214" customFormat="1" ht="8.5" customHeight="1" thickBot="1">
      <c r="B12" s="24"/>
      <c r="C12" s="217"/>
      <c r="D12" s="218"/>
      <c r="E12" s="213"/>
      <c r="F12" s="213"/>
      <c r="G12" s="24"/>
      <c r="H12" s="24"/>
      <c r="I12" s="24"/>
      <c r="J12" s="24"/>
    </row>
    <row r="13" spans="2:10" s="214" customFormat="1" ht="6.65" customHeight="1" thickBot="1">
      <c r="B13" s="56"/>
      <c r="C13" s="23"/>
      <c r="D13" s="23"/>
      <c r="E13" s="23"/>
      <c r="F13" s="23"/>
      <c r="G13" s="23"/>
      <c r="H13" s="23"/>
      <c r="I13" s="23"/>
      <c r="J13" s="23"/>
    </row>
    <row r="14" spans="2:10" ht="18" customHeight="1">
      <c r="B14" s="772" t="s">
        <v>316</v>
      </c>
      <c r="C14" s="773"/>
      <c r="D14" s="780" t="s">
        <v>351</v>
      </c>
      <c r="E14" s="779"/>
      <c r="F14" s="779"/>
      <c r="G14" s="779"/>
      <c r="H14" s="779"/>
      <c r="I14" s="779"/>
      <c r="J14" s="60"/>
    </row>
    <row r="15" spans="2:10" ht="18" customHeight="1">
      <c r="B15" s="774"/>
      <c r="C15" s="775"/>
      <c r="D15" s="433" t="s">
        <v>241</v>
      </c>
      <c r="E15" s="433" t="s">
        <v>242</v>
      </c>
      <c r="F15" s="433" t="s">
        <v>243</v>
      </c>
      <c r="G15" s="433" t="s">
        <v>114</v>
      </c>
      <c r="H15" s="433" t="s">
        <v>116</v>
      </c>
      <c r="I15" s="435" t="s">
        <v>135</v>
      </c>
      <c r="J15" s="60"/>
    </row>
    <row r="16" spans="2:10" ht="8.5" customHeight="1">
      <c r="B16" s="61"/>
      <c r="C16" s="60"/>
      <c r="D16" s="303"/>
      <c r="E16" s="60"/>
      <c r="F16" s="60"/>
      <c r="G16" s="60"/>
      <c r="H16" s="60"/>
      <c r="I16" s="60"/>
      <c r="J16" s="60"/>
    </row>
    <row r="17" spans="2:10" ht="18" customHeight="1">
      <c r="B17" s="378"/>
      <c r="C17" s="378" t="s">
        <v>79</v>
      </c>
      <c r="D17" s="302">
        <v>1</v>
      </c>
      <c r="E17" s="120">
        <v>1</v>
      </c>
      <c r="F17" s="120">
        <v>0</v>
      </c>
      <c r="G17" s="120">
        <v>1</v>
      </c>
      <c r="H17" s="120">
        <v>9</v>
      </c>
      <c r="I17" s="120">
        <v>4</v>
      </c>
      <c r="J17" s="60"/>
    </row>
    <row r="18" spans="2:10" ht="18" customHeight="1">
      <c r="B18" s="383" t="s">
        <v>31</v>
      </c>
      <c r="C18" s="378" t="s">
        <v>111</v>
      </c>
      <c r="D18" s="302">
        <v>0</v>
      </c>
      <c r="E18" s="120">
        <v>0</v>
      </c>
      <c r="F18" s="120">
        <v>0</v>
      </c>
      <c r="G18" s="120">
        <v>0</v>
      </c>
      <c r="H18" s="120">
        <v>0</v>
      </c>
      <c r="I18" s="120">
        <v>0</v>
      </c>
      <c r="J18" s="60"/>
    </row>
    <row r="19" spans="2:10" ht="18" customHeight="1">
      <c r="B19" s="216"/>
      <c r="C19" s="378" t="s">
        <v>240</v>
      </c>
      <c r="D19" s="302">
        <v>0</v>
      </c>
      <c r="E19" s="120">
        <v>0</v>
      </c>
      <c r="F19" s="120">
        <v>0</v>
      </c>
      <c r="G19" s="120">
        <v>0</v>
      </c>
      <c r="H19" s="120">
        <v>0</v>
      </c>
      <c r="I19" s="120">
        <v>0</v>
      </c>
      <c r="J19" s="60"/>
    </row>
    <row r="20" spans="2:10" ht="12.65" customHeight="1">
      <c r="B20" s="216"/>
      <c r="C20" s="378"/>
      <c r="D20" s="302"/>
      <c r="E20" s="120"/>
      <c r="F20" s="120"/>
      <c r="G20" s="120"/>
      <c r="H20" s="120"/>
      <c r="I20" s="120"/>
      <c r="J20" s="60"/>
    </row>
    <row r="21" spans="2:10" ht="18" customHeight="1">
      <c r="B21" s="383" t="s">
        <v>37</v>
      </c>
      <c r="C21" s="378" t="s">
        <v>79</v>
      </c>
      <c r="D21" s="302">
        <v>0</v>
      </c>
      <c r="E21" s="120">
        <v>0</v>
      </c>
      <c r="F21" s="120">
        <v>0</v>
      </c>
      <c r="G21" s="120">
        <v>0</v>
      </c>
      <c r="H21" s="120">
        <v>0</v>
      </c>
      <c r="I21" s="120">
        <v>0</v>
      </c>
      <c r="J21" s="60"/>
    </row>
    <row r="22" spans="2:10" ht="11.5" customHeight="1" thickBot="1">
      <c r="B22" s="24"/>
      <c r="C22" s="217"/>
      <c r="D22" s="220"/>
      <c r="E22" s="213"/>
      <c r="F22" s="221"/>
      <c r="G22" s="221"/>
      <c r="H22" s="221"/>
      <c r="I22" s="221"/>
      <c r="J22" s="60"/>
    </row>
    <row r="23" spans="2:10">
      <c r="B23" s="436" t="s">
        <v>244</v>
      </c>
      <c r="C23" s="60"/>
      <c r="D23" s="60"/>
      <c r="E23" s="60"/>
      <c r="F23" s="60"/>
      <c r="G23" s="60"/>
      <c r="H23" s="60"/>
      <c r="I23" s="60"/>
      <c r="J23" s="60"/>
    </row>
    <row r="24" spans="2:10" ht="10.15" customHeight="1">
      <c r="B24" s="61"/>
      <c r="C24" s="60"/>
      <c r="D24" s="60"/>
      <c r="E24" s="60"/>
      <c r="F24" s="60"/>
      <c r="G24" s="60"/>
      <c r="H24" s="60"/>
      <c r="I24" s="60"/>
      <c r="J24" s="60"/>
    </row>
  </sheetData>
  <mergeCells count="6">
    <mergeCell ref="B2:J2"/>
    <mergeCell ref="B4:C5"/>
    <mergeCell ref="D4:D5"/>
    <mergeCell ref="E4:J4"/>
    <mergeCell ref="B14:C15"/>
    <mergeCell ref="D14:I14"/>
  </mergeCells>
  <phoneticPr fontId="62"/>
  <printOptions horizontalCentered="1"/>
  <pageMargins left="0.51181102362204722" right="0.51181102362204722" top="0.74803149606299213" bottom="0.55118110236220474"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AD21"/>
  <sheetViews>
    <sheetView showGridLines="0" view="pageBreakPreview" zoomScale="90" zoomScaleSheetLayoutView="90" workbookViewId="0">
      <selection activeCell="Q4" sqref="Q4"/>
    </sheetView>
  </sheetViews>
  <sheetFormatPr defaultColWidth="13.36328125" defaultRowHeight="13"/>
  <cols>
    <col min="1" max="1" width="13.36328125" style="23"/>
    <col min="2" max="2" width="13.36328125" style="56"/>
    <col min="3" max="5" width="7.453125" style="23" customWidth="1"/>
    <col min="6" max="11" width="6.453125" style="23" customWidth="1"/>
    <col min="12" max="15" width="5.6328125" style="23" customWidth="1"/>
    <col min="16" max="16" width="11" style="23" customWidth="1"/>
    <col min="17" max="16384" width="13.36328125" style="23"/>
  </cols>
  <sheetData>
    <row r="1" spans="1:30">
      <c r="A1" s="132"/>
    </row>
    <row r="2" spans="1:30" ht="28.5" customHeight="1">
      <c r="A2" s="132"/>
      <c r="B2" s="657" t="s">
        <v>506</v>
      </c>
      <c r="C2" s="657"/>
      <c r="D2" s="657"/>
      <c r="E2" s="657"/>
      <c r="F2" s="657"/>
      <c r="G2" s="657"/>
      <c r="H2" s="657"/>
      <c r="I2" s="657"/>
      <c r="J2" s="657"/>
      <c r="K2" s="657"/>
      <c r="L2" s="657"/>
      <c r="M2" s="657"/>
      <c r="N2" s="657"/>
      <c r="O2" s="657"/>
    </row>
    <row r="3" spans="1:30" ht="19.5" customHeight="1" thickBot="1">
      <c r="B3" s="304"/>
      <c r="C3" s="223"/>
      <c r="D3" s="223"/>
      <c r="E3" s="223"/>
      <c r="F3" s="223"/>
      <c r="G3" s="223"/>
      <c r="H3" s="223"/>
      <c r="I3" s="223"/>
      <c r="J3" s="223"/>
      <c r="K3" s="223"/>
      <c r="L3" s="223"/>
      <c r="M3" s="223"/>
      <c r="N3" s="223"/>
      <c r="O3" s="224" t="s">
        <v>61</v>
      </c>
    </row>
    <row r="4" spans="1:30" ht="20.149999999999999" customHeight="1">
      <c r="B4" s="437"/>
      <c r="C4" s="781" t="s">
        <v>352</v>
      </c>
      <c r="D4" s="782"/>
      <c r="E4" s="782"/>
      <c r="F4" s="782"/>
      <c r="G4" s="782"/>
      <c r="H4" s="782"/>
      <c r="I4" s="782"/>
      <c r="J4" s="782"/>
      <c r="K4" s="782"/>
      <c r="L4" s="782"/>
      <c r="M4" s="783"/>
      <c r="N4" s="784" t="s">
        <v>353</v>
      </c>
      <c r="O4" s="440" t="s">
        <v>93</v>
      </c>
    </row>
    <row r="5" spans="1:30" ht="20.149999999999999" customHeight="1">
      <c r="B5" s="437" t="s">
        <v>316</v>
      </c>
      <c r="C5" s="438"/>
      <c r="D5" s="439" t="s">
        <v>1</v>
      </c>
      <c r="E5" s="439"/>
      <c r="F5" s="786" t="s">
        <v>354</v>
      </c>
      <c r="G5" s="787"/>
      <c r="H5" s="786" t="s">
        <v>355</v>
      </c>
      <c r="I5" s="787"/>
      <c r="J5" s="786" t="s">
        <v>356</v>
      </c>
      <c r="K5" s="787"/>
      <c r="L5" s="786" t="s">
        <v>357</v>
      </c>
      <c r="M5" s="787"/>
      <c r="N5" s="784"/>
      <c r="O5" s="440" t="s">
        <v>95</v>
      </c>
    </row>
    <row r="6" spans="1:30" ht="20.149999999999999" customHeight="1">
      <c r="B6" s="439"/>
      <c r="C6" s="438" t="s">
        <v>1</v>
      </c>
      <c r="D6" s="438" t="s">
        <v>5</v>
      </c>
      <c r="E6" s="438" t="s">
        <v>18</v>
      </c>
      <c r="F6" s="438" t="s">
        <v>358</v>
      </c>
      <c r="G6" s="438" t="s">
        <v>18</v>
      </c>
      <c r="H6" s="438" t="s">
        <v>5</v>
      </c>
      <c r="I6" s="438" t="s">
        <v>18</v>
      </c>
      <c r="J6" s="438" t="s">
        <v>5</v>
      </c>
      <c r="K6" s="438" t="s">
        <v>18</v>
      </c>
      <c r="L6" s="438" t="s">
        <v>5</v>
      </c>
      <c r="M6" s="438" t="s">
        <v>18</v>
      </c>
      <c r="N6" s="785"/>
      <c r="O6" s="438" t="s">
        <v>1</v>
      </c>
      <c r="AD6" s="201"/>
    </row>
    <row r="7" spans="1:30" ht="20.149999999999999" customHeight="1">
      <c r="B7" s="441" t="s">
        <v>494</v>
      </c>
      <c r="C7" s="442">
        <v>16354</v>
      </c>
      <c r="D7" s="443">
        <v>8261</v>
      </c>
      <c r="E7" s="443">
        <v>8093</v>
      </c>
      <c r="F7" s="443">
        <v>2795</v>
      </c>
      <c r="G7" s="443">
        <v>2709</v>
      </c>
      <c r="H7" s="443">
        <v>2614</v>
      </c>
      <c r="I7" s="443">
        <v>2606</v>
      </c>
      <c r="J7" s="443">
        <v>2817</v>
      </c>
      <c r="K7" s="443">
        <v>2760</v>
      </c>
      <c r="L7" s="443">
        <v>35</v>
      </c>
      <c r="M7" s="443">
        <v>18</v>
      </c>
      <c r="N7" s="443">
        <v>78</v>
      </c>
      <c r="O7" s="443">
        <v>0</v>
      </c>
      <c r="AD7" s="201"/>
    </row>
    <row r="8" spans="1:30" ht="20.149999999999999" customHeight="1">
      <c r="A8" s="134"/>
      <c r="B8" s="444" t="s">
        <v>359</v>
      </c>
      <c r="C8" s="445">
        <v>15786</v>
      </c>
      <c r="D8" s="446">
        <v>7914</v>
      </c>
      <c r="E8" s="446">
        <v>7872</v>
      </c>
      <c r="F8" s="446">
        <v>2599</v>
      </c>
      <c r="G8" s="446">
        <v>2681</v>
      </c>
      <c r="H8" s="446">
        <v>2719</v>
      </c>
      <c r="I8" s="446">
        <v>2641</v>
      </c>
      <c r="J8" s="446">
        <v>2552</v>
      </c>
      <c r="K8" s="446">
        <v>2531</v>
      </c>
      <c r="L8" s="446">
        <v>44</v>
      </c>
      <c r="M8" s="446">
        <v>19</v>
      </c>
      <c r="N8" s="446">
        <v>68</v>
      </c>
      <c r="O8" s="446">
        <v>0</v>
      </c>
      <c r="AD8" s="201"/>
    </row>
    <row r="9" spans="1:30" ht="20.149999999999999" customHeight="1">
      <c r="A9" s="134"/>
      <c r="B9" s="444" t="s">
        <v>507</v>
      </c>
      <c r="C9" s="445">
        <v>15662</v>
      </c>
      <c r="D9" s="446">
        <v>7959</v>
      </c>
      <c r="E9" s="446">
        <v>7703</v>
      </c>
      <c r="F9" s="446">
        <v>2769</v>
      </c>
      <c r="G9" s="446">
        <v>2554</v>
      </c>
      <c r="H9" s="446">
        <v>2511</v>
      </c>
      <c r="I9" s="446">
        <v>2591</v>
      </c>
      <c r="J9" s="446">
        <v>2655</v>
      </c>
      <c r="K9" s="446">
        <v>2549</v>
      </c>
      <c r="L9" s="446">
        <v>24</v>
      </c>
      <c r="M9" s="446">
        <v>9</v>
      </c>
      <c r="N9" s="446">
        <v>71</v>
      </c>
      <c r="O9" s="446">
        <v>0</v>
      </c>
      <c r="AD9" s="201"/>
    </row>
    <row r="10" spans="1:30" ht="20.149999999999999" customHeight="1">
      <c r="B10" s="133"/>
      <c r="C10" s="445"/>
      <c r="D10" s="446"/>
      <c r="E10" s="446"/>
      <c r="F10" s="446"/>
      <c r="G10" s="446"/>
      <c r="H10" s="446"/>
      <c r="I10" s="446"/>
      <c r="J10" s="446"/>
      <c r="K10" s="446"/>
      <c r="L10" s="446"/>
      <c r="M10" s="446"/>
      <c r="N10" s="446"/>
      <c r="O10" s="446"/>
    </row>
    <row r="11" spans="1:30" ht="15" customHeight="1">
      <c r="B11" s="133" t="s">
        <v>96</v>
      </c>
      <c r="C11" s="445">
        <v>15005</v>
      </c>
      <c r="D11" s="446">
        <v>7576</v>
      </c>
      <c r="E11" s="446">
        <v>7429</v>
      </c>
      <c r="F11" s="446">
        <v>2629</v>
      </c>
      <c r="G11" s="446">
        <v>2451</v>
      </c>
      <c r="H11" s="446">
        <v>2400</v>
      </c>
      <c r="I11" s="446">
        <v>2510</v>
      </c>
      <c r="J11" s="446">
        <v>2523</v>
      </c>
      <c r="K11" s="446">
        <v>2459</v>
      </c>
      <c r="L11" s="446">
        <v>24</v>
      </c>
      <c r="M11" s="446">
        <v>9</v>
      </c>
      <c r="N11" s="446">
        <v>71</v>
      </c>
      <c r="O11" s="446">
        <v>0</v>
      </c>
    </row>
    <row r="12" spans="1:30" ht="19.5" customHeight="1">
      <c r="B12" s="133" t="s">
        <v>97</v>
      </c>
      <c r="C12" s="445">
        <v>13933</v>
      </c>
      <c r="D12" s="446">
        <v>6975</v>
      </c>
      <c r="E12" s="446">
        <v>6958</v>
      </c>
      <c r="F12" s="446">
        <v>2423</v>
      </c>
      <c r="G12" s="446">
        <v>2280</v>
      </c>
      <c r="H12" s="446">
        <v>2228</v>
      </c>
      <c r="I12" s="446">
        <v>2365</v>
      </c>
      <c r="J12" s="446">
        <v>2324</v>
      </c>
      <c r="K12" s="446">
        <v>2313</v>
      </c>
      <c r="L12" s="446">
        <v>0</v>
      </c>
      <c r="M12" s="446">
        <v>0</v>
      </c>
      <c r="N12" s="446">
        <v>71</v>
      </c>
      <c r="O12" s="446">
        <v>0</v>
      </c>
    </row>
    <row r="13" spans="1:30" ht="20.149999999999999" customHeight="1">
      <c r="B13" s="133" t="s">
        <v>99</v>
      </c>
      <c r="C13" s="445">
        <v>415</v>
      </c>
      <c r="D13" s="446">
        <v>218</v>
      </c>
      <c r="E13" s="446">
        <v>197</v>
      </c>
      <c r="F13" s="446">
        <v>66</v>
      </c>
      <c r="G13" s="446">
        <v>68</v>
      </c>
      <c r="H13" s="446">
        <v>61</v>
      </c>
      <c r="I13" s="446">
        <v>64</v>
      </c>
      <c r="J13" s="446">
        <v>67</v>
      </c>
      <c r="K13" s="446">
        <v>56</v>
      </c>
      <c r="L13" s="446">
        <v>24</v>
      </c>
      <c r="M13" s="446">
        <v>9</v>
      </c>
      <c r="N13" s="446">
        <v>0</v>
      </c>
      <c r="O13" s="446">
        <v>0</v>
      </c>
    </row>
    <row r="14" spans="1:30" ht="13.9" customHeight="1">
      <c r="B14" s="133"/>
      <c r="C14" s="445"/>
      <c r="D14" s="446"/>
      <c r="E14" s="446"/>
      <c r="F14" s="446"/>
      <c r="G14" s="446"/>
      <c r="H14" s="446"/>
      <c r="I14" s="446"/>
      <c r="J14" s="446"/>
      <c r="K14" s="446"/>
      <c r="L14" s="446"/>
      <c r="M14" s="446"/>
      <c r="N14" s="446"/>
      <c r="O14" s="446"/>
    </row>
    <row r="15" spans="1:30" ht="20.149999999999999" customHeight="1" thickBot="1">
      <c r="B15" s="224" t="s">
        <v>6</v>
      </c>
      <c r="C15" s="447">
        <v>657</v>
      </c>
      <c r="D15" s="448">
        <v>383</v>
      </c>
      <c r="E15" s="448">
        <v>274</v>
      </c>
      <c r="F15" s="448">
        <v>140</v>
      </c>
      <c r="G15" s="448">
        <v>103</v>
      </c>
      <c r="H15" s="448">
        <v>111</v>
      </c>
      <c r="I15" s="448">
        <v>81</v>
      </c>
      <c r="J15" s="448">
        <v>132</v>
      </c>
      <c r="K15" s="448">
        <v>90</v>
      </c>
      <c r="L15" s="448">
        <v>0</v>
      </c>
      <c r="M15" s="448">
        <v>0</v>
      </c>
      <c r="N15" s="448">
        <v>0</v>
      </c>
      <c r="O15" s="448">
        <v>0</v>
      </c>
    </row>
    <row r="16" spans="1:30" ht="20.149999999999999" customHeight="1">
      <c r="B16" s="28" t="s">
        <v>360</v>
      </c>
      <c r="C16" s="28"/>
      <c r="D16" s="28"/>
      <c r="E16" s="28"/>
      <c r="F16" s="8"/>
    </row>
    <row r="17" spans="3:15" ht="16.5" customHeight="1">
      <c r="L17" s="135"/>
    </row>
    <row r="18" spans="3:15">
      <c r="N18" s="136"/>
    </row>
    <row r="19" spans="3:15">
      <c r="C19" s="134"/>
      <c r="D19" s="134"/>
      <c r="E19" s="134"/>
      <c r="F19" s="134"/>
      <c r="G19" s="134"/>
      <c r="H19" s="134"/>
      <c r="I19" s="134"/>
      <c r="J19" s="134"/>
      <c r="K19" s="134"/>
      <c r="L19" s="134"/>
      <c r="M19" s="134"/>
      <c r="N19" s="134"/>
      <c r="O19" s="134"/>
    </row>
    <row r="20" spans="3:15">
      <c r="C20" s="134"/>
      <c r="D20" s="134"/>
      <c r="E20" s="134"/>
      <c r="F20" s="134"/>
      <c r="G20" s="134"/>
      <c r="H20" s="134"/>
      <c r="I20" s="134"/>
      <c r="J20" s="134"/>
      <c r="K20" s="134"/>
      <c r="L20" s="134"/>
      <c r="M20" s="134"/>
      <c r="N20" s="134"/>
      <c r="O20" s="134"/>
    </row>
    <row r="21" spans="3:15">
      <c r="N21" s="136"/>
      <c r="O21" s="136"/>
    </row>
  </sheetData>
  <mergeCells count="7">
    <mergeCell ref="B2:O2"/>
    <mergeCell ref="C4:M4"/>
    <mergeCell ref="N4:N6"/>
    <mergeCell ref="L5:M5"/>
    <mergeCell ref="F5:G5"/>
    <mergeCell ref="H5:I5"/>
    <mergeCell ref="J5:K5"/>
  </mergeCells>
  <phoneticPr fontId="32"/>
  <printOptions horizontalCentered="1"/>
  <pageMargins left="0.51181102362204722" right="0.51181102362204722" top="0.74803149606299213" bottom="0.55118110236220474"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36</vt:i4>
      </vt:variant>
    </vt:vector>
  </HeadingPairs>
  <TitlesOfParts>
    <vt:vector size="67" baseType="lpstr">
      <vt:lpstr>20教育</vt:lpstr>
      <vt:lpstr>194</vt:lpstr>
      <vt:lpstr>195(1)</vt:lpstr>
      <vt:lpstr>195(2)</vt:lpstr>
      <vt:lpstr>195(3)</vt:lpstr>
      <vt:lpstr>195(4)</vt:lpstr>
      <vt:lpstr>196</vt:lpstr>
      <vt:lpstr>197</vt:lpstr>
      <vt:lpstr>198</vt:lpstr>
      <vt:lpstr>199</vt:lpstr>
      <vt:lpstr>200(1)</vt:lpstr>
      <vt:lpstr>200(2)</vt:lpstr>
      <vt:lpstr>200(3)</vt:lpstr>
      <vt:lpstr>201(1)-a</vt:lpstr>
      <vt:lpstr>201(1)-ｂ</vt:lpstr>
      <vt:lpstr>201(2)</vt:lpstr>
      <vt:lpstr>201(3)</vt:lpstr>
      <vt:lpstr>201(4)</vt:lpstr>
      <vt:lpstr>201(5)</vt:lpstr>
      <vt:lpstr>202</vt:lpstr>
      <vt:lpstr>203</vt:lpstr>
      <vt:lpstr>204</vt:lpstr>
      <vt:lpstr>205</vt:lpstr>
      <vt:lpstr>206</vt:lpstr>
      <vt:lpstr>207</vt:lpstr>
      <vt:lpstr>208</vt:lpstr>
      <vt:lpstr>209</vt:lpstr>
      <vt:lpstr>210</vt:lpstr>
      <vt:lpstr>211</vt:lpstr>
      <vt:lpstr>212</vt:lpstr>
      <vt:lpstr>213</vt:lpstr>
      <vt:lpstr>'194'!Print_Area</vt:lpstr>
      <vt:lpstr>'195(1)'!Print_Area</vt:lpstr>
      <vt:lpstr>'195(2)'!Print_Area</vt:lpstr>
      <vt:lpstr>'195(3)'!Print_Area</vt:lpstr>
      <vt:lpstr>'195(4)'!Print_Area</vt:lpstr>
      <vt:lpstr>'196'!Print_Area</vt:lpstr>
      <vt:lpstr>'197'!Print_Area</vt:lpstr>
      <vt:lpstr>'198'!Print_Area</vt:lpstr>
      <vt:lpstr>'199'!Print_Area</vt:lpstr>
      <vt:lpstr>'200(1)'!Print_Area</vt:lpstr>
      <vt:lpstr>'200(2)'!Print_Area</vt:lpstr>
      <vt:lpstr>'200(3)'!Print_Area</vt:lpstr>
      <vt:lpstr>'201(1)-a'!Print_Area</vt:lpstr>
      <vt:lpstr>'201(1)-ｂ'!Print_Area</vt:lpstr>
      <vt:lpstr>'201(2)'!Print_Area</vt:lpstr>
      <vt:lpstr>'201(3)'!Print_Area</vt:lpstr>
      <vt:lpstr>'201(4)'!Print_Area</vt:lpstr>
      <vt:lpstr>'201(5)'!Print_Area</vt:lpstr>
      <vt:lpstr>'202'!Print_Area</vt:lpstr>
      <vt:lpstr>'203'!Print_Area</vt:lpstr>
      <vt:lpstr>'204'!Print_Area</vt:lpstr>
      <vt:lpstr>'205'!Print_Area</vt:lpstr>
      <vt:lpstr>'206'!Print_Area</vt:lpstr>
      <vt:lpstr>'207'!Print_Area</vt:lpstr>
      <vt:lpstr>'208'!Print_Area</vt:lpstr>
      <vt:lpstr>'209'!Print_Area</vt:lpstr>
      <vt:lpstr>'20教育'!Print_Area</vt:lpstr>
      <vt:lpstr>'210'!Print_Area</vt:lpstr>
      <vt:lpstr>'211'!Print_Area</vt:lpstr>
      <vt:lpstr>'212'!Print_Area</vt:lpstr>
      <vt:lpstr>'213'!Print_Area</vt:lpstr>
      <vt:lpstr>'195(1)'!印刷範囲</vt:lpstr>
      <vt:lpstr>'195(2)'!印刷範囲</vt:lpstr>
      <vt:lpstr>'200(2)'!印刷範囲</vt:lpstr>
      <vt:lpstr>'200(3)'!印刷範囲</vt:lpstr>
      <vt:lpstr>'201(3)'!印刷範囲</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toukeius13</dc:creator>
  <cp:lastModifiedBy>tamura gakuyuu</cp:lastModifiedBy>
  <cp:lastPrinted>2023-04-03T02:51:19Z</cp:lastPrinted>
  <dcterms:created xsi:type="dcterms:W3CDTF">2009-01-22T00:09:22Z</dcterms:created>
  <dcterms:modified xsi:type="dcterms:W3CDTF">2026-04-09T00:52:32Z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2022-02-28T09:15:26Z</vt:filetime>
  </property>
</Properties>
</file>