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400B01000企業局経営企画課\長期保存\予算経理担当\◆調査回答（県関係）\財政課\R7\回答済\R80123〆公営企業に係る経営比較分析表（令和６年度決算）の分析等について\回答案\"/>
    </mc:Choice>
  </mc:AlternateContent>
  <xr:revisionPtr revIDLastSave="0" documentId="13_ncr:1_{C7B017A2-0DD7-4437-8EED-F9E1FDBBCDCA}" xr6:coauthVersionLast="47" xr6:coauthVersionMax="47" xr10:uidLastSave="{00000000-0000-0000-0000-000000000000}"/>
  <workbookProtection workbookAlgorithmName="SHA-512" workbookHashValue="owwoNW0SfAXLqE1vfJSXhNBIpax2k1KiV7H7CPkyyRZZmPEnCo17JLF6UB4BMVGCCPQSnzDj2bTcw1Jdr6712w==" workbookSaltValue="lM4w5GsDHzlTdAUApRvw6A==" workbookSpinCount="100000" lockStructure="1"/>
  <bookViews>
    <workbookView xWindow="28680" yWindow="-120" windowWidth="29040" windowHeight="15720" xr2:uid="{00000000-000D-0000-FFFF-FFFF00000000}"/>
  </bookViews>
  <sheets>
    <sheet name="法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DK7" i="5"/>
  <c r="JC31" i="4" s="1"/>
  <c r="DI7" i="5"/>
  <c r="DH7" i="5"/>
  <c r="DG7" i="5"/>
  <c r="DF7" i="5"/>
  <c r="KP78" i="4" s="1"/>
  <c r="DE7" i="5"/>
  <c r="DD7" i="5"/>
  <c r="DC7" i="5"/>
  <c r="DB7" i="5"/>
  <c r="DA7" i="5"/>
  <c r="CZ7" i="5"/>
  <c r="CX7" i="5"/>
  <c r="CW7" i="5"/>
  <c r="IE78" i="4" s="1"/>
  <c r="CV7" i="5"/>
  <c r="CU7" i="5"/>
  <c r="CT7" i="5"/>
  <c r="CS7" i="5"/>
  <c r="CR7" i="5"/>
  <c r="CQ7" i="5"/>
  <c r="CP7" i="5"/>
  <c r="CO7" i="5"/>
  <c r="CN7" i="5"/>
  <c r="CM7" i="5"/>
  <c r="CK7" i="5"/>
  <c r="CJ7" i="5"/>
  <c r="BK78" i="4" s="1"/>
  <c r="CI7" i="5"/>
  <c r="CH7" i="5"/>
  <c r="CG7" i="5"/>
  <c r="CF7" i="5"/>
  <c r="CE7" i="5"/>
  <c r="CD7" i="5"/>
  <c r="CC7" i="5"/>
  <c r="CB7" i="5"/>
  <c r="BZ7" i="5"/>
  <c r="BY7" i="5"/>
  <c r="BX7" i="5"/>
  <c r="BW7" i="5"/>
  <c r="JV53" i="4" s="1"/>
  <c r="BV7" i="5"/>
  <c r="BU7" i="5"/>
  <c r="BT7" i="5"/>
  <c r="BS7" i="5"/>
  <c r="BR7" i="5"/>
  <c r="BQ7" i="5"/>
  <c r="BO7" i="5"/>
  <c r="BN7" i="5"/>
  <c r="BM7" i="5"/>
  <c r="BL7" i="5"/>
  <c r="BK7" i="5"/>
  <c r="BJ7" i="5"/>
  <c r="HJ52" i="4" s="1"/>
  <c r="BI7" i="5"/>
  <c r="BH7" i="5"/>
  <c r="BG7" i="5"/>
  <c r="BF7" i="5"/>
  <c r="EL52" i="4" s="1"/>
  <c r="BD7" i="5"/>
  <c r="BC7" i="5"/>
  <c r="BB7" i="5"/>
  <c r="BA7" i="5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BG31" i="4" s="1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B10" i="4" s="1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Y6" i="5"/>
  <c r="K88" i="4" s="1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H88" i="4" s="1"/>
  <c r="CK6" i="5"/>
  <c r="CJ6" i="5"/>
  <c r="CI6" i="5"/>
  <c r="CH6" i="5"/>
  <c r="CG6" i="5"/>
  <c r="CF6" i="5"/>
  <c r="CE6" i="5"/>
  <c r="CD6" i="5"/>
  <c r="CC6" i="5"/>
  <c r="CB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I78" i="4"/>
  <c r="LT78" i="4"/>
  <c r="LE78" i="4"/>
  <c r="KA78" i="4"/>
  <c r="IT78" i="4"/>
  <c r="HP78" i="4"/>
  <c r="HA78" i="4"/>
  <c r="GL78" i="4"/>
  <c r="BZ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GQ52" i="4"/>
  <c r="FX52" i="4"/>
  <c r="FE52" i="4"/>
  <c r="CS52" i="4"/>
  <c r="BZ52" i="4"/>
  <c r="AN52" i="4"/>
  <c r="U52" i="4"/>
  <c r="MA32" i="4"/>
  <c r="LH32" i="4"/>
  <c r="KO32" i="4"/>
  <c r="JV32" i="4"/>
  <c r="JC32" i="4"/>
  <c r="HJ32" i="4"/>
  <c r="FX32" i="4"/>
  <c r="FE32" i="4"/>
  <c r="EL32" i="4"/>
  <c r="CS32" i="4"/>
  <c r="BZ32" i="4"/>
  <c r="BG32" i="4"/>
  <c r="AN32" i="4"/>
  <c r="U32" i="4"/>
  <c r="LH31" i="4"/>
  <c r="KO31" i="4"/>
  <c r="JV31" i="4"/>
  <c r="HJ31" i="4"/>
  <c r="GQ31" i="4"/>
  <c r="FX31" i="4"/>
  <c r="FE31" i="4"/>
  <c r="EL31" i="4"/>
  <c r="CS31" i="4"/>
  <c r="BZ31" i="4"/>
  <c r="AN31" i="4"/>
  <c r="U31" i="4"/>
  <c r="LJ10" i="4"/>
  <c r="HX10" i="4"/>
  <c r="DU10" i="4"/>
  <c r="CF10" i="4"/>
  <c r="LJ8" i="4"/>
  <c r="JQ8" i="4"/>
  <c r="FJ8" i="4"/>
  <c r="DU8" i="4"/>
  <c r="CF8" i="4"/>
  <c r="B8" i="4"/>
  <c r="MI76" i="4" l="1"/>
  <c r="HJ51" i="4"/>
  <c r="MA30" i="4"/>
  <c r="IT76" i="4"/>
  <c r="CS51" i="4"/>
  <c r="HJ30" i="4"/>
  <c r="CS30" i="4"/>
  <c r="BZ76" i="4"/>
  <c r="MA51" i="4"/>
  <c r="C11" i="5"/>
  <c r="E11" i="5"/>
  <c r="D11" i="5"/>
  <c r="B11" i="5"/>
  <c r="BK76" i="4" l="1"/>
  <c r="LH51" i="4"/>
  <c r="LT76" i="4"/>
  <c r="GQ51" i="4"/>
  <c r="LH30" i="4"/>
  <c r="IE76" i="4"/>
  <c r="BZ51" i="4"/>
  <c r="BZ30" i="4"/>
  <c r="GQ30" i="4"/>
  <c r="HA76" i="4"/>
  <c r="AN51" i="4"/>
  <c r="FE30" i="4"/>
  <c r="AN30" i="4"/>
  <c r="AG76" i="4"/>
  <c r="JV51" i="4"/>
  <c r="KP76" i="4"/>
  <c r="FE51" i="4"/>
  <c r="JV30" i="4"/>
  <c r="KA76" i="4"/>
  <c r="EL51" i="4"/>
  <c r="JC30" i="4"/>
  <c r="GL76" i="4"/>
  <c r="U51" i="4"/>
  <c r="EL30" i="4"/>
  <c r="U30" i="4"/>
  <c r="R76" i="4"/>
  <c r="JC51" i="4"/>
  <c r="BG30" i="4"/>
  <c r="AV76" i="4"/>
  <c r="KO51" i="4"/>
  <c r="LE76" i="4"/>
  <c r="FX51" i="4"/>
  <c r="KO30" i="4"/>
  <c r="HP76" i="4"/>
  <c r="BG51" i="4"/>
  <c r="FX30" i="4"/>
</calcChain>
</file>

<file path=xl/sharedStrings.xml><?xml version="1.0" encoding="utf-8"?>
<sst xmlns="http://schemas.openxmlformats.org/spreadsheetml/2006/main" count="232" uniqueCount="130">
  <si>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</si>
  <si>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</si>
  <si>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</si>
  <si>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</si>
  <si>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</si>
  <si>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</si>
  <si>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</si>
  <si>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</si>
  <si>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</si>
  <si>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</si>
  <si>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</si>
  <si>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</si>
  <si>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</si>
  <si>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</si>
  <si>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</si>
  <si>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</si>
  <si>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</si>
  <si>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</si>
  <si>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</si>
  <si>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</si>
  <si>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</si>
  <si>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</si>
  <si>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</si>
  <si>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</si>
  <si>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</si>
  <si>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</si>
  <si>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</si>
  <si>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</si>
  <si>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</si>
  <si>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</si>
  <si>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</si>
  <si>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</si>
  <si>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</si>
  <si>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</si>
  <si>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</si>
  <si>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</si>
  <si>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</si>
  <si>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</si>
  <si>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</si>
  <si>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⑪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</si>
  <si>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</si>
  <si>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</si>
  <si>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</si>
  <si>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</si>
  <si>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</si>
  <si>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</si>
  <si>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</si>
  <si>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-</t>
    <phoneticPr fontId="5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</si>
  <si>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</si>
  <si>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</si>
  <si>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</si>
  <si>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</si>
  <si>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</si>
  <si>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</si>
  <si>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</si>
  <si>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</si>
  <si>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</si>
  <si>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</si>
  <si>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</si>
  <si>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</si>
  <si>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</si>
  <si>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</si>
  <si>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</si>
  <si>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</si>
  <si>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</si>
  <si>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</si>
  <si>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</si>
  <si>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</si>
  <si>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</si>
  <si>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</si>
  <si>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</si>
  <si>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</si>
  <si>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</si>
  <si>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</si>
  <si>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</si>
  <si>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</si>
  <si>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</si>
  <si>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</si>
  <si>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</si>
  <si>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</si>
  <si>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</si>
  <si>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</si>
  <si>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</si>
  <si>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</si>
  <si>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</si>
  <si>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</si>
  <si>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</si>
  <si>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</si>
  <si>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</si>
  <si>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</si>
  <si>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</si>
  <si>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</si>
  <si>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</si>
  <si>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</si>
  <si>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</si>
  <si>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</si>
  <si>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</si>
  <si>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</si>
  <si>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</si>
  <si>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</si>
  <si>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</si>
  <si>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</si>
  <si>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</si>
  <si>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</si>
  <si>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</si>
  <si>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</si>
  <si>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</si>
  <si>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</si>
  <si>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</si>
  <si>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徳島県</t>
  </si>
  <si>
    <t>藍場町地下駐車場</t>
  </si>
  <si>
    <t>法適用</t>
  </si>
  <si>
    <t>駐車場整備事業</t>
  </si>
  <si>
    <t>-</t>
  </si>
  <si>
    <t>Ａ２Ｂ１</t>
  </si>
  <si>
    <t>自治体職員</t>
  </si>
  <si>
    <t>都市計画駐車場</t>
  </si>
  <si>
    <t>地下式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</si>
  <si>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</si>
  <si>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</si>
  <si>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</si>
  <si>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</si>
  <si>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</si>
  <si>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</si>
  <si>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</si>
  <si>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</si>
  <si>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⑥有形固定資産減価償却率
　施設は、昭和４８年から供用を開始しているため、老朽化が進んでおり、減価償却率は全国平均より高くなっている。今後、計画に基づいて施設の改良等を行っていく予定である。
⑧設備投資見込額
　施設の老朽化が進んでおり、経営計画に沿って、施設の維持に必要な設備投資を実施する予定である。</t>
    <rPh sb="1" eb="3">
      <t>ユウケイ</t>
    </rPh>
    <rPh sb="3" eb="5">
      <t>コテイ</t>
    </rPh>
    <rPh sb="5" eb="7">
      <t>シサン</t>
    </rPh>
    <rPh sb="7" eb="9">
      <t>ゲンカ</t>
    </rPh>
    <rPh sb="18" eb="20">
      <t>ショウワ</t>
    </rPh>
    <phoneticPr fontId="5"/>
  </si>
  <si>
    <t xml:space="preserve"> 今後の経営にあたっては、令和３年度改定の経営計画(平成29年度～令和8年度)に基づき、老朽化対策も含めた効率的な経営に努める。
　また、駐車場周辺の環境変化も注視しつつ、指定管理者との連携の下、利用者のニーズを的確に把握し、利用促進につながる取組を推進する。</t>
    <rPh sb="23" eb="25">
      <t>ケイカク</t>
    </rPh>
    <phoneticPr fontId="5"/>
  </si>
  <si>
    <t>⑪稼働率
　新型コロナウイルス感染症等の影響で、令和２年度は利用台数が大幅に減少し稼働率も減少したが、定期駐車台数の増加に取り組むなど、適正な管理運営に努めた結果、令和３年度以降は改善傾向がみられ、全国平均より低い水準ではあるが、令和４年度以降は100％を超えている。</t>
    <rPh sb="1" eb="4">
      <t>カドウリツ</t>
    </rPh>
    <rPh sb="24" eb="26">
      <t>レイワ</t>
    </rPh>
    <rPh sb="27" eb="29">
      <t>ネンド</t>
    </rPh>
    <rPh sb="30" eb="32">
      <t>リヨウ</t>
    </rPh>
    <rPh sb="32" eb="34">
      <t>ダイスウ</t>
    </rPh>
    <rPh sb="35" eb="37">
      <t>オオハバ</t>
    </rPh>
    <rPh sb="38" eb="40">
      <t>ゲンショウ</t>
    </rPh>
    <rPh sb="41" eb="44">
      <t>カドウリツ</t>
    </rPh>
    <rPh sb="45" eb="47">
      <t>ゲンショウ</t>
    </rPh>
    <rPh sb="51" eb="53">
      <t>テイキ</t>
    </rPh>
    <rPh sb="53" eb="55">
      <t>チュウシャ</t>
    </rPh>
    <rPh sb="55" eb="57">
      <t>ダイスウ</t>
    </rPh>
    <rPh sb="58" eb="60">
      <t>ゾウカ</t>
    </rPh>
    <rPh sb="61" eb="62">
      <t>ト</t>
    </rPh>
    <rPh sb="63" eb="64">
      <t>ク</t>
    </rPh>
    <rPh sb="68" eb="70">
      <t>テキセイ</t>
    </rPh>
    <rPh sb="71" eb="73">
      <t>カンリ</t>
    </rPh>
    <rPh sb="73" eb="75">
      <t>ウンエイ</t>
    </rPh>
    <rPh sb="76" eb="77">
      <t>ツト</t>
    </rPh>
    <rPh sb="79" eb="81">
      <t>ケッカ</t>
    </rPh>
    <rPh sb="82" eb="84">
      <t>レイワ</t>
    </rPh>
    <rPh sb="85" eb="87">
      <t>ネンド</t>
    </rPh>
    <rPh sb="87" eb="89">
      <t>イコウ</t>
    </rPh>
    <rPh sb="90" eb="92">
      <t>カイゼン</t>
    </rPh>
    <rPh sb="92" eb="94">
      <t>ケイコウ</t>
    </rPh>
    <rPh sb="115" eb="117">
      <t>レイワ</t>
    </rPh>
    <rPh sb="118" eb="120">
      <t>ネンド</t>
    </rPh>
    <rPh sb="120" eb="122">
      <t>イコウ</t>
    </rPh>
    <rPh sb="128" eb="129">
      <t>コ</t>
    </rPh>
    <phoneticPr fontId="5"/>
  </si>
  <si>
    <t>①経常収支比率
　料金収入等の収益や修繕費等の費用の増減により、年度によって変動があるが、令和５年度以降は、新型コロナウイルス感染症の影響により令和２年度から続いていた赤字が解消され、経営の健全性は確保されている。
④売上高ＧＯＰ比率
　営業収益については、指定管理者による固定納付金を主としているため、県による施設等の改良を計画的に実施し、費用を抑制するよう努めている。
⑤ＥＢＩＴＤＡ
　新型コロナウイルス感染症の影響により、令和２年度以降純損失を計上し数値が低く推移していたが、令和５年度以降はコロナ禍前の令和元年度と同水準まで回復している。</t>
    <rPh sb="45" eb="47">
      <t>レイワ</t>
    </rPh>
    <rPh sb="48" eb="50">
      <t>ネンド</t>
    </rPh>
    <rPh sb="50" eb="52">
      <t>イコウ</t>
    </rPh>
    <rPh sb="54" eb="56">
      <t>シンガタ</t>
    </rPh>
    <rPh sb="63" eb="66">
      <t>カンセンショウ</t>
    </rPh>
    <rPh sb="67" eb="69">
      <t>エイキョウ</t>
    </rPh>
    <rPh sb="72" eb="74">
      <t>レイワ</t>
    </rPh>
    <rPh sb="75" eb="77">
      <t>ネンド</t>
    </rPh>
    <rPh sb="79" eb="80">
      <t>ツヅ</t>
    </rPh>
    <rPh sb="84" eb="86">
      <t>アカジ</t>
    </rPh>
    <rPh sb="87" eb="89">
      <t>カイショウ</t>
    </rPh>
    <rPh sb="215" eb="217">
      <t>レイワ</t>
    </rPh>
    <rPh sb="218" eb="220">
      <t>ネンド</t>
    </rPh>
    <rPh sb="220" eb="222">
      <t>イコウ</t>
    </rPh>
    <rPh sb="222" eb="225">
      <t>ジュンソンシツ</t>
    </rPh>
    <rPh sb="226" eb="228">
      <t>ケイジョウ</t>
    </rPh>
    <rPh sb="229" eb="231">
      <t>スウチ</t>
    </rPh>
    <rPh sb="232" eb="233">
      <t>ヒク</t>
    </rPh>
    <rPh sb="234" eb="236">
      <t>スイイ</t>
    </rPh>
    <rPh sb="242" eb="244">
      <t>レイワ</t>
    </rPh>
    <rPh sb="245" eb="247">
      <t>ネンド</t>
    </rPh>
    <rPh sb="247" eb="249">
      <t>イコウ</t>
    </rPh>
    <rPh sb="253" eb="254">
      <t>カ</t>
    </rPh>
    <rPh sb="254" eb="255">
      <t>マエ</t>
    </rPh>
    <rPh sb="256" eb="258">
      <t>レイワ</t>
    </rPh>
    <rPh sb="258" eb="261">
      <t>ガンネンド</t>
    </rPh>
    <rPh sb="262" eb="265">
      <t>ドウスイジュン</t>
    </rPh>
    <rPh sb="267" eb="269">
      <t>カイフク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</si>
</sst>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56.8</c:v>
                </c:pt>
                <c:pt idx="1">
                  <c:v>49</c:v>
                </c:pt>
                <c:pt idx="2">
                  <c:v>78.2</c:v>
                </c:pt>
                <c:pt idx="3">
                  <c:v>117.9</c:v>
                </c:pt>
                <c:pt idx="4">
                  <c:v>187.7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5-4F18-99D0-805ED53A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2032"/>
        <c:axId val="447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112</c:v>
                </c:pt>
                <c:pt idx="1">
                  <c:v>112.4</c:v>
                </c:pt>
                <c:pt idx="2">
                  <c:v>132.1</c:v>
                </c:pt>
                <c:pt idx="3">
                  <c:v>132.1</c:v>
                </c:pt>
                <c:pt idx="4">
                  <c:v>149.9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5-4F18-99D0-805ED53A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2032"/>
        <c:axId val="44759296"/>
      </c:lineChart>
      <c:catAx>
        <c:axId val="4457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9296"/>
        <c:crosses val="autoZero"/>
        <c:auto val="1"/>
        <c:lblAlgn val="ctr"/>
        <c:lblOffset val="100"/>
        <c:noMultiLvlLbl val="1"/>
      </c:catAx>
      <c:valAx>
        <c:axId val="447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3-4253-87F8-82A7B0222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85056"/>
        <c:axId val="961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3-4253-87F8-82A7B0222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5056"/>
        <c:axId val="96110080"/>
      </c:lineChart>
      <c:catAx>
        <c:axId val="94685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110080"/>
        <c:crosses val="autoZero"/>
        <c:auto val="1"/>
        <c:lblAlgn val="ctr"/>
        <c:lblOffset val="100"/>
        <c:noMultiLvlLbl val="1"/>
      </c:catAx>
      <c:valAx>
        <c:axId val="961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468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8-4EC8-AC8D-1F2F2D2F9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8-4EC8-AC8D-1F2F2D2F9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81.900000000000006</c:v>
                </c:pt>
                <c:pt idx="1">
                  <c:v>79.2</c:v>
                </c:pt>
                <c:pt idx="2">
                  <c:v>80.2</c:v>
                </c:pt>
                <c:pt idx="3">
                  <c:v>82.7</c:v>
                </c:pt>
                <c:pt idx="4">
                  <c:v>84.4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D-48C9-9C3D-A4E880FC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7952"/>
        <c:axId val="764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70</c:v>
                </c:pt>
                <c:pt idx="2">
                  <c:v>70.099999999999994</c:v>
                </c:pt>
                <c:pt idx="3">
                  <c:v>73.5</c:v>
                </c:pt>
                <c:pt idx="4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D-48C9-9C3D-A4E880FC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7952"/>
        <c:axId val="76479872"/>
      </c:lineChart>
      <c:catAx>
        <c:axId val="76477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79872"/>
        <c:crosses val="autoZero"/>
        <c:auto val="1"/>
        <c:lblAlgn val="ctr"/>
        <c:lblOffset val="100"/>
        <c:noMultiLvlLbl val="1"/>
      </c:catAx>
      <c:valAx>
        <c:axId val="764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7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B-42E1-9DE4-A282885B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4976"/>
        <c:axId val="7841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B-42E1-9DE4-A282885B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976"/>
        <c:axId val="78416896"/>
      </c:lineChart>
      <c:catAx>
        <c:axId val="78414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6896"/>
        <c:crosses val="autoZero"/>
        <c:auto val="1"/>
        <c:lblAlgn val="ctr"/>
        <c:lblOffset val="100"/>
        <c:noMultiLvlLbl val="1"/>
      </c:catAx>
      <c:valAx>
        <c:axId val="7841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4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3-4C03-BDEA-D883D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30976"/>
        <c:axId val="7843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3-4C03-BDEA-D883D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0976"/>
        <c:axId val="78432896"/>
      </c:lineChart>
      <c:catAx>
        <c:axId val="78430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32896"/>
        <c:crosses val="autoZero"/>
        <c:auto val="1"/>
        <c:lblAlgn val="ctr"/>
        <c:lblOffset val="100"/>
        <c:noMultiLvlLbl val="1"/>
      </c:catAx>
      <c:valAx>
        <c:axId val="78432896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3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73.2</c:v>
                </c:pt>
                <c:pt idx="1">
                  <c:v>90.8</c:v>
                </c:pt>
                <c:pt idx="2">
                  <c:v>116.9</c:v>
                </c:pt>
                <c:pt idx="3">
                  <c:v>126.1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4-43D0-A3A2-7768D4C77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112"/>
        <c:axId val="8148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225.3</c:v>
                </c:pt>
                <c:pt idx="1">
                  <c:v>198.3</c:v>
                </c:pt>
                <c:pt idx="2">
                  <c:v>241.3</c:v>
                </c:pt>
                <c:pt idx="3">
                  <c:v>254.6</c:v>
                </c:pt>
                <c:pt idx="4">
                  <c:v>255.5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4-43D0-A3A2-7768D4C77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112"/>
        <c:axId val="81484032"/>
      </c:lineChart>
      <c:catAx>
        <c:axId val="8148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032"/>
        <c:crosses val="autoZero"/>
        <c:auto val="1"/>
        <c:lblAlgn val="ctr"/>
        <c:lblOffset val="100"/>
        <c:noMultiLvlLbl val="1"/>
      </c:catAx>
      <c:valAx>
        <c:axId val="8148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22.3</c:v>
                </c:pt>
                <c:pt idx="1">
                  <c:v>51.1</c:v>
                </c:pt>
                <c:pt idx="2">
                  <c:v>67.400000000000006</c:v>
                </c:pt>
                <c:pt idx="3">
                  <c:v>97.4</c:v>
                </c:pt>
                <c:pt idx="4">
                  <c:v>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4-4AE7-A4A4-865E668C6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9760"/>
        <c:axId val="8151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13.1</c:v>
                </c:pt>
                <c:pt idx="1">
                  <c:v>25.2</c:v>
                </c:pt>
                <c:pt idx="2">
                  <c:v>37.4</c:v>
                </c:pt>
                <c:pt idx="3">
                  <c:v>55.4</c:v>
                </c:pt>
                <c:pt idx="4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4-4AE7-A4A4-865E668C6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9760"/>
        <c:axId val="81511936"/>
      </c:lineChart>
      <c:catAx>
        <c:axId val="81509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1936"/>
        <c:crosses val="autoZero"/>
        <c:auto val="1"/>
        <c:lblAlgn val="ctr"/>
        <c:lblOffset val="100"/>
        <c:noMultiLvlLbl val="1"/>
      </c:catAx>
      <c:valAx>
        <c:axId val="8151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9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7822</c:v>
                </c:pt>
                <c:pt idx="1">
                  <c:v>13339</c:v>
                </c:pt>
                <c:pt idx="2">
                  <c:v>31995</c:v>
                </c:pt>
                <c:pt idx="3">
                  <c:v>54562</c:v>
                </c:pt>
                <c:pt idx="4">
                  <c:v>53782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B-4BF5-9C0C-5B1638D50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37664"/>
        <c:axId val="815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43003</c:v>
                </c:pt>
                <c:pt idx="1">
                  <c:v>8393</c:v>
                </c:pt>
                <c:pt idx="2">
                  <c:v>56829</c:v>
                </c:pt>
                <c:pt idx="3">
                  <c:v>51039</c:v>
                </c:pt>
                <c:pt idx="4">
                  <c:v>33268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B-4BF5-9C0C-5B1638D50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7664"/>
        <c:axId val="81556224"/>
      </c:lineChart>
      <c:catAx>
        <c:axId val="8153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56224"/>
        <c:crosses val="autoZero"/>
        <c:auto val="1"/>
        <c:lblAlgn val="ctr"/>
        <c:lblOffset val="100"/>
        <c:noMultiLvlLbl val="1"/>
      </c:catAx>
      <c:valAx>
        <c:axId val="815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37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【23,798】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【148.0】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L26" zoomScale="80" zoomScaleNormal="80" zoomScaleSheetLayoutView="70" workbookViewId="0">
      <selection activeCell="ND49" sqref="ND49:NR64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徳島県　藍場町地下駐車場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自治体職員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商業施設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5400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>
        <f>データ!O7</f>
        <v>93.9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116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52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295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300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56.8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49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78.2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117.9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187.7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73.2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90.8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116.9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126.1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118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112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112.4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132.1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132.1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149.9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0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0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0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0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0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225.3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198.3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241.3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254.6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255.5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17" t="s">
        <v>126</v>
      </c>
      <c r="NE32" s="118"/>
      <c r="NF32" s="118"/>
      <c r="NG32" s="118"/>
      <c r="NH32" s="118"/>
      <c r="NI32" s="118"/>
      <c r="NJ32" s="118"/>
      <c r="NK32" s="118"/>
      <c r="NL32" s="118"/>
      <c r="NM32" s="118"/>
      <c r="NN32" s="118"/>
      <c r="NO32" s="118"/>
      <c r="NP32" s="118"/>
      <c r="NQ32" s="118"/>
      <c r="NR32" s="119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17"/>
      <c r="NE33" s="118"/>
      <c r="NF33" s="118"/>
      <c r="NG33" s="118"/>
      <c r="NH33" s="118"/>
      <c r="NI33" s="118"/>
      <c r="NJ33" s="118"/>
      <c r="NK33" s="118"/>
      <c r="NL33" s="118"/>
      <c r="NM33" s="118"/>
      <c r="NN33" s="118"/>
      <c r="NO33" s="118"/>
      <c r="NP33" s="118"/>
      <c r="NQ33" s="118"/>
      <c r="NR33" s="119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17"/>
      <c r="NE34" s="118"/>
      <c r="NF34" s="118"/>
      <c r="NG34" s="118"/>
      <c r="NH34" s="118"/>
      <c r="NI34" s="118"/>
      <c r="NJ34" s="118"/>
      <c r="NK34" s="118"/>
      <c r="NL34" s="118"/>
      <c r="NM34" s="118"/>
      <c r="NN34" s="118"/>
      <c r="NO34" s="118"/>
      <c r="NP34" s="118"/>
      <c r="NQ34" s="118"/>
      <c r="NR34" s="119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17"/>
      <c r="NE35" s="118"/>
      <c r="NF35" s="118"/>
      <c r="NG35" s="118"/>
      <c r="NH35" s="118"/>
      <c r="NI35" s="118"/>
      <c r="NJ35" s="118"/>
      <c r="NK35" s="118"/>
      <c r="NL35" s="118"/>
      <c r="NM35" s="118"/>
      <c r="NN35" s="118"/>
      <c r="NO35" s="118"/>
      <c r="NP35" s="118"/>
      <c r="NQ35" s="118"/>
      <c r="NR35" s="119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17"/>
      <c r="NE36" s="118"/>
      <c r="NF36" s="118"/>
      <c r="NG36" s="118"/>
      <c r="NH36" s="118"/>
      <c r="NI36" s="118"/>
      <c r="NJ36" s="118"/>
      <c r="NK36" s="118"/>
      <c r="NL36" s="118"/>
      <c r="NM36" s="118"/>
      <c r="NN36" s="118"/>
      <c r="NO36" s="118"/>
      <c r="NP36" s="118"/>
      <c r="NQ36" s="118"/>
      <c r="NR36" s="119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17"/>
      <c r="NE37" s="118"/>
      <c r="NF37" s="118"/>
      <c r="NG37" s="118"/>
      <c r="NH37" s="118"/>
      <c r="NI37" s="118"/>
      <c r="NJ37" s="118"/>
      <c r="NK37" s="118"/>
      <c r="NL37" s="118"/>
      <c r="NM37" s="118"/>
      <c r="NN37" s="118"/>
      <c r="NO37" s="118"/>
      <c r="NP37" s="118"/>
      <c r="NQ37" s="118"/>
      <c r="NR37" s="119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17"/>
      <c r="NE38" s="118"/>
      <c r="NF38" s="118"/>
      <c r="NG38" s="118"/>
      <c r="NH38" s="118"/>
      <c r="NI38" s="118"/>
      <c r="NJ38" s="118"/>
      <c r="NK38" s="118"/>
      <c r="NL38" s="118"/>
      <c r="NM38" s="118"/>
      <c r="NN38" s="118"/>
      <c r="NO38" s="118"/>
      <c r="NP38" s="118"/>
      <c r="NQ38" s="118"/>
      <c r="NR38" s="119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17"/>
      <c r="NE39" s="118"/>
      <c r="NF39" s="118"/>
      <c r="NG39" s="118"/>
      <c r="NH39" s="118"/>
      <c r="NI39" s="118"/>
      <c r="NJ39" s="118"/>
      <c r="NK39" s="118"/>
      <c r="NL39" s="118"/>
      <c r="NM39" s="118"/>
      <c r="NN39" s="118"/>
      <c r="NO39" s="118"/>
      <c r="NP39" s="118"/>
      <c r="NQ39" s="118"/>
      <c r="NR39" s="119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17"/>
      <c r="NE40" s="118"/>
      <c r="NF40" s="118"/>
      <c r="NG40" s="118"/>
      <c r="NH40" s="118"/>
      <c r="NI40" s="118"/>
      <c r="NJ40" s="118"/>
      <c r="NK40" s="118"/>
      <c r="NL40" s="118"/>
      <c r="NM40" s="118"/>
      <c r="NN40" s="118"/>
      <c r="NO40" s="118"/>
      <c r="NP40" s="118"/>
      <c r="NQ40" s="118"/>
      <c r="NR40" s="119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17"/>
      <c r="NE41" s="118"/>
      <c r="NF41" s="118"/>
      <c r="NG41" s="118"/>
      <c r="NH41" s="118"/>
      <c r="NI41" s="118"/>
      <c r="NJ41" s="118"/>
      <c r="NK41" s="118"/>
      <c r="NL41" s="118"/>
      <c r="NM41" s="118"/>
      <c r="NN41" s="118"/>
      <c r="NO41" s="118"/>
      <c r="NP41" s="118"/>
      <c r="NQ41" s="118"/>
      <c r="NR41" s="119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17"/>
      <c r="NE42" s="118"/>
      <c r="NF42" s="118"/>
      <c r="NG42" s="118"/>
      <c r="NH42" s="118"/>
      <c r="NI42" s="118"/>
      <c r="NJ42" s="118"/>
      <c r="NK42" s="118"/>
      <c r="NL42" s="118"/>
      <c r="NM42" s="118"/>
      <c r="NN42" s="118"/>
      <c r="NO42" s="118"/>
      <c r="NP42" s="118"/>
      <c r="NQ42" s="118"/>
      <c r="NR42" s="119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17"/>
      <c r="NE43" s="118"/>
      <c r="NF43" s="118"/>
      <c r="NG43" s="118"/>
      <c r="NH43" s="118"/>
      <c r="NI43" s="118"/>
      <c r="NJ43" s="118"/>
      <c r="NK43" s="118"/>
      <c r="NL43" s="118"/>
      <c r="NM43" s="118"/>
      <c r="NN43" s="118"/>
      <c r="NO43" s="118"/>
      <c r="NP43" s="118"/>
      <c r="NQ43" s="118"/>
      <c r="NR43" s="119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17"/>
      <c r="NE44" s="118"/>
      <c r="NF44" s="118"/>
      <c r="NG44" s="118"/>
      <c r="NH44" s="118"/>
      <c r="NI44" s="118"/>
      <c r="NJ44" s="118"/>
      <c r="NK44" s="118"/>
      <c r="NL44" s="118"/>
      <c r="NM44" s="118"/>
      <c r="NN44" s="118"/>
      <c r="NO44" s="118"/>
      <c r="NP44" s="118"/>
      <c r="NQ44" s="118"/>
      <c r="NR44" s="119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17"/>
      <c r="NE45" s="118"/>
      <c r="NF45" s="118"/>
      <c r="NG45" s="118"/>
      <c r="NH45" s="118"/>
      <c r="NI45" s="118"/>
      <c r="NJ45" s="118"/>
      <c r="NK45" s="118"/>
      <c r="NL45" s="118"/>
      <c r="NM45" s="118"/>
      <c r="NN45" s="118"/>
      <c r="NO45" s="118"/>
      <c r="NP45" s="118"/>
      <c r="NQ45" s="118"/>
      <c r="NR45" s="119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17"/>
      <c r="NE46" s="118"/>
      <c r="NF46" s="118"/>
      <c r="NG46" s="118"/>
      <c r="NH46" s="118"/>
      <c r="NI46" s="118"/>
      <c r="NJ46" s="118"/>
      <c r="NK46" s="118"/>
      <c r="NL46" s="118"/>
      <c r="NM46" s="118"/>
      <c r="NN46" s="118"/>
      <c r="NO46" s="118"/>
      <c r="NP46" s="118"/>
      <c r="NQ46" s="118"/>
      <c r="NR46" s="119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17"/>
      <c r="NE47" s="118"/>
      <c r="NF47" s="118"/>
      <c r="NG47" s="118"/>
      <c r="NH47" s="118"/>
      <c r="NI47" s="118"/>
      <c r="NJ47" s="118"/>
      <c r="NK47" s="118"/>
      <c r="NL47" s="118"/>
      <c r="NM47" s="118"/>
      <c r="NN47" s="118"/>
      <c r="NO47" s="118"/>
      <c r="NP47" s="118"/>
      <c r="NQ47" s="118"/>
      <c r="NR47" s="119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3">
        <f>データ!AU7</f>
        <v>0</v>
      </c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>
        <f>データ!AV7</f>
        <v>0</v>
      </c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>
        <f>データ!AW7</f>
        <v>0</v>
      </c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>
        <f>データ!AX7</f>
        <v>0</v>
      </c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>
        <f>データ!AY7</f>
        <v>0</v>
      </c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22.3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51.1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67.400000000000006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97.4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97.5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3">
        <f>データ!BQ7</f>
        <v>7822</v>
      </c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>
        <f>データ!BR7</f>
        <v>13339</v>
      </c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>
        <f>データ!BS7</f>
        <v>31995</v>
      </c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>
        <f>データ!BT7</f>
        <v>54562</v>
      </c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>
        <f>データ!BU7</f>
        <v>53782</v>
      </c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3">
        <f>データ!AZ7</f>
        <v>0</v>
      </c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>
        <f>データ!BA7</f>
        <v>0</v>
      </c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>
        <f>データ!BB7</f>
        <v>0</v>
      </c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>
        <f>データ!BC7</f>
        <v>0</v>
      </c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>
        <f>データ!BD7</f>
        <v>0</v>
      </c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13.1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25.2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37.4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55.4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61.9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3">
        <f>データ!BV7</f>
        <v>43003</v>
      </c>
      <c r="JD53" s="123"/>
      <c r="JE53" s="123"/>
      <c r="JF53" s="123"/>
      <c r="JG53" s="123"/>
      <c r="JH53" s="123"/>
      <c r="JI53" s="123"/>
      <c r="JJ53" s="123"/>
      <c r="JK53" s="123"/>
      <c r="JL53" s="123"/>
      <c r="JM53" s="123"/>
      <c r="JN53" s="123"/>
      <c r="JO53" s="123"/>
      <c r="JP53" s="123"/>
      <c r="JQ53" s="123"/>
      <c r="JR53" s="123"/>
      <c r="JS53" s="123"/>
      <c r="JT53" s="123"/>
      <c r="JU53" s="123"/>
      <c r="JV53" s="123">
        <f>データ!BW7</f>
        <v>8393</v>
      </c>
      <c r="JW53" s="123"/>
      <c r="JX53" s="123"/>
      <c r="JY53" s="123"/>
      <c r="JZ53" s="123"/>
      <c r="KA53" s="123"/>
      <c r="KB53" s="123"/>
      <c r="KC53" s="123"/>
      <c r="KD53" s="123"/>
      <c r="KE53" s="123"/>
      <c r="KF53" s="123"/>
      <c r="KG53" s="123"/>
      <c r="KH53" s="123"/>
      <c r="KI53" s="123"/>
      <c r="KJ53" s="123"/>
      <c r="KK53" s="123"/>
      <c r="KL53" s="123"/>
      <c r="KM53" s="123"/>
      <c r="KN53" s="123"/>
      <c r="KO53" s="123">
        <f>データ!BX7</f>
        <v>56829</v>
      </c>
      <c r="KP53" s="123"/>
      <c r="KQ53" s="123"/>
      <c r="KR53" s="123"/>
      <c r="KS53" s="123"/>
      <c r="KT53" s="123"/>
      <c r="KU53" s="123"/>
      <c r="KV53" s="123"/>
      <c r="KW53" s="123"/>
      <c r="KX53" s="123"/>
      <c r="KY53" s="123"/>
      <c r="KZ53" s="123"/>
      <c r="LA53" s="123"/>
      <c r="LB53" s="123"/>
      <c r="LC53" s="123"/>
      <c r="LD53" s="123"/>
      <c r="LE53" s="123"/>
      <c r="LF53" s="123"/>
      <c r="LG53" s="123"/>
      <c r="LH53" s="123">
        <f>データ!BY7</f>
        <v>51039</v>
      </c>
      <c r="LI53" s="123"/>
      <c r="LJ53" s="123"/>
      <c r="LK53" s="123"/>
      <c r="LL53" s="123"/>
      <c r="LM53" s="123"/>
      <c r="LN53" s="123"/>
      <c r="LO53" s="123"/>
      <c r="LP53" s="123"/>
      <c r="LQ53" s="123"/>
      <c r="LR53" s="123"/>
      <c r="LS53" s="123"/>
      <c r="LT53" s="123"/>
      <c r="LU53" s="123"/>
      <c r="LV53" s="123"/>
      <c r="LW53" s="123"/>
      <c r="LX53" s="123"/>
      <c r="LY53" s="123"/>
      <c r="LZ53" s="123"/>
      <c r="MA53" s="123">
        <f>データ!BZ7</f>
        <v>33268</v>
      </c>
      <c r="MB53" s="123"/>
      <c r="MC53" s="123"/>
      <c r="MD53" s="123"/>
      <c r="ME53" s="123"/>
      <c r="MF53" s="123"/>
      <c r="MG53" s="123"/>
      <c r="MH53" s="123"/>
      <c r="MI53" s="123"/>
      <c r="MJ53" s="123"/>
      <c r="MK53" s="123"/>
      <c r="ML53" s="123"/>
      <c r="MM53" s="123"/>
      <c r="MN53" s="123"/>
      <c r="MO53" s="123"/>
      <c r="MP53" s="123"/>
      <c r="MQ53" s="123"/>
      <c r="MR53" s="123"/>
      <c r="MS53" s="123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4" t="s">
        <v>32</v>
      </c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20"/>
      <c r="NE64" s="121"/>
      <c r="NF64" s="121"/>
      <c r="NG64" s="121"/>
      <c r="NH64" s="121"/>
      <c r="NI64" s="121"/>
      <c r="NJ64" s="121"/>
      <c r="NK64" s="121"/>
      <c r="NL64" s="121"/>
      <c r="NM64" s="121"/>
      <c r="NN64" s="121"/>
      <c r="NO64" s="121"/>
      <c r="NP64" s="121"/>
      <c r="NQ64" s="121"/>
      <c r="NR64" s="122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5">
        <f>データ!CM7</f>
        <v>0</v>
      </c>
      <c r="CW67" s="126"/>
      <c r="CX67" s="126"/>
      <c r="CY67" s="126"/>
      <c r="CZ67" s="126"/>
      <c r="DA67" s="126"/>
      <c r="DB67" s="126"/>
      <c r="DC67" s="126"/>
      <c r="DD67" s="126"/>
      <c r="DE67" s="126"/>
      <c r="DF67" s="126"/>
      <c r="DG67" s="126"/>
      <c r="DH67" s="126"/>
      <c r="DI67" s="126"/>
      <c r="DJ67" s="126"/>
      <c r="DK67" s="126"/>
      <c r="DL67" s="126"/>
      <c r="DM67" s="126"/>
      <c r="DN67" s="126"/>
      <c r="DO67" s="126"/>
      <c r="DP67" s="126"/>
      <c r="DQ67" s="126"/>
      <c r="DR67" s="126"/>
      <c r="DS67" s="126"/>
      <c r="DT67" s="126"/>
      <c r="DU67" s="126"/>
      <c r="DV67" s="126"/>
      <c r="DW67" s="126"/>
      <c r="DX67" s="126"/>
      <c r="DY67" s="126"/>
      <c r="DZ67" s="126"/>
      <c r="EA67" s="126"/>
      <c r="EB67" s="126"/>
      <c r="EC67" s="126"/>
      <c r="ED67" s="126"/>
      <c r="EE67" s="126"/>
      <c r="EF67" s="126"/>
      <c r="EG67" s="126"/>
      <c r="EH67" s="126"/>
      <c r="EI67" s="126"/>
      <c r="EJ67" s="126"/>
      <c r="EK67" s="126"/>
      <c r="EL67" s="126"/>
      <c r="EM67" s="126"/>
      <c r="EN67" s="126"/>
      <c r="EO67" s="126"/>
      <c r="EP67" s="126"/>
      <c r="EQ67" s="126"/>
      <c r="ER67" s="126"/>
      <c r="ES67" s="126"/>
      <c r="ET67" s="126"/>
      <c r="EU67" s="126"/>
      <c r="EV67" s="126"/>
      <c r="EW67" s="126"/>
      <c r="EX67" s="126"/>
      <c r="EY67" s="126"/>
      <c r="EZ67" s="126"/>
      <c r="FA67" s="126"/>
      <c r="FB67" s="126"/>
      <c r="FC67" s="126"/>
      <c r="FD67" s="126"/>
      <c r="FE67" s="126"/>
      <c r="FF67" s="126"/>
      <c r="FG67" s="126"/>
      <c r="FH67" s="126"/>
      <c r="FI67" s="126"/>
      <c r="FJ67" s="126"/>
      <c r="FK67" s="126"/>
      <c r="FL67" s="126"/>
      <c r="FM67" s="126"/>
      <c r="FN67" s="126"/>
      <c r="FO67" s="126"/>
      <c r="FP67" s="126"/>
      <c r="FQ67" s="126"/>
      <c r="FR67" s="126"/>
      <c r="FS67" s="126"/>
      <c r="FT67" s="126"/>
      <c r="FU67" s="126"/>
      <c r="FV67" s="126"/>
      <c r="FW67" s="127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8"/>
      <c r="CW68" s="129"/>
      <c r="CX68" s="129"/>
      <c r="CY68" s="129"/>
      <c r="CZ68" s="129"/>
      <c r="DA68" s="129"/>
      <c r="DB68" s="129"/>
      <c r="DC68" s="129"/>
      <c r="DD68" s="129"/>
      <c r="DE68" s="129"/>
      <c r="DF68" s="129"/>
      <c r="DG68" s="129"/>
      <c r="DH68" s="129"/>
      <c r="DI68" s="129"/>
      <c r="DJ68" s="129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  <c r="EO68" s="129"/>
      <c r="EP68" s="129"/>
      <c r="EQ68" s="129"/>
      <c r="ER68" s="129"/>
      <c r="ES68" s="129"/>
      <c r="ET68" s="129"/>
      <c r="EU68" s="129"/>
      <c r="EV68" s="129"/>
      <c r="EW68" s="129"/>
      <c r="EX68" s="129"/>
      <c r="EY68" s="129"/>
      <c r="EZ68" s="129"/>
      <c r="FA68" s="129"/>
      <c r="FB68" s="129"/>
      <c r="FC68" s="129"/>
      <c r="FD68" s="129"/>
      <c r="FE68" s="129"/>
      <c r="FF68" s="129"/>
      <c r="FG68" s="129"/>
      <c r="FH68" s="129"/>
      <c r="FI68" s="129"/>
      <c r="FJ68" s="129"/>
      <c r="FK68" s="129"/>
      <c r="FL68" s="129"/>
      <c r="FM68" s="129"/>
      <c r="FN68" s="129"/>
      <c r="FO68" s="129"/>
      <c r="FP68" s="129"/>
      <c r="FQ68" s="129"/>
      <c r="FR68" s="129"/>
      <c r="FS68" s="129"/>
      <c r="FT68" s="129"/>
      <c r="FU68" s="129"/>
      <c r="FV68" s="129"/>
      <c r="FW68" s="130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8"/>
      <c r="CW69" s="129"/>
      <c r="CX69" s="129"/>
      <c r="CY69" s="129"/>
      <c r="CZ69" s="129"/>
      <c r="DA69" s="129"/>
      <c r="DB69" s="129"/>
      <c r="DC69" s="129"/>
      <c r="DD69" s="129"/>
      <c r="DE69" s="129"/>
      <c r="DF69" s="129"/>
      <c r="DG69" s="129"/>
      <c r="DH69" s="129"/>
      <c r="DI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  <c r="DT69" s="129"/>
      <c r="DU69" s="129"/>
      <c r="DV69" s="129"/>
      <c r="DW69" s="129"/>
      <c r="DX69" s="129"/>
      <c r="DY69" s="129"/>
      <c r="DZ69" s="129"/>
      <c r="EA69" s="129"/>
      <c r="EB69" s="129"/>
      <c r="EC69" s="129"/>
      <c r="ED69" s="129"/>
      <c r="EE69" s="129"/>
      <c r="EF69" s="129"/>
      <c r="EG69" s="129"/>
      <c r="EH69" s="129"/>
      <c r="EI69" s="129"/>
      <c r="EJ69" s="129"/>
      <c r="EK69" s="129"/>
      <c r="EL69" s="129"/>
      <c r="EM69" s="129"/>
      <c r="EN69" s="129"/>
      <c r="EO69" s="129"/>
      <c r="EP69" s="129"/>
      <c r="EQ69" s="129"/>
      <c r="ER69" s="129"/>
      <c r="ES69" s="129"/>
      <c r="ET69" s="129"/>
      <c r="EU69" s="129"/>
      <c r="EV69" s="129"/>
      <c r="EW69" s="129"/>
      <c r="EX69" s="129"/>
      <c r="EY69" s="129"/>
      <c r="EZ69" s="129"/>
      <c r="FA69" s="129"/>
      <c r="FB69" s="129"/>
      <c r="FC69" s="129"/>
      <c r="FD69" s="129"/>
      <c r="FE69" s="129"/>
      <c r="FF69" s="129"/>
      <c r="FG69" s="129"/>
      <c r="FH69" s="129"/>
      <c r="FI69" s="129"/>
      <c r="FJ69" s="129"/>
      <c r="FK69" s="129"/>
      <c r="FL69" s="129"/>
      <c r="FM69" s="129"/>
      <c r="FN69" s="129"/>
      <c r="FO69" s="129"/>
      <c r="FP69" s="129"/>
      <c r="FQ69" s="129"/>
      <c r="FR69" s="129"/>
      <c r="FS69" s="129"/>
      <c r="FT69" s="129"/>
      <c r="FU69" s="129"/>
      <c r="FV69" s="129"/>
      <c r="FW69" s="130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31"/>
      <c r="CW70" s="132"/>
      <c r="CX70" s="132"/>
      <c r="CY70" s="132"/>
      <c r="CZ70" s="132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  <c r="DU70" s="132"/>
      <c r="DV70" s="132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2"/>
      <c r="EI70" s="132"/>
      <c r="EJ70" s="132"/>
      <c r="EK70" s="132"/>
      <c r="EL70" s="132"/>
      <c r="EM70" s="132"/>
      <c r="EN70" s="132"/>
      <c r="EO70" s="132"/>
      <c r="EP70" s="132"/>
      <c r="EQ70" s="132"/>
      <c r="ER70" s="132"/>
      <c r="ES70" s="132"/>
      <c r="ET70" s="132"/>
      <c r="EU70" s="132"/>
      <c r="EV70" s="132"/>
      <c r="EW70" s="132"/>
      <c r="EX70" s="132"/>
      <c r="EY70" s="132"/>
      <c r="EZ70" s="132"/>
      <c r="FA70" s="132"/>
      <c r="FB70" s="132"/>
      <c r="FC70" s="132"/>
      <c r="FD70" s="132"/>
      <c r="FE70" s="132"/>
      <c r="FF70" s="132"/>
      <c r="FG70" s="132"/>
      <c r="FH70" s="132"/>
      <c r="FI70" s="132"/>
      <c r="FJ70" s="132"/>
      <c r="FK70" s="132"/>
      <c r="FL70" s="132"/>
      <c r="FM70" s="132"/>
      <c r="FN70" s="132"/>
      <c r="FO70" s="132"/>
      <c r="FP70" s="132"/>
      <c r="FQ70" s="132"/>
      <c r="FR70" s="132"/>
      <c r="FS70" s="132"/>
      <c r="FT70" s="132"/>
      <c r="FU70" s="132"/>
      <c r="FV70" s="132"/>
      <c r="FW70" s="133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4" t="s">
        <v>34</v>
      </c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4" t="str">
        <f>データ!$B$11</f>
        <v>R02</v>
      </c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6"/>
      <c r="AG76" s="134" t="str">
        <f>データ!$C$11</f>
        <v>R03</v>
      </c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6"/>
      <c r="AV76" s="134" t="str">
        <f>データ!$D$11</f>
        <v>R04</v>
      </c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6"/>
      <c r="BK76" s="134" t="str">
        <f>データ!$E$11</f>
        <v>R05</v>
      </c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6"/>
      <c r="BZ76" s="134" t="str">
        <f>データ!$F$11</f>
        <v>R06</v>
      </c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6"/>
      <c r="CO76" s="2"/>
      <c r="CP76" s="2"/>
      <c r="CQ76" s="2"/>
      <c r="CR76" s="2"/>
      <c r="CS76" s="2"/>
      <c r="CT76" s="2"/>
      <c r="CU76" s="2"/>
      <c r="CV76" s="125">
        <f>データ!CN7</f>
        <v>279200</v>
      </c>
      <c r="CW76" s="126"/>
      <c r="CX76" s="126"/>
      <c r="CY76" s="126"/>
      <c r="CZ76" s="126"/>
      <c r="DA76" s="126"/>
      <c r="DB76" s="126"/>
      <c r="DC76" s="126"/>
      <c r="DD76" s="126"/>
      <c r="DE76" s="126"/>
      <c r="DF76" s="126"/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  <c r="DT76" s="126"/>
      <c r="DU76" s="126"/>
      <c r="DV76" s="126"/>
      <c r="DW76" s="126"/>
      <c r="DX76" s="126"/>
      <c r="DY76" s="126"/>
      <c r="DZ76" s="126"/>
      <c r="EA76" s="126"/>
      <c r="EB76" s="126"/>
      <c r="EC76" s="126"/>
      <c r="ED76" s="126"/>
      <c r="EE76" s="126"/>
      <c r="EF76" s="126"/>
      <c r="EG76" s="126"/>
      <c r="EH76" s="126"/>
      <c r="EI76" s="126"/>
      <c r="EJ76" s="126"/>
      <c r="EK76" s="126"/>
      <c r="EL76" s="126"/>
      <c r="EM76" s="126"/>
      <c r="EN76" s="126"/>
      <c r="EO76" s="126"/>
      <c r="EP76" s="126"/>
      <c r="EQ76" s="126"/>
      <c r="ER76" s="126"/>
      <c r="ES76" s="126"/>
      <c r="ET76" s="126"/>
      <c r="EU76" s="126"/>
      <c r="EV76" s="126"/>
      <c r="EW76" s="126"/>
      <c r="EX76" s="126"/>
      <c r="EY76" s="126"/>
      <c r="EZ76" s="126"/>
      <c r="FA76" s="126"/>
      <c r="FB76" s="126"/>
      <c r="FC76" s="126"/>
      <c r="FD76" s="126"/>
      <c r="FE76" s="126"/>
      <c r="FF76" s="126"/>
      <c r="FG76" s="126"/>
      <c r="FH76" s="126"/>
      <c r="FI76" s="126"/>
      <c r="FJ76" s="126"/>
      <c r="FK76" s="126"/>
      <c r="FL76" s="126"/>
      <c r="FM76" s="126"/>
      <c r="FN76" s="126"/>
      <c r="FO76" s="126"/>
      <c r="FP76" s="126"/>
      <c r="FQ76" s="126"/>
      <c r="FR76" s="126"/>
      <c r="FS76" s="126"/>
      <c r="FT76" s="126"/>
      <c r="FU76" s="126"/>
      <c r="FV76" s="126"/>
      <c r="FW76" s="127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4" t="str">
        <f>データ!$B$11</f>
        <v>R02</v>
      </c>
      <c r="GM76" s="135"/>
      <c r="GN76" s="135"/>
      <c r="GO76" s="135"/>
      <c r="GP76" s="135"/>
      <c r="GQ76" s="135"/>
      <c r="GR76" s="135"/>
      <c r="GS76" s="135"/>
      <c r="GT76" s="135"/>
      <c r="GU76" s="135"/>
      <c r="GV76" s="135"/>
      <c r="GW76" s="135"/>
      <c r="GX76" s="135"/>
      <c r="GY76" s="135"/>
      <c r="GZ76" s="136"/>
      <c r="HA76" s="134" t="str">
        <f>データ!$C$11</f>
        <v>R03</v>
      </c>
      <c r="HB76" s="135"/>
      <c r="HC76" s="135"/>
      <c r="HD76" s="135"/>
      <c r="HE76" s="135"/>
      <c r="HF76" s="135"/>
      <c r="HG76" s="135"/>
      <c r="HH76" s="135"/>
      <c r="HI76" s="135"/>
      <c r="HJ76" s="135"/>
      <c r="HK76" s="135"/>
      <c r="HL76" s="135"/>
      <c r="HM76" s="135"/>
      <c r="HN76" s="135"/>
      <c r="HO76" s="136"/>
      <c r="HP76" s="134" t="str">
        <f>データ!$D$11</f>
        <v>R04</v>
      </c>
      <c r="HQ76" s="135"/>
      <c r="HR76" s="135"/>
      <c r="HS76" s="135"/>
      <c r="HT76" s="135"/>
      <c r="HU76" s="135"/>
      <c r="HV76" s="135"/>
      <c r="HW76" s="135"/>
      <c r="HX76" s="135"/>
      <c r="HY76" s="135"/>
      <c r="HZ76" s="135"/>
      <c r="IA76" s="135"/>
      <c r="IB76" s="135"/>
      <c r="IC76" s="135"/>
      <c r="ID76" s="136"/>
      <c r="IE76" s="134" t="str">
        <f>データ!$E$11</f>
        <v>R05</v>
      </c>
      <c r="IF76" s="135"/>
      <c r="IG76" s="135"/>
      <c r="IH76" s="135"/>
      <c r="II76" s="135"/>
      <c r="IJ76" s="135"/>
      <c r="IK76" s="135"/>
      <c r="IL76" s="135"/>
      <c r="IM76" s="135"/>
      <c r="IN76" s="135"/>
      <c r="IO76" s="135"/>
      <c r="IP76" s="135"/>
      <c r="IQ76" s="135"/>
      <c r="IR76" s="135"/>
      <c r="IS76" s="136"/>
      <c r="IT76" s="134" t="str">
        <f>データ!$F$11</f>
        <v>R06</v>
      </c>
      <c r="IU76" s="135"/>
      <c r="IV76" s="135"/>
      <c r="IW76" s="135"/>
      <c r="IX76" s="135"/>
      <c r="IY76" s="135"/>
      <c r="IZ76" s="135"/>
      <c r="JA76" s="135"/>
      <c r="JB76" s="135"/>
      <c r="JC76" s="135"/>
      <c r="JD76" s="135"/>
      <c r="JE76" s="135"/>
      <c r="JF76" s="135"/>
      <c r="JG76" s="135"/>
      <c r="JH76" s="136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4" t="str">
        <f>データ!$B$11</f>
        <v>R02</v>
      </c>
      <c r="KB76" s="135"/>
      <c r="KC76" s="135"/>
      <c r="KD76" s="135"/>
      <c r="KE76" s="135"/>
      <c r="KF76" s="135"/>
      <c r="KG76" s="135"/>
      <c r="KH76" s="135"/>
      <c r="KI76" s="135"/>
      <c r="KJ76" s="135"/>
      <c r="KK76" s="135"/>
      <c r="KL76" s="135"/>
      <c r="KM76" s="135"/>
      <c r="KN76" s="135"/>
      <c r="KO76" s="136"/>
      <c r="KP76" s="134" t="str">
        <f>データ!$C$11</f>
        <v>R03</v>
      </c>
      <c r="KQ76" s="135"/>
      <c r="KR76" s="135"/>
      <c r="KS76" s="135"/>
      <c r="KT76" s="135"/>
      <c r="KU76" s="135"/>
      <c r="KV76" s="135"/>
      <c r="KW76" s="135"/>
      <c r="KX76" s="135"/>
      <c r="KY76" s="135"/>
      <c r="KZ76" s="135"/>
      <c r="LA76" s="135"/>
      <c r="LB76" s="135"/>
      <c r="LC76" s="135"/>
      <c r="LD76" s="136"/>
      <c r="LE76" s="134" t="str">
        <f>データ!$D$11</f>
        <v>R04</v>
      </c>
      <c r="LF76" s="135"/>
      <c r="LG76" s="135"/>
      <c r="LH76" s="135"/>
      <c r="LI76" s="135"/>
      <c r="LJ76" s="135"/>
      <c r="LK76" s="135"/>
      <c r="LL76" s="135"/>
      <c r="LM76" s="135"/>
      <c r="LN76" s="135"/>
      <c r="LO76" s="135"/>
      <c r="LP76" s="135"/>
      <c r="LQ76" s="135"/>
      <c r="LR76" s="135"/>
      <c r="LS76" s="136"/>
      <c r="LT76" s="134" t="str">
        <f>データ!$E$11</f>
        <v>R05</v>
      </c>
      <c r="LU76" s="135"/>
      <c r="LV76" s="135"/>
      <c r="LW76" s="135"/>
      <c r="LX76" s="135"/>
      <c r="LY76" s="135"/>
      <c r="LZ76" s="135"/>
      <c r="MA76" s="135"/>
      <c r="MB76" s="135"/>
      <c r="MC76" s="135"/>
      <c r="MD76" s="135"/>
      <c r="ME76" s="135"/>
      <c r="MF76" s="135"/>
      <c r="MG76" s="135"/>
      <c r="MH76" s="136"/>
      <c r="MI76" s="134" t="str">
        <f>データ!$F$11</f>
        <v>R06</v>
      </c>
      <c r="MJ76" s="135"/>
      <c r="MK76" s="135"/>
      <c r="ML76" s="135"/>
      <c r="MM76" s="135"/>
      <c r="MN76" s="135"/>
      <c r="MO76" s="135"/>
      <c r="MP76" s="135"/>
      <c r="MQ76" s="135"/>
      <c r="MR76" s="135"/>
      <c r="MS76" s="135"/>
      <c r="MT76" s="135"/>
      <c r="MU76" s="135"/>
      <c r="MV76" s="135"/>
      <c r="MW76" s="136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7" t="s">
        <v>27</v>
      </c>
      <c r="J77" s="137"/>
      <c r="K77" s="137"/>
      <c r="L77" s="137"/>
      <c r="M77" s="137"/>
      <c r="N77" s="137"/>
      <c r="O77" s="137"/>
      <c r="P77" s="137"/>
      <c r="Q77" s="137"/>
      <c r="R77" s="110">
        <f>データ!CB7</f>
        <v>81.900000000000006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>
        <f>データ!CC7</f>
        <v>79.2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>
        <f>データ!CD7</f>
        <v>80.2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>
        <f>データ!CE7</f>
        <v>82.7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>
        <f>データ!CF7</f>
        <v>84.4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8"/>
      <c r="CW77" s="129"/>
      <c r="CX77" s="129"/>
      <c r="CY77" s="129"/>
      <c r="CZ77" s="129"/>
      <c r="DA77" s="129"/>
      <c r="DB77" s="129"/>
      <c r="DC77" s="129"/>
      <c r="DD77" s="129"/>
      <c r="DE77" s="129"/>
      <c r="DF77" s="129"/>
      <c r="DG77" s="129"/>
      <c r="DH77" s="129"/>
      <c r="DI77" s="129"/>
      <c r="DJ77" s="129"/>
      <c r="DK77" s="129"/>
      <c r="DL77" s="129"/>
      <c r="DM77" s="129"/>
      <c r="DN77" s="129"/>
      <c r="DO77" s="129"/>
      <c r="DP77" s="129"/>
      <c r="DQ77" s="129"/>
      <c r="DR77" s="129"/>
      <c r="DS77" s="129"/>
      <c r="DT77" s="129"/>
      <c r="DU77" s="129"/>
      <c r="DV77" s="129"/>
      <c r="DW77" s="129"/>
      <c r="DX77" s="129"/>
      <c r="DY77" s="129"/>
      <c r="DZ77" s="129"/>
      <c r="EA77" s="129"/>
      <c r="EB77" s="129"/>
      <c r="EC77" s="129"/>
      <c r="ED77" s="129"/>
      <c r="EE77" s="129"/>
      <c r="EF77" s="129"/>
      <c r="EG77" s="129"/>
      <c r="EH77" s="129"/>
      <c r="EI77" s="129"/>
      <c r="EJ77" s="129"/>
      <c r="EK77" s="129"/>
      <c r="EL77" s="129"/>
      <c r="EM77" s="129"/>
      <c r="EN77" s="129"/>
      <c r="EO77" s="129"/>
      <c r="EP77" s="129"/>
      <c r="EQ77" s="129"/>
      <c r="ER77" s="129"/>
      <c r="ES77" s="129"/>
      <c r="ET77" s="129"/>
      <c r="EU77" s="129"/>
      <c r="EV77" s="129"/>
      <c r="EW77" s="129"/>
      <c r="EX77" s="129"/>
      <c r="EY77" s="129"/>
      <c r="EZ77" s="129"/>
      <c r="FA77" s="129"/>
      <c r="FB77" s="129"/>
      <c r="FC77" s="129"/>
      <c r="FD77" s="129"/>
      <c r="FE77" s="129"/>
      <c r="FF77" s="129"/>
      <c r="FG77" s="129"/>
      <c r="FH77" s="129"/>
      <c r="FI77" s="129"/>
      <c r="FJ77" s="129"/>
      <c r="FK77" s="129"/>
      <c r="FL77" s="129"/>
      <c r="FM77" s="129"/>
      <c r="FN77" s="129"/>
      <c r="FO77" s="129"/>
      <c r="FP77" s="129"/>
      <c r="FQ77" s="129"/>
      <c r="FR77" s="129"/>
      <c r="FS77" s="129"/>
      <c r="FT77" s="129"/>
      <c r="FU77" s="129"/>
      <c r="FV77" s="129"/>
      <c r="FW77" s="130"/>
      <c r="FY77" s="2"/>
      <c r="FZ77" s="2"/>
      <c r="GA77" s="2"/>
      <c r="GB77" s="2"/>
      <c r="GC77" s="137" t="s">
        <v>27</v>
      </c>
      <c r="GD77" s="137"/>
      <c r="GE77" s="137"/>
      <c r="GF77" s="137"/>
      <c r="GG77" s="137"/>
      <c r="GH77" s="137"/>
      <c r="GI77" s="137"/>
      <c r="GJ77" s="137"/>
      <c r="GK77" s="137"/>
      <c r="GL77" s="110">
        <f>データ!CO7</f>
        <v>0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>
        <f>データ!CP7</f>
        <v>0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>
        <f>データ!CQ7</f>
        <v>0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>
        <f>データ!CR7</f>
        <v>0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>
        <f>データ!CS7</f>
        <v>0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7" t="s">
        <v>27</v>
      </c>
      <c r="JS77" s="137"/>
      <c r="JT77" s="137"/>
      <c r="JU77" s="137"/>
      <c r="JV77" s="137"/>
      <c r="JW77" s="137"/>
      <c r="JX77" s="137"/>
      <c r="JY77" s="137"/>
      <c r="JZ77" s="137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7" t="s">
        <v>29</v>
      </c>
      <c r="J78" s="137"/>
      <c r="K78" s="137"/>
      <c r="L78" s="137"/>
      <c r="M78" s="137"/>
      <c r="N78" s="137"/>
      <c r="O78" s="137"/>
      <c r="P78" s="137"/>
      <c r="Q78" s="137"/>
      <c r="R78" s="110">
        <f>データ!CG7</f>
        <v>70.5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>
        <f>データ!CH7</f>
        <v>70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>
        <f>データ!CI7</f>
        <v>70.099999999999994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>
        <f>データ!CJ7</f>
        <v>73.5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>
        <f>データ!CK7</f>
        <v>73.8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8"/>
      <c r="CW78" s="129"/>
      <c r="CX78" s="129"/>
      <c r="CY78" s="129"/>
      <c r="CZ78" s="129"/>
      <c r="DA78" s="129"/>
      <c r="DB78" s="129"/>
      <c r="DC78" s="129"/>
      <c r="DD78" s="129"/>
      <c r="DE78" s="129"/>
      <c r="DF78" s="129"/>
      <c r="DG78" s="129"/>
      <c r="DH78" s="129"/>
      <c r="DI78" s="129"/>
      <c r="DJ78" s="129"/>
      <c r="DK78" s="129"/>
      <c r="DL78" s="129"/>
      <c r="DM78" s="129"/>
      <c r="DN78" s="129"/>
      <c r="DO78" s="129"/>
      <c r="DP78" s="129"/>
      <c r="DQ78" s="129"/>
      <c r="DR78" s="129"/>
      <c r="DS78" s="129"/>
      <c r="DT78" s="129"/>
      <c r="DU78" s="129"/>
      <c r="DV78" s="129"/>
      <c r="DW78" s="129"/>
      <c r="DX78" s="129"/>
      <c r="DY78" s="129"/>
      <c r="DZ78" s="129"/>
      <c r="EA78" s="129"/>
      <c r="EB78" s="129"/>
      <c r="EC78" s="129"/>
      <c r="ED78" s="129"/>
      <c r="EE78" s="129"/>
      <c r="EF78" s="129"/>
      <c r="EG78" s="129"/>
      <c r="EH78" s="129"/>
      <c r="EI78" s="129"/>
      <c r="EJ78" s="129"/>
      <c r="EK78" s="129"/>
      <c r="EL78" s="129"/>
      <c r="EM78" s="129"/>
      <c r="EN78" s="129"/>
      <c r="EO78" s="129"/>
      <c r="EP78" s="129"/>
      <c r="EQ78" s="129"/>
      <c r="ER78" s="129"/>
      <c r="ES78" s="129"/>
      <c r="ET78" s="129"/>
      <c r="EU78" s="129"/>
      <c r="EV78" s="129"/>
      <c r="EW78" s="129"/>
      <c r="EX78" s="129"/>
      <c r="EY78" s="129"/>
      <c r="EZ78" s="129"/>
      <c r="FA78" s="129"/>
      <c r="FB78" s="129"/>
      <c r="FC78" s="129"/>
      <c r="FD78" s="129"/>
      <c r="FE78" s="129"/>
      <c r="FF78" s="129"/>
      <c r="FG78" s="129"/>
      <c r="FH78" s="129"/>
      <c r="FI78" s="129"/>
      <c r="FJ78" s="129"/>
      <c r="FK78" s="129"/>
      <c r="FL78" s="129"/>
      <c r="FM78" s="129"/>
      <c r="FN78" s="129"/>
      <c r="FO78" s="129"/>
      <c r="FP78" s="129"/>
      <c r="FQ78" s="129"/>
      <c r="FR78" s="129"/>
      <c r="FS78" s="129"/>
      <c r="FT78" s="129"/>
      <c r="FU78" s="129"/>
      <c r="FV78" s="129"/>
      <c r="FW78" s="130"/>
      <c r="FY78" s="2"/>
      <c r="FZ78" s="2"/>
      <c r="GA78" s="2"/>
      <c r="GB78" s="2"/>
      <c r="GC78" s="137" t="s">
        <v>29</v>
      </c>
      <c r="GD78" s="137"/>
      <c r="GE78" s="137"/>
      <c r="GF78" s="137"/>
      <c r="GG78" s="137"/>
      <c r="GH78" s="137"/>
      <c r="GI78" s="137"/>
      <c r="GJ78" s="137"/>
      <c r="GK78" s="137"/>
      <c r="GL78" s="110">
        <f>データ!CT7</f>
        <v>0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>
        <f>データ!CU7</f>
        <v>0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>
        <f>データ!CV7</f>
        <v>0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>
        <f>データ!CW7</f>
        <v>0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>
        <f>データ!CX7</f>
        <v>0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7" t="s">
        <v>29</v>
      </c>
      <c r="JS78" s="137"/>
      <c r="JT78" s="137"/>
      <c r="JU78" s="137"/>
      <c r="JV78" s="137"/>
      <c r="JW78" s="137"/>
      <c r="JX78" s="137"/>
      <c r="JY78" s="137"/>
      <c r="JZ78" s="137"/>
      <c r="KA78" s="110">
        <f>データ!DE7</f>
        <v>0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0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0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0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0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31"/>
      <c r="CW79" s="132"/>
      <c r="CX79" s="132"/>
      <c r="CY79" s="132"/>
      <c r="CZ79" s="132"/>
      <c r="DA79" s="132"/>
      <c r="DB79" s="132"/>
      <c r="DC79" s="132"/>
      <c r="DD79" s="132"/>
      <c r="DE79" s="132"/>
      <c r="DF79" s="132"/>
      <c r="DG79" s="132"/>
      <c r="DH79" s="132"/>
      <c r="DI79" s="132"/>
      <c r="DJ79" s="132"/>
      <c r="DK79" s="132"/>
      <c r="DL79" s="132"/>
      <c r="DM79" s="132"/>
      <c r="DN79" s="132"/>
      <c r="DO79" s="132"/>
      <c r="DP79" s="132"/>
      <c r="DQ79" s="132"/>
      <c r="DR79" s="132"/>
      <c r="DS79" s="132"/>
      <c r="DT79" s="132"/>
      <c r="DU79" s="132"/>
      <c r="DV79" s="132"/>
      <c r="DW79" s="132"/>
      <c r="DX79" s="132"/>
      <c r="DY79" s="132"/>
      <c r="DZ79" s="132"/>
      <c r="EA79" s="132"/>
      <c r="EB79" s="132"/>
      <c r="EC79" s="132"/>
      <c r="ED79" s="132"/>
      <c r="EE79" s="132"/>
      <c r="EF79" s="132"/>
      <c r="EG79" s="132"/>
      <c r="EH79" s="132"/>
      <c r="EI79" s="132"/>
      <c r="EJ79" s="132"/>
      <c r="EK79" s="132"/>
      <c r="EL79" s="132"/>
      <c r="EM79" s="132"/>
      <c r="EN79" s="132"/>
      <c r="EO79" s="132"/>
      <c r="EP79" s="132"/>
      <c r="EQ79" s="132"/>
      <c r="ER79" s="132"/>
      <c r="ES79" s="132"/>
      <c r="ET79" s="132"/>
      <c r="EU79" s="132"/>
      <c r="EV79" s="132"/>
      <c r="EW79" s="132"/>
      <c r="EX79" s="132"/>
      <c r="EY79" s="132"/>
      <c r="EZ79" s="132"/>
      <c r="FA79" s="132"/>
      <c r="FB79" s="132"/>
      <c r="FC79" s="132"/>
      <c r="FD79" s="132"/>
      <c r="FE79" s="132"/>
      <c r="FF79" s="132"/>
      <c r="FG79" s="132"/>
      <c r="FH79" s="132"/>
      <c r="FI79" s="132"/>
      <c r="FJ79" s="132"/>
      <c r="FK79" s="132"/>
      <c r="FL79" s="132"/>
      <c r="FM79" s="132"/>
      <c r="FN79" s="132"/>
      <c r="FO79" s="132"/>
      <c r="FP79" s="132"/>
      <c r="FQ79" s="132"/>
      <c r="FR79" s="132"/>
      <c r="FS79" s="132"/>
      <c r="FT79" s="132"/>
      <c r="FU79" s="132"/>
      <c r="FV79" s="132"/>
      <c r="FW79" s="133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20"/>
      <c r="NE82" s="121"/>
      <c r="NF82" s="121"/>
      <c r="NG82" s="121"/>
      <c r="NH82" s="121"/>
      <c r="NI82" s="121"/>
      <c r="NJ82" s="121"/>
      <c r="NK82" s="121"/>
      <c r="NL82" s="121"/>
      <c r="NM82" s="121"/>
      <c r="NN82" s="121"/>
      <c r="NO82" s="121"/>
      <c r="NP82" s="121"/>
      <c r="NQ82" s="121"/>
      <c r="NR82" s="122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【148.0】</v>
      </c>
      <c r="C88" s="34" t="str">
        <f>データ!AT6</f>
        <v>【0.0】</v>
      </c>
      <c r="D88" s="34" t="str">
        <f>データ!BE6</f>
        <v>【0】</v>
      </c>
      <c r="E88" s="34" t="str">
        <f>データ!DU6</f>
        <v>【133.4】</v>
      </c>
      <c r="F88" s="34" t="str">
        <f>データ!BP6</f>
        <v>【50.1】</v>
      </c>
      <c r="G88" s="34" t="str">
        <f>データ!CA6</f>
        <v>【23,798】</v>
      </c>
      <c r="H88" s="34" t="str">
        <f>データ!CL6</f>
        <v>【65.3】</v>
      </c>
      <c r="I88" s="34" t="s">
        <v>47</v>
      </c>
      <c r="J88" s="34" t="s">
        <v>47</v>
      </c>
      <c r="K88" s="34" t="str">
        <f>データ!CY6</f>
        <v>【294.4】</v>
      </c>
      <c r="L88" s="34" t="str">
        <f>データ!DJ6</f>
        <v>【4.3】</v>
      </c>
      <c r="M88" s="35"/>
      <c r="N88" s="35" t="e">
        <f>データ!#REF!</f>
        <v>#REF!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k7npTn2/uitZdcXaLaeDzE1D5sWwP2cHUlDTgxxyiBIctlwfAZYQfyUNyz7ylrtM+cNWpvIGhvkV7T+vlu4Tlw==" saltValue="lTxUnw9u8E9azKR1DFJv3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48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49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55</v>
      </c>
      <c r="G3" s="38" t="s">
        <v>56</v>
      </c>
      <c r="H3" s="141" t="s">
        <v>57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58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59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60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62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45" t="s">
        <v>63</v>
      </c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6" t="s">
        <v>64</v>
      </c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 t="s">
        <v>65</v>
      </c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6" t="s">
        <v>66</v>
      </c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 t="s">
        <v>67</v>
      </c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7" t="s">
        <v>68</v>
      </c>
      <c r="CN4" s="147" t="s">
        <v>69</v>
      </c>
      <c r="CO4" s="138" t="s">
        <v>70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45" t="s">
        <v>71</v>
      </c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38" t="s">
        <v>72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91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100</v>
      </c>
      <c r="AW5" s="47" t="s">
        <v>103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89</v>
      </c>
      <c r="BH5" s="47" t="s">
        <v>101</v>
      </c>
      <c r="BI5" s="47" t="s">
        <v>104</v>
      </c>
      <c r="BJ5" s="47" t="s">
        <v>105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106</v>
      </c>
      <c r="BS5" s="47" t="s">
        <v>103</v>
      </c>
      <c r="BT5" s="47" t="s">
        <v>104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100</v>
      </c>
      <c r="CD5" s="47" t="s">
        <v>103</v>
      </c>
      <c r="CE5" s="47" t="s">
        <v>91</v>
      </c>
      <c r="CF5" s="47" t="s">
        <v>102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8"/>
      <c r="CN5" s="148"/>
      <c r="CO5" s="47" t="s">
        <v>99</v>
      </c>
      <c r="CP5" s="47" t="s">
        <v>106</v>
      </c>
      <c r="CQ5" s="47" t="s">
        <v>103</v>
      </c>
      <c r="CR5" s="47" t="s">
        <v>91</v>
      </c>
      <c r="CS5" s="47" t="s">
        <v>105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100</v>
      </c>
      <c r="DB5" s="47" t="s">
        <v>101</v>
      </c>
      <c r="DC5" s="47" t="s">
        <v>91</v>
      </c>
      <c r="DD5" s="47" t="s">
        <v>105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89</v>
      </c>
      <c r="DM5" s="47" t="s">
        <v>101</v>
      </c>
      <c r="DN5" s="47" t="s">
        <v>104</v>
      </c>
      <c r="DO5" s="47" t="s">
        <v>102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107</v>
      </c>
      <c r="B6" s="48">
        <f>B8</f>
        <v>2024</v>
      </c>
      <c r="C6" s="48">
        <f t="shared" ref="C6:X6" si="1">C8</f>
        <v>360007</v>
      </c>
      <c r="D6" s="48">
        <f t="shared" si="1"/>
        <v>46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徳島県</v>
      </c>
      <c r="I6" s="48" t="str">
        <f t="shared" si="1"/>
        <v>藍場町地下駐車場</v>
      </c>
      <c r="J6" s="48" t="str">
        <f t="shared" si="1"/>
        <v>法適用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自治体職員</v>
      </c>
      <c r="O6" s="49">
        <f t="shared" si="1"/>
        <v>93.9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52</v>
      </c>
      <c r="S6" s="50" t="str">
        <f t="shared" si="1"/>
        <v>商業施設</v>
      </c>
      <c r="T6" s="50" t="str">
        <f t="shared" si="1"/>
        <v>無</v>
      </c>
      <c r="U6" s="51">
        <f t="shared" si="1"/>
        <v>5400</v>
      </c>
      <c r="V6" s="51">
        <f t="shared" si="1"/>
        <v>295</v>
      </c>
      <c r="W6" s="51">
        <f t="shared" si="1"/>
        <v>300</v>
      </c>
      <c r="X6" s="50" t="str">
        <f t="shared" si="1"/>
        <v>利用料金制</v>
      </c>
      <c r="Y6" s="52">
        <f>IF(Y8="-",NA(),Y8)</f>
        <v>56.8</v>
      </c>
      <c r="Z6" s="52">
        <f t="shared" ref="Z6:AH6" si="2">IF(Z8="-",NA(),Z8)</f>
        <v>49</v>
      </c>
      <c r="AA6" s="52">
        <f t="shared" si="2"/>
        <v>78.2</v>
      </c>
      <c r="AB6" s="52">
        <f t="shared" si="2"/>
        <v>117.9</v>
      </c>
      <c r="AC6" s="52">
        <f t="shared" si="2"/>
        <v>187.7</v>
      </c>
      <c r="AD6" s="52">
        <f t="shared" si="2"/>
        <v>112</v>
      </c>
      <c r="AE6" s="52">
        <f t="shared" si="2"/>
        <v>112.4</v>
      </c>
      <c r="AF6" s="52">
        <f t="shared" si="2"/>
        <v>132.1</v>
      </c>
      <c r="AG6" s="52">
        <f t="shared" si="2"/>
        <v>132.1</v>
      </c>
      <c r="AH6" s="52">
        <f t="shared" si="2"/>
        <v>149.9</v>
      </c>
      <c r="AI6" s="49" t="str">
        <f>IF(AI8="-","",IF(AI8="-","【-】","【"&amp;SUBSTITUTE(TEXT(AI8,"#,##0.0"),"-","△")&amp;"】"))</f>
        <v>【148.0】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0</v>
      </c>
      <c r="AP6" s="52">
        <f t="shared" si="3"/>
        <v>0</v>
      </c>
      <c r="AQ6" s="52">
        <f t="shared" si="3"/>
        <v>0</v>
      </c>
      <c r="AR6" s="52">
        <f t="shared" si="3"/>
        <v>0</v>
      </c>
      <c r="AS6" s="52">
        <f t="shared" si="3"/>
        <v>0</v>
      </c>
      <c r="AT6" s="49" t="str">
        <f>IF(AT8="-","",IF(AT8="-","【-】","【"&amp;SUBSTITUTE(TEXT(AT8,"#,##0.0"),"-","△")&amp;"】"))</f>
        <v>【0.0】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0</v>
      </c>
      <c r="BA6" s="53">
        <f t="shared" si="4"/>
        <v>0</v>
      </c>
      <c r="BB6" s="53">
        <f t="shared" si="4"/>
        <v>0</v>
      </c>
      <c r="BC6" s="53">
        <f t="shared" si="4"/>
        <v>0</v>
      </c>
      <c r="BD6" s="53">
        <f t="shared" si="4"/>
        <v>0</v>
      </c>
      <c r="BE6" s="51" t="str">
        <f>IF(BE8="-","",IF(BE8="-","【-】","【"&amp;SUBSTITUTE(TEXT(BE8,"#,##0"),"-","△")&amp;"】"))</f>
        <v>【0】</v>
      </c>
      <c r="BF6" s="52">
        <f>IF(BF8="-",NA(),BF8)</f>
        <v>22.3</v>
      </c>
      <c r="BG6" s="52">
        <f t="shared" ref="BG6:BO6" si="5">IF(BG8="-",NA(),BG8)</f>
        <v>51.1</v>
      </c>
      <c r="BH6" s="52">
        <f t="shared" si="5"/>
        <v>67.400000000000006</v>
      </c>
      <c r="BI6" s="52">
        <f t="shared" si="5"/>
        <v>97.4</v>
      </c>
      <c r="BJ6" s="52">
        <f t="shared" si="5"/>
        <v>97.5</v>
      </c>
      <c r="BK6" s="52">
        <f t="shared" si="5"/>
        <v>13.1</v>
      </c>
      <c r="BL6" s="52">
        <f t="shared" si="5"/>
        <v>25.2</v>
      </c>
      <c r="BM6" s="52">
        <f t="shared" si="5"/>
        <v>37.4</v>
      </c>
      <c r="BN6" s="52">
        <f t="shared" si="5"/>
        <v>55.4</v>
      </c>
      <c r="BO6" s="52">
        <f t="shared" si="5"/>
        <v>61.9</v>
      </c>
      <c r="BP6" s="49" t="str">
        <f>IF(BP8="-","",IF(BP8="-","【-】","【"&amp;SUBSTITUTE(TEXT(BP8,"#,##0.0"),"-","△")&amp;"】"))</f>
        <v>【50.1】</v>
      </c>
      <c r="BQ6" s="53">
        <f>IF(BQ8="-",NA(),BQ8)</f>
        <v>7822</v>
      </c>
      <c r="BR6" s="53">
        <f t="shared" ref="BR6:BZ6" si="6">IF(BR8="-",NA(),BR8)</f>
        <v>13339</v>
      </c>
      <c r="BS6" s="53">
        <f t="shared" si="6"/>
        <v>31995</v>
      </c>
      <c r="BT6" s="53">
        <f t="shared" si="6"/>
        <v>54562</v>
      </c>
      <c r="BU6" s="53">
        <f t="shared" si="6"/>
        <v>53782</v>
      </c>
      <c r="BV6" s="53">
        <f t="shared" si="6"/>
        <v>43003</v>
      </c>
      <c r="BW6" s="53">
        <f t="shared" si="6"/>
        <v>8393</v>
      </c>
      <c r="BX6" s="53">
        <f t="shared" si="6"/>
        <v>56829</v>
      </c>
      <c r="BY6" s="53">
        <f t="shared" si="6"/>
        <v>51039</v>
      </c>
      <c r="BZ6" s="53">
        <f t="shared" si="6"/>
        <v>33268</v>
      </c>
      <c r="CA6" s="51" t="str">
        <f>IF(CA8="-","",IF(CA8="-","【-】","【"&amp;SUBSTITUTE(TEXT(CA8,"#,##0"),"-","△")&amp;"】"))</f>
        <v>【23,798】</v>
      </c>
      <c r="CB6" s="52">
        <f>IF(CB8="-",NA(),CB8)</f>
        <v>81.900000000000006</v>
      </c>
      <c r="CC6" s="52">
        <f t="shared" ref="CC6:CK6" si="7">IF(CC8="-",NA(),CC8)</f>
        <v>79.2</v>
      </c>
      <c r="CD6" s="52">
        <f t="shared" si="7"/>
        <v>80.2</v>
      </c>
      <c r="CE6" s="52">
        <f t="shared" si="7"/>
        <v>82.7</v>
      </c>
      <c r="CF6" s="52">
        <f t="shared" si="7"/>
        <v>84.4</v>
      </c>
      <c r="CG6" s="52">
        <f t="shared" si="7"/>
        <v>70.5</v>
      </c>
      <c r="CH6" s="52">
        <f t="shared" si="7"/>
        <v>70</v>
      </c>
      <c r="CI6" s="52">
        <f t="shared" si="7"/>
        <v>70.099999999999994</v>
      </c>
      <c r="CJ6" s="52">
        <f t="shared" si="7"/>
        <v>73.5</v>
      </c>
      <c r="CK6" s="52">
        <f t="shared" si="7"/>
        <v>73.8</v>
      </c>
      <c r="CL6" s="49" t="str">
        <f>IF(CL8="-","",IF(CL8="-","【-】","【"&amp;SUBSTITUTE(TEXT(CL8,"#,##0.0"),"-","△")&amp;"】"))</f>
        <v>【65.3】</v>
      </c>
      <c r="CM6" s="51">
        <f t="shared" ref="CM6:CN6" si="8">CM8</f>
        <v>0</v>
      </c>
      <c r="CN6" s="51">
        <f t="shared" si="8"/>
        <v>279200</v>
      </c>
      <c r="CO6" s="52">
        <f>IF(CO8="-",NA(),CO8)</f>
        <v>0</v>
      </c>
      <c r="CP6" s="52">
        <f t="shared" ref="CP6:CX6" si="9">IF(CP8="-",NA(),CP8)</f>
        <v>0</v>
      </c>
      <c r="CQ6" s="52">
        <f t="shared" si="9"/>
        <v>0</v>
      </c>
      <c r="CR6" s="52">
        <f t="shared" si="9"/>
        <v>0</v>
      </c>
      <c r="CS6" s="52">
        <f t="shared" si="9"/>
        <v>0</v>
      </c>
      <c r="CT6" s="52">
        <f t="shared" si="9"/>
        <v>0</v>
      </c>
      <c r="CU6" s="52">
        <f t="shared" si="9"/>
        <v>0</v>
      </c>
      <c r="CV6" s="52">
        <f t="shared" si="9"/>
        <v>0</v>
      </c>
      <c r="CW6" s="52">
        <f t="shared" si="9"/>
        <v>0</v>
      </c>
      <c r="CX6" s="52">
        <f t="shared" si="9"/>
        <v>0</v>
      </c>
      <c r="CY6" s="49" t="str">
        <f>IF(CY8="-","",IF(CY8="-","【-】","【"&amp;SUBSTITUTE(TEXT(CY8,"#,##0.0"),"-","△")&amp;"】"))</f>
        <v>【294.4】</v>
      </c>
      <c r="CZ6" s="52">
        <f>IF(CZ8="-",NA(),CZ8)</f>
        <v>0</v>
      </c>
      <c r="DA6" s="52">
        <f t="shared" ref="DA6:DI6" si="10">IF(DA8="-",NA(),DA8)</f>
        <v>0</v>
      </c>
      <c r="DB6" s="52">
        <f t="shared" si="10"/>
        <v>0</v>
      </c>
      <c r="DC6" s="52">
        <f t="shared" si="10"/>
        <v>0</v>
      </c>
      <c r="DD6" s="52">
        <f t="shared" si="10"/>
        <v>0</v>
      </c>
      <c r="DE6" s="52">
        <f t="shared" si="10"/>
        <v>0</v>
      </c>
      <c r="DF6" s="52">
        <f t="shared" si="10"/>
        <v>0</v>
      </c>
      <c r="DG6" s="52">
        <f t="shared" si="10"/>
        <v>0</v>
      </c>
      <c r="DH6" s="52">
        <f t="shared" si="10"/>
        <v>0</v>
      </c>
      <c r="DI6" s="52">
        <f t="shared" si="10"/>
        <v>0</v>
      </c>
      <c r="DJ6" s="49" t="str">
        <f>IF(DJ8="-","",IF(DJ8="-","【-】","【"&amp;SUBSTITUTE(TEXT(DJ8,"#,##0.0"),"-","△")&amp;"】"))</f>
        <v>【4.3】</v>
      </c>
      <c r="DK6" s="52">
        <f>IF(DK8="-",NA(),DK8)</f>
        <v>73.2</v>
      </c>
      <c r="DL6" s="52">
        <f t="shared" ref="DL6:DT6" si="11">IF(DL8="-",NA(),DL8)</f>
        <v>90.8</v>
      </c>
      <c r="DM6" s="52">
        <f t="shared" si="11"/>
        <v>116.9</v>
      </c>
      <c r="DN6" s="52">
        <f t="shared" si="11"/>
        <v>126.1</v>
      </c>
      <c r="DO6" s="52">
        <f t="shared" si="11"/>
        <v>118</v>
      </c>
      <c r="DP6" s="52">
        <f t="shared" si="11"/>
        <v>225.3</v>
      </c>
      <c r="DQ6" s="52">
        <f t="shared" si="11"/>
        <v>198.3</v>
      </c>
      <c r="DR6" s="52">
        <f t="shared" si="11"/>
        <v>241.3</v>
      </c>
      <c r="DS6" s="52">
        <f t="shared" si="11"/>
        <v>254.6</v>
      </c>
      <c r="DT6" s="52">
        <f t="shared" si="11"/>
        <v>255.5</v>
      </c>
      <c r="DU6" s="49" t="str">
        <f>IF(DU8="-","",IF(DU8="-","【-】","【"&amp;SUBSTITUTE(TEXT(DU8,"#,##0.0"),"-","△")&amp;"】"))</f>
        <v>【133.4】</v>
      </c>
    </row>
    <row r="7" spans="1:125" s="54" customFormat="1" x14ac:dyDescent="0.2">
      <c r="A7" s="37" t="s">
        <v>108</v>
      </c>
      <c r="B7" s="48">
        <f t="shared" ref="B7:X7" si="12">B8</f>
        <v>2024</v>
      </c>
      <c r="C7" s="48">
        <f t="shared" si="12"/>
        <v>360007</v>
      </c>
      <c r="D7" s="48">
        <f t="shared" si="12"/>
        <v>46</v>
      </c>
      <c r="E7" s="48">
        <f t="shared" si="12"/>
        <v>14</v>
      </c>
      <c r="F7" s="48">
        <f t="shared" si="12"/>
        <v>0</v>
      </c>
      <c r="G7" s="48">
        <f t="shared" si="12"/>
        <v>1</v>
      </c>
      <c r="H7" s="48" t="str">
        <f t="shared" si="12"/>
        <v>徳島県</v>
      </c>
      <c r="I7" s="48" t="str">
        <f t="shared" si="12"/>
        <v>藍場町地下駐車場</v>
      </c>
      <c r="J7" s="48" t="str">
        <f t="shared" si="12"/>
        <v>法適用</v>
      </c>
      <c r="K7" s="48" t="str">
        <f t="shared" si="12"/>
        <v>駐車場整備事業</v>
      </c>
      <c r="L7" s="48" t="str">
        <f t="shared" si="12"/>
        <v>-</v>
      </c>
      <c r="M7" s="48" t="str">
        <f t="shared" si="12"/>
        <v>Ａ２Ｂ１</v>
      </c>
      <c r="N7" s="48" t="str">
        <f t="shared" si="12"/>
        <v>自治体職員</v>
      </c>
      <c r="O7" s="49">
        <f t="shared" si="12"/>
        <v>93.9</v>
      </c>
      <c r="P7" s="50" t="str">
        <f t="shared" si="12"/>
        <v>都市計画駐車場</v>
      </c>
      <c r="Q7" s="50" t="str">
        <f t="shared" si="12"/>
        <v>地下式</v>
      </c>
      <c r="R7" s="51">
        <f t="shared" si="12"/>
        <v>52</v>
      </c>
      <c r="S7" s="50" t="str">
        <f t="shared" si="12"/>
        <v>商業施設</v>
      </c>
      <c r="T7" s="50" t="str">
        <f t="shared" si="12"/>
        <v>無</v>
      </c>
      <c r="U7" s="51">
        <f t="shared" si="12"/>
        <v>5400</v>
      </c>
      <c r="V7" s="51">
        <f t="shared" si="12"/>
        <v>295</v>
      </c>
      <c r="W7" s="51">
        <f t="shared" si="12"/>
        <v>300</v>
      </c>
      <c r="X7" s="50" t="str">
        <f t="shared" si="12"/>
        <v>利用料金制</v>
      </c>
      <c r="Y7" s="52">
        <f>Y8</f>
        <v>56.8</v>
      </c>
      <c r="Z7" s="52">
        <f t="shared" ref="Z7:AH7" si="13">Z8</f>
        <v>49</v>
      </c>
      <c r="AA7" s="52">
        <f t="shared" si="13"/>
        <v>78.2</v>
      </c>
      <c r="AB7" s="52">
        <f t="shared" si="13"/>
        <v>117.9</v>
      </c>
      <c r="AC7" s="52">
        <f t="shared" si="13"/>
        <v>187.7</v>
      </c>
      <c r="AD7" s="52">
        <f t="shared" si="13"/>
        <v>112</v>
      </c>
      <c r="AE7" s="52">
        <f t="shared" si="13"/>
        <v>112.4</v>
      </c>
      <c r="AF7" s="52">
        <f t="shared" si="13"/>
        <v>132.1</v>
      </c>
      <c r="AG7" s="52">
        <f t="shared" si="13"/>
        <v>132.1</v>
      </c>
      <c r="AH7" s="52">
        <f t="shared" si="13"/>
        <v>149.9</v>
      </c>
      <c r="AI7" s="49"/>
      <c r="AJ7" s="52">
        <f>AJ8</f>
        <v>0</v>
      </c>
      <c r="AK7" s="52">
        <f t="shared" ref="AK7:AS7" si="14">AK8</f>
        <v>0</v>
      </c>
      <c r="AL7" s="52">
        <f t="shared" si="14"/>
        <v>0</v>
      </c>
      <c r="AM7" s="52">
        <f t="shared" si="14"/>
        <v>0</v>
      </c>
      <c r="AN7" s="52">
        <f t="shared" si="14"/>
        <v>0</v>
      </c>
      <c r="AO7" s="52">
        <f t="shared" si="14"/>
        <v>0</v>
      </c>
      <c r="AP7" s="52">
        <f t="shared" si="14"/>
        <v>0</v>
      </c>
      <c r="AQ7" s="52">
        <f t="shared" si="14"/>
        <v>0</v>
      </c>
      <c r="AR7" s="52">
        <f t="shared" si="14"/>
        <v>0</v>
      </c>
      <c r="AS7" s="52">
        <f t="shared" si="14"/>
        <v>0</v>
      </c>
      <c r="AT7" s="49"/>
      <c r="AU7" s="53">
        <f>AU8</f>
        <v>0</v>
      </c>
      <c r="AV7" s="53">
        <f t="shared" ref="AV7:BD7" si="15">AV8</f>
        <v>0</v>
      </c>
      <c r="AW7" s="53">
        <f t="shared" si="15"/>
        <v>0</v>
      </c>
      <c r="AX7" s="53">
        <f t="shared" si="15"/>
        <v>0</v>
      </c>
      <c r="AY7" s="53">
        <f t="shared" si="15"/>
        <v>0</v>
      </c>
      <c r="AZ7" s="53">
        <f t="shared" si="15"/>
        <v>0</v>
      </c>
      <c r="BA7" s="53">
        <f t="shared" si="15"/>
        <v>0</v>
      </c>
      <c r="BB7" s="53">
        <f t="shared" si="15"/>
        <v>0</v>
      </c>
      <c r="BC7" s="53">
        <f t="shared" si="15"/>
        <v>0</v>
      </c>
      <c r="BD7" s="53">
        <f t="shared" si="15"/>
        <v>0</v>
      </c>
      <c r="BE7" s="51"/>
      <c r="BF7" s="52">
        <f>BF8</f>
        <v>22.3</v>
      </c>
      <c r="BG7" s="52">
        <f t="shared" ref="BG7:BO7" si="16">BG8</f>
        <v>51.1</v>
      </c>
      <c r="BH7" s="52">
        <f t="shared" si="16"/>
        <v>67.400000000000006</v>
      </c>
      <c r="BI7" s="52">
        <f t="shared" si="16"/>
        <v>97.4</v>
      </c>
      <c r="BJ7" s="52">
        <f t="shared" si="16"/>
        <v>97.5</v>
      </c>
      <c r="BK7" s="52">
        <f t="shared" si="16"/>
        <v>13.1</v>
      </c>
      <c r="BL7" s="52">
        <f t="shared" si="16"/>
        <v>25.2</v>
      </c>
      <c r="BM7" s="52">
        <f t="shared" si="16"/>
        <v>37.4</v>
      </c>
      <c r="BN7" s="52">
        <f t="shared" si="16"/>
        <v>55.4</v>
      </c>
      <c r="BO7" s="52">
        <f t="shared" si="16"/>
        <v>61.9</v>
      </c>
      <c r="BP7" s="49"/>
      <c r="BQ7" s="53">
        <f>BQ8</f>
        <v>7822</v>
      </c>
      <c r="BR7" s="53">
        <f t="shared" ref="BR7:BZ7" si="17">BR8</f>
        <v>13339</v>
      </c>
      <c r="BS7" s="53">
        <f t="shared" si="17"/>
        <v>31995</v>
      </c>
      <c r="BT7" s="53">
        <f t="shared" si="17"/>
        <v>54562</v>
      </c>
      <c r="BU7" s="53">
        <f t="shared" si="17"/>
        <v>53782</v>
      </c>
      <c r="BV7" s="53">
        <f t="shared" si="17"/>
        <v>43003</v>
      </c>
      <c r="BW7" s="53">
        <f t="shared" si="17"/>
        <v>8393</v>
      </c>
      <c r="BX7" s="53">
        <f t="shared" si="17"/>
        <v>56829</v>
      </c>
      <c r="BY7" s="53">
        <f t="shared" si="17"/>
        <v>51039</v>
      </c>
      <c r="BZ7" s="53">
        <f t="shared" si="17"/>
        <v>33268</v>
      </c>
      <c r="CA7" s="51"/>
      <c r="CB7" s="52">
        <f>CB8</f>
        <v>81.900000000000006</v>
      </c>
      <c r="CC7" s="52">
        <f t="shared" ref="CC7:CK7" si="18">CC8</f>
        <v>79.2</v>
      </c>
      <c r="CD7" s="52">
        <f t="shared" si="18"/>
        <v>80.2</v>
      </c>
      <c r="CE7" s="52">
        <f t="shared" si="18"/>
        <v>82.7</v>
      </c>
      <c r="CF7" s="52">
        <f t="shared" si="18"/>
        <v>84.4</v>
      </c>
      <c r="CG7" s="52">
        <f t="shared" si="18"/>
        <v>70.5</v>
      </c>
      <c r="CH7" s="52">
        <f t="shared" si="18"/>
        <v>70</v>
      </c>
      <c r="CI7" s="52">
        <f t="shared" si="18"/>
        <v>70.099999999999994</v>
      </c>
      <c r="CJ7" s="52">
        <f t="shared" si="18"/>
        <v>73.5</v>
      </c>
      <c r="CK7" s="52">
        <f t="shared" si="18"/>
        <v>73.8</v>
      </c>
      <c r="CL7" s="49"/>
      <c r="CM7" s="51">
        <f>CM8</f>
        <v>0</v>
      </c>
      <c r="CN7" s="51">
        <f>CN8</f>
        <v>279200</v>
      </c>
      <c r="CO7" s="52">
        <f>CO8</f>
        <v>0</v>
      </c>
      <c r="CP7" s="52">
        <f t="shared" ref="CP7:CX7" si="19">CP8</f>
        <v>0</v>
      </c>
      <c r="CQ7" s="52">
        <f t="shared" si="19"/>
        <v>0</v>
      </c>
      <c r="CR7" s="52">
        <f t="shared" si="19"/>
        <v>0</v>
      </c>
      <c r="CS7" s="52">
        <f t="shared" si="19"/>
        <v>0</v>
      </c>
      <c r="CT7" s="52">
        <f t="shared" si="19"/>
        <v>0</v>
      </c>
      <c r="CU7" s="52">
        <f t="shared" si="19"/>
        <v>0</v>
      </c>
      <c r="CV7" s="52">
        <f t="shared" si="19"/>
        <v>0</v>
      </c>
      <c r="CW7" s="52">
        <f t="shared" si="19"/>
        <v>0</v>
      </c>
      <c r="CX7" s="52">
        <f t="shared" si="19"/>
        <v>0</v>
      </c>
      <c r="CY7" s="49"/>
      <c r="CZ7" s="52">
        <f>CZ8</f>
        <v>0</v>
      </c>
      <c r="DA7" s="52">
        <f t="shared" ref="DA7:DI7" si="20">DA8</f>
        <v>0</v>
      </c>
      <c r="DB7" s="52">
        <f t="shared" si="20"/>
        <v>0</v>
      </c>
      <c r="DC7" s="52">
        <f t="shared" si="20"/>
        <v>0</v>
      </c>
      <c r="DD7" s="52">
        <f t="shared" si="20"/>
        <v>0</v>
      </c>
      <c r="DE7" s="52">
        <f t="shared" si="20"/>
        <v>0</v>
      </c>
      <c r="DF7" s="52">
        <f t="shared" si="20"/>
        <v>0</v>
      </c>
      <c r="DG7" s="52">
        <f t="shared" si="20"/>
        <v>0</v>
      </c>
      <c r="DH7" s="52">
        <f t="shared" si="20"/>
        <v>0</v>
      </c>
      <c r="DI7" s="52">
        <f t="shared" si="20"/>
        <v>0</v>
      </c>
      <c r="DJ7" s="49"/>
      <c r="DK7" s="52">
        <f>DK8</f>
        <v>73.2</v>
      </c>
      <c r="DL7" s="52">
        <f t="shared" ref="DL7:DT7" si="21">DL8</f>
        <v>90.8</v>
      </c>
      <c r="DM7" s="52">
        <f t="shared" si="21"/>
        <v>116.9</v>
      </c>
      <c r="DN7" s="52">
        <f t="shared" si="21"/>
        <v>126.1</v>
      </c>
      <c r="DO7" s="52">
        <f t="shared" si="21"/>
        <v>118</v>
      </c>
      <c r="DP7" s="52">
        <f t="shared" si="21"/>
        <v>225.3</v>
      </c>
      <c r="DQ7" s="52">
        <f t="shared" si="21"/>
        <v>198.3</v>
      </c>
      <c r="DR7" s="52">
        <f t="shared" si="21"/>
        <v>241.3</v>
      </c>
      <c r="DS7" s="52">
        <f t="shared" si="21"/>
        <v>254.6</v>
      </c>
      <c r="DT7" s="52">
        <f t="shared" si="21"/>
        <v>255.5</v>
      </c>
      <c r="DU7" s="49"/>
    </row>
    <row r="8" spans="1:125" s="54" customFormat="1" x14ac:dyDescent="0.2">
      <c r="A8" s="37"/>
      <c r="B8" s="55">
        <v>2024</v>
      </c>
      <c r="C8" s="55">
        <v>360007</v>
      </c>
      <c r="D8" s="55">
        <v>46</v>
      </c>
      <c r="E8" s="55">
        <v>14</v>
      </c>
      <c r="F8" s="55">
        <v>0</v>
      </c>
      <c r="G8" s="55">
        <v>1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>
        <v>93.9</v>
      </c>
      <c r="P8" s="57" t="s">
        <v>116</v>
      </c>
      <c r="Q8" s="57" t="s">
        <v>117</v>
      </c>
      <c r="R8" s="58">
        <v>52</v>
      </c>
      <c r="S8" s="57" t="s">
        <v>118</v>
      </c>
      <c r="T8" s="57" t="s">
        <v>119</v>
      </c>
      <c r="U8" s="58">
        <v>5400</v>
      </c>
      <c r="V8" s="58">
        <v>295</v>
      </c>
      <c r="W8" s="58">
        <v>300</v>
      </c>
      <c r="X8" s="57" t="s">
        <v>120</v>
      </c>
      <c r="Y8" s="59">
        <v>56.8</v>
      </c>
      <c r="Z8" s="59">
        <v>49</v>
      </c>
      <c r="AA8" s="59">
        <v>78.2</v>
      </c>
      <c r="AB8" s="59">
        <v>117.9</v>
      </c>
      <c r="AC8" s="59">
        <v>187.7</v>
      </c>
      <c r="AD8" s="59">
        <v>112</v>
      </c>
      <c r="AE8" s="59">
        <v>112.4</v>
      </c>
      <c r="AF8" s="59">
        <v>132.1</v>
      </c>
      <c r="AG8" s="59">
        <v>132.1</v>
      </c>
      <c r="AH8" s="59">
        <v>149.9</v>
      </c>
      <c r="AI8" s="56">
        <v>148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0</v>
      </c>
      <c r="AP8" s="59">
        <v>0</v>
      </c>
      <c r="AQ8" s="59">
        <v>0</v>
      </c>
      <c r="AR8" s="59">
        <v>0</v>
      </c>
      <c r="AS8" s="59">
        <v>0</v>
      </c>
      <c r="AT8" s="56">
        <v>0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0</v>
      </c>
      <c r="BB8" s="60">
        <v>0</v>
      </c>
      <c r="BC8" s="60">
        <v>0</v>
      </c>
      <c r="BD8" s="60">
        <v>0</v>
      </c>
      <c r="BE8" s="60">
        <v>0</v>
      </c>
      <c r="BF8" s="59">
        <v>22.3</v>
      </c>
      <c r="BG8" s="59">
        <v>51.1</v>
      </c>
      <c r="BH8" s="59">
        <v>67.400000000000006</v>
      </c>
      <c r="BI8" s="59">
        <v>97.4</v>
      </c>
      <c r="BJ8" s="59">
        <v>97.5</v>
      </c>
      <c r="BK8" s="59">
        <v>13.1</v>
      </c>
      <c r="BL8" s="59">
        <v>25.2</v>
      </c>
      <c r="BM8" s="59">
        <v>37.4</v>
      </c>
      <c r="BN8" s="59">
        <v>55.4</v>
      </c>
      <c r="BO8" s="59">
        <v>61.9</v>
      </c>
      <c r="BP8" s="56">
        <v>50.1</v>
      </c>
      <c r="BQ8" s="60">
        <v>7822</v>
      </c>
      <c r="BR8" s="60">
        <v>13339</v>
      </c>
      <c r="BS8" s="60">
        <v>31995</v>
      </c>
      <c r="BT8" s="61">
        <v>54562</v>
      </c>
      <c r="BU8" s="61">
        <v>53782</v>
      </c>
      <c r="BV8" s="60">
        <v>43003</v>
      </c>
      <c r="BW8" s="60">
        <v>8393</v>
      </c>
      <c r="BX8" s="60">
        <v>56829</v>
      </c>
      <c r="BY8" s="60">
        <v>51039</v>
      </c>
      <c r="BZ8" s="60">
        <v>33268</v>
      </c>
      <c r="CA8" s="58">
        <v>23798</v>
      </c>
      <c r="CB8" s="59">
        <v>81.900000000000006</v>
      </c>
      <c r="CC8" s="59">
        <v>79.2</v>
      </c>
      <c r="CD8" s="59">
        <v>80.2</v>
      </c>
      <c r="CE8" s="59">
        <v>82.7</v>
      </c>
      <c r="CF8" s="59">
        <v>84.4</v>
      </c>
      <c r="CG8" s="59">
        <v>70.5</v>
      </c>
      <c r="CH8" s="59">
        <v>70</v>
      </c>
      <c r="CI8" s="59">
        <v>70.099999999999994</v>
      </c>
      <c r="CJ8" s="59">
        <v>73.5</v>
      </c>
      <c r="CK8" s="59">
        <v>73.8</v>
      </c>
      <c r="CL8" s="56">
        <v>65.3</v>
      </c>
      <c r="CM8" s="58">
        <v>0</v>
      </c>
      <c r="CN8" s="58">
        <v>279200</v>
      </c>
      <c r="CO8" s="59">
        <v>0</v>
      </c>
      <c r="CP8" s="59">
        <v>0</v>
      </c>
      <c r="CQ8" s="59">
        <v>0</v>
      </c>
      <c r="CR8" s="59">
        <v>0</v>
      </c>
      <c r="CS8" s="59">
        <v>0</v>
      </c>
      <c r="CT8" s="59">
        <v>0</v>
      </c>
      <c r="CU8" s="59">
        <v>0</v>
      </c>
      <c r="CV8" s="59">
        <v>0</v>
      </c>
      <c r="CW8" s="59">
        <v>0</v>
      </c>
      <c r="CX8" s="59">
        <v>0</v>
      </c>
      <c r="CY8" s="56">
        <v>294.39999999999998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0</v>
      </c>
      <c r="DF8" s="59">
        <v>0</v>
      </c>
      <c r="DG8" s="59">
        <v>0</v>
      </c>
      <c r="DH8" s="59">
        <v>0</v>
      </c>
      <c r="DI8" s="59">
        <v>0</v>
      </c>
      <c r="DJ8" s="56">
        <v>4.3</v>
      </c>
      <c r="DK8" s="59">
        <v>73.2</v>
      </c>
      <c r="DL8" s="59">
        <v>90.8</v>
      </c>
      <c r="DM8" s="59">
        <v>116.9</v>
      </c>
      <c r="DN8" s="59">
        <v>126.1</v>
      </c>
      <c r="DO8" s="59">
        <v>118</v>
      </c>
      <c r="DP8" s="59">
        <v>225.3</v>
      </c>
      <c r="DQ8" s="59">
        <v>198.3</v>
      </c>
      <c r="DR8" s="59">
        <v>241.3</v>
      </c>
      <c r="DS8" s="59">
        <v>254.6</v>
      </c>
      <c r="DT8" s="59">
        <v>255.5</v>
      </c>
      <c r="DU8" s="56">
        <v>133.4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51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722477F-C89E-49FC-A868-C7CA89FEAEBF}"/>
</file>

<file path=customXml/itemProps2.xml><?xml version="1.0" encoding="utf-8"?>
<ds:datastoreItem xmlns:ds="http://schemas.openxmlformats.org/officeDocument/2006/customXml" ds:itemID="{7C625C5C-494E-4C2C-8860-7331F58E7720}"/>
</file>

<file path=customXml/itemProps3.xml><?xml version="1.0" encoding="utf-8"?>
<ds:datastoreItem xmlns:ds="http://schemas.openxmlformats.org/officeDocument/2006/customXml" ds:itemID="{A320BFDE-AC78-4ACD-97A0-58727F38A8A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2026-01-14T04:21:52Z</cp:lastPrinted>
  <dcterms:created xsi:type="dcterms:W3CDTF">2025-12-12T09:26:25Z</dcterms:created>
  <dcterms:modified xsi:type="dcterms:W3CDTF">2026-01-23T01:15:45Z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