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10135000市町村課_2025\H_財政\R7年度　研修生\02_交付税_後期（井形）\13_財政状況資料集【前年度上席】\07 _HP公表用データ\"/>
    </mc:Choice>
  </mc:AlternateContent>
  <xr:revisionPtr revIDLastSave="0" documentId="13_ncr:1_{10A819D3-61CF-486A-98C9-70CE4B00B294}"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C36" i="10"/>
  <c r="CO35" i="10"/>
  <c r="BE35" i="10"/>
  <c r="CO34" i="10"/>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U34" i="10"/>
  <c r="U35" i="10" s="1"/>
  <c r="U36" i="10" s="1"/>
  <c r="U37" i="10" s="1"/>
</calcChain>
</file>

<file path=xl/sharedStrings.xml><?xml version="1.0" encoding="utf-8"?>
<sst xmlns="http://schemas.openxmlformats.org/spreadsheetml/2006/main" count="1171" uniqueCount="568">
  <si>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</si>
  <si>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</si>
  <si>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</si>
  <si>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</si>
  <si>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</si>
  <si>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</si>
  <si>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</si>
  <si>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</si>
  <si>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</si>
  <si>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</si>
  <si>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</si>
  <si>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</si>
  <si>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</si>
  <si>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</si>
  <si>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</si>
  <si>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</si>
  <si>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</si>
  <si>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</si>
  <si>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</si>
  <si>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</si>
  <si>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</si>
  <si>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</si>
  <si>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</si>
  <si>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</si>
  <si>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</si>
  <si>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</si>
  <si>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</si>
  <si>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</si>
  <si>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</si>
  <si>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</si>
  <si>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</si>
  <si>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</si>
  <si>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</si>
  <si>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</si>
  <si>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</si>
  <si>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</si>
  <si>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</si>
  <si>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</si>
  <si>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</si>
  <si>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</si>
  <si>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</si>
  <si>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</si>
  <si>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</si>
  <si>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</si>
  <si>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</si>
  <si>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</si>
  <si>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</si>
  <si>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</si>
  <si>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</si>
  <si>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</si>
  <si>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</si>
  <si>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</si>
  <si>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</si>
  <si>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</si>
  <si>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</si>
  <si>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</si>
  <si>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</si>
  <si>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</si>
  <si>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</si>
  <si>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</si>
  <si>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</si>
  <si>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</si>
  <si>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</si>
  <si>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</si>
  <si>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</si>
  <si>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</si>
  <si>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</si>
  <si>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</si>
  <si>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</si>
  <si>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</si>
  <si>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</si>
  <si>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</si>
  <si>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</si>
  <si>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</si>
  <si>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</si>
  <si>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</si>
  <si>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</si>
  <si>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</si>
  <si>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</si>
  <si>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</si>
  <si>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</si>
  <si>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</si>
  <si>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</si>
  <si>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</si>
  <si>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</si>
  <si>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</si>
  <si>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</si>
  <si>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</si>
  <si>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</si>
  <si>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</si>
  <si>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</si>
  <si>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</si>
  <si>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</si>
  <si>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</si>
  <si>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つるぎ町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</si>
  <si>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</si>
  <si>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</si>
  <si>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</si>
  <si>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</si>
  <si>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</si>
  <si>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</si>
  <si>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</si>
  <si>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</si>
  <si>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</si>
  <si>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</si>
  <si>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</si>
  <si>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</si>
  <si>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</si>
  <si>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</si>
  <si>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</si>
  <si>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</si>
  <si>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</si>
  <si>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</si>
  <si>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</si>
  <si>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</si>
  <si>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</si>
  <si>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</si>
  <si>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</si>
  <si>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</si>
  <si>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</si>
  <si>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</si>
  <si>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</si>
  <si>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</si>
  <si>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</si>
  <si>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</si>
  <si>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</si>
  <si>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</si>
  <si>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</si>
  <si>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</si>
  <si>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</si>
  <si>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</si>
  <si>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</si>
  <si>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</si>
  <si>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</si>
  <si>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</si>
  <si>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</si>
  <si>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</si>
  <si>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</si>
  <si>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</si>
  <si>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</si>
  <si>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</si>
  <si>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</si>
  <si>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</si>
  <si>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</si>
  <si>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</si>
  <si>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</si>
  <si>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</si>
  <si>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</si>
  <si>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</si>
  <si>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</si>
  <si>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</si>
  <si>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</si>
  <si>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</si>
  <si>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</si>
  <si>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</si>
  <si>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</si>
  <si>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</si>
  <si>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</si>
  <si>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</si>
  <si>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</si>
  <si>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</si>
  <si>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</si>
  <si>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</si>
  <si>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</si>
  <si>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</si>
  <si>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</si>
  <si>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</si>
  <si>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</si>
  <si>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</si>
  <si>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</si>
  <si>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</si>
  <si>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</si>
  <si>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</si>
  <si>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</si>
  <si>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</si>
  <si>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</si>
  <si>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</si>
  <si>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</si>
  <si>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</si>
  <si>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</si>
  <si>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</si>
  <si>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</si>
  <si>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</si>
  <si>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</si>
  <si>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</si>
  <si>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</si>
  <si>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</si>
  <si>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</si>
  <si>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</si>
  <si>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</si>
  <si>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</si>
  <si>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</si>
  <si>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</si>
  <si>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</si>
  <si>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</si>
  <si>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</si>
  <si>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</si>
  <si>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</si>
  <si>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</si>
  <si>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</si>
  <si>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</si>
  <si>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</si>
  <si>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徳島県つるぎ町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</si>
  <si>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</si>
  <si>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</si>
  <si>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</si>
  <si>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</si>
  <si>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</si>
  <si>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</si>
  <si>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</si>
  <si>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</si>
  <si>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</si>
  <si>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</si>
  <si>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</si>
  <si>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</si>
  <si>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</si>
  <si>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</si>
  <si>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</si>
  <si>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</si>
  <si>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</si>
  <si>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</si>
  <si>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</si>
  <si>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</si>
  <si>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</si>
  <si>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</si>
  <si>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</si>
  <si>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</si>
  <si>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</si>
  <si>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</si>
  <si>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</si>
  <si>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</si>
  <si>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</si>
  <si>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</si>
  <si>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</si>
  <si>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</si>
  <si>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</si>
  <si>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</si>
  <si>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</si>
  <si>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</si>
  <si>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</si>
  <si>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</si>
  <si>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</si>
  <si>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</si>
  <si>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</si>
  <si>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</si>
  <si>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</si>
  <si>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</si>
  <si>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</si>
  <si>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</si>
  <si>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</si>
  <si>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</si>
  <si>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</si>
  <si>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</si>
  <si>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</si>
  <si>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</si>
  <si>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</si>
  <si>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</si>
  <si>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</si>
  <si>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</si>
  <si>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</si>
  <si>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</si>
  <si>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</si>
  <si>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</si>
  <si>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</si>
  <si>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</si>
  <si>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</si>
  <si>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</si>
  <si>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</si>
  <si>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</si>
  <si>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</si>
  <si>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</si>
  <si>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</si>
  <si>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</si>
  <si>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</si>
  <si>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</si>
  <si>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</si>
  <si>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</si>
  <si>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</si>
  <si>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</si>
  <si>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</si>
  <si>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</si>
  <si>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</si>
  <si>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</si>
  <si>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</si>
  <si>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</si>
  <si>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</si>
  <si>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</si>
  <si>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</si>
  <si>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</si>
  <si>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</si>
  <si>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</si>
  <si>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</si>
  <si>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</si>
  <si>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</si>
  <si>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</si>
  <si>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</si>
  <si>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</si>
  <si>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</si>
  <si>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</si>
  <si>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</si>
  <si>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</si>
  <si>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</si>
  <si>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</si>
  <si>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</si>
  <si>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</si>
  <si>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</si>
  <si>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</si>
  <si>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</si>
  <si>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</si>
  <si>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</si>
  <si>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</si>
  <si>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</si>
  <si>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</si>
  <si>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</si>
  <si>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</si>
  <si>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</si>
  <si>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</si>
  <si>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</si>
  <si>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</si>
  <si>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</si>
  <si>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</si>
  <si>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</si>
  <si>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</si>
  <si>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</si>
  <si>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</si>
  <si>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</si>
  <si>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</si>
  <si>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</si>
  <si>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</si>
  <si>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</si>
  <si>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</si>
  <si>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</si>
  <si>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</si>
  <si>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</si>
  <si>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</si>
  <si>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</si>
  <si>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</si>
  <si>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</si>
  <si>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</si>
  <si>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</si>
  <si>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</si>
  <si>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</si>
  <si>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</si>
  <si>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</si>
  <si>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</si>
  <si>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</si>
  <si>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</si>
  <si>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</si>
  <si>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</si>
  <si>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</si>
  <si>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</si>
  <si>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</si>
  <si>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</si>
  <si>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徳島県つるぎ町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</si>
  <si>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</si>
  <si>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</si>
  <si>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</si>
  <si>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</si>
  <si>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</si>
  <si>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</si>
  <si>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</si>
  <si>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</si>
  <si>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</si>
  <si>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</si>
  <si>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</si>
  <si>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</si>
  <si>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</si>
  <si>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</si>
  <si>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</si>
  <si>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</si>
  <si>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</si>
  <si>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</si>
  <si>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</si>
  <si>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</si>
  <si>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つるぎ町剣山木綿麻温泉事業特別会計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</si>
  <si>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</si>
  <si>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</si>
  <si>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</si>
  <si>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</si>
  <si>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</si>
  <si>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</si>
  <si>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</si>
  <si>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</si>
  <si>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</si>
  <si>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</si>
  <si>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</si>
  <si>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</si>
  <si>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</si>
  <si>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つるぎ町国民健康保険（事業勘定）事業特別会計</t>
    <phoneticPr fontId="5"/>
  </si>
  <si>
    <t>つるぎ町介護保険（事業勘定）事業特別会計</t>
    <phoneticPr fontId="5"/>
  </si>
  <si>
    <t>つるぎ町後期高齢者医療特別会計</t>
    <phoneticPr fontId="5"/>
  </si>
  <si>
    <t>つるぎ町介護サービス事業特別会計</t>
    <phoneticPr fontId="5"/>
  </si>
  <si>
    <t>つるぎ町水道事業会計</t>
    <phoneticPr fontId="5"/>
  </si>
  <si>
    <t>法適用企業</t>
    <phoneticPr fontId="5"/>
  </si>
  <si>
    <t>つるぎ町病院事業会計</t>
    <phoneticPr fontId="5"/>
  </si>
  <si>
    <t>つるぎ町下水道事業会計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</si>
  <si>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</si>
  <si>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</si>
  <si>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</si>
  <si>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</si>
  <si>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</si>
  <si>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</si>
  <si>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</si>
  <si>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</si>
  <si>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</si>
  <si>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</si>
  <si>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</si>
  <si>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</si>
  <si>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</si>
  <si>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</si>
  <si>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</si>
  <si>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</si>
  <si>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</si>
  <si>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</si>
  <si>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</si>
  <si>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</si>
  <si>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</si>
  <si>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</si>
  <si>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</si>
  <si>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</si>
  <si>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</si>
  <si>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</si>
  <si>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</si>
  <si>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</si>
  <si>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</si>
  <si>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</si>
  <si>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</si>
  <si>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</si>
  <si>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</si>
  <si>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</si>
  <si>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</si>
  <si>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</si>
  <si>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</si>
  <si>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</si>
  <si>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</si>
  <si>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</si>
  <si>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</si>
  <si>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</si>
  <si>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</si>
  <si>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</si>
  <si>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</si>
  <si>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</si>
  <si>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</si>
  <si>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</si>
  <si>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</si>
  <si>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</si>
  <si>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</si>
  <si>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</si>
  <si>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</si>
  <si>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</si>
  <si>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</si>
  <si>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</si>
  <si>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</si>
  <si>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</si>
  <si>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</si>
  <si>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</si>
  <si>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</si>
  <si>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</si>
  <si>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</si>
  <si>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</si>
  <si>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</si>
  <si>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</si>
  <si>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</si>
  <si>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</si>
  <si>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</si>
  <si>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</si>
  <si>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</si>
  <si>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</si>
  <si>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</si>
  <si>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</si>
  <si>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</si>
  <si>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</si>
  <si>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</si>
  <si>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</si>
  <si>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</si>
  <si>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</si>
  <si>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</si>
  <si>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</si>
  <si>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</si>
  <si>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</si>
  <si>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</si>
  <si>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</si>
  <si>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</si>
  <si>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</si>
  <si>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</si>
  <si>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</si>
  <si>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</si>
  <si>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</si>
  <si>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</si>
  <si>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</si>
  <si>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</si>
  <si>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</si>
  <si>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</si>
  <si>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</si>
  <si>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</si>
  <si>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</si>
  <si>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</si>
  <si>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</si>
  <si>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</si>
  <si>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</si>
  <si>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</si>
  <si>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</si>
  <si>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</si>
  <si>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</si>
  <si>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</si>
  <si>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</si>
  <si>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</si>
  <si>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</si>
  <si>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</si>
  <si>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</si>
  <si>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</si>
  <si>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</si>
  <si>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</si>
  <si>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</si>
  <si>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</si>
  <si>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</si>
  <si>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</si>
  <si>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</si>
  <si>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</si>
  <si>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</si>
  <si>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</si>
  <si>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</si>
  <si>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</si>
  <si>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</si>
  <si>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</si>
  <si>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</si>
  <si>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</si>
  <si>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</si>
  <si>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</si>
  <si>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</si>
  <si>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</si>
  <si>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1.29</t>
  </si>
  <si>
    <t>▲ 2.76</t>
  </si>
  <si>
    <t>つるぎ町病院事業会計</t>
  </si>
  <si>
    <t>つるぎ町水道事業会計</t>
  </si>
  <si>
    <t>つるぎ町介護保険（事業勘定）事業特別会計</t>
  </si>
  <si>
    <t>一般会計</t>
  </si>
  <si>
    <t>つるぎ町下水道事業会計</t>
  </si>
  <si>
    <t>つるぎ町国民健康保険（事業勘定）事業特別会計</t>
  </si>
  <si>
    <t>つるぎ町介護サービス事業特別会計</t>
  </si>
  <si>
    <t>つるぎ町剣山木綿麻温泉事業特別会計</t>
  </si>
  <si>
    <t>その他会計（赤字）</t>
  </si>
  <si>
    <t>その他会計（黒字）</t>
  </si>
  <si>
    <t>R02</t>
    <phoneticPr fontId="5"/>
  </si>
  <si>
    <t>R03</t>
    <phoneticPr fontId="5"/>
  </si>
  <si>
    <t>R04</t>
    <phoneticPr fontId="5"/>
  </si>
  <si>
    <t>R05</t>
    <phoneticPr fontId="5"/>
  </si>
  <si>
    <t>R06</t>
    <phoneticPr fontId="5"/>
  </si>
  <si>
    <t>-</t>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</si>
  <si>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5"/>
  </si>
  <si>
    <t>〃（徳島県滞納整理機構特別会計）</t>
    <rPh sb="2" eb="5">
      <t>トクシマケン</t>
    </rPh>
    <rPh sb="5" eb="7">
      <t>タイノウ</t>
    </rPh>
    <rPh sb="7" eb="9">
      <t>セイリ</t>
    </rPh>
    <rPh sb="9" eb="11">
      <t>キコウ</t>
    </rPh>
    <rPh sb="11" eb="13">
      <t>トクベツ</t>
    </rPh>
    <rPh sb="13" eb="15">
      <t>カイケイ</t>
    </rPh>
    <phoneticPr fontId="5"/>
  </si>
  <si>
    <t>徳島県市町村議会議員公務災害補償等組合（一般会計）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rPh sb="20" eb="22">
      <t>イッパン</t>
    </rPh>
    <rPh sb="22" eb="24">
      <t>カイケイ</t>
    </rPh>
    <phoneticPr fontId="5"/>
  </si>
  <si>
    <t>徳島県後期高齢者医療広域連合（一般会計）</t>
    <rPh sb="0" eb="3">
      <t>トクシマケン</t>
    </rPh>
    <rPh sb="3" eb="5">
      <t>コウキ</t>
    </rPh>
    <rPh sb="5" eb="8">
      <t>コウレイシャ</t>
    </rPh>
    <rPh sb="8" eb="10">
      <t>イリョウ</t>
    </rPh>
    <rPh sb="10" eb="12">
      <t>コウイキ</t>
    </rPh>
    <rPh sb="12" eb="14">
      <t>レンゴウ</t>
    </rPh>
    <rPh sb="15" eb="17">
      <t>イッパン</t>
    </rPh>
    <rPh sb="17" eb="19">
      <t>カイケイ</t>
    </rPh>
    <phoneticPr fontId="5"/>
  </si>
  <si>
    <t>〃（後期高齢者医療事業会計）</t>
    <rPh sb="2" eb="4">
      <t>コウキ</t>
    </rPh>
    <rPh sb="4" eb="7">
      <t>コウレイシャ</t>
    </rPh>
    <rPh sb="7" eb="9">
      <t>イリョウ</t>
    </rPh>
    <rPh sb="9" eb="11">
      <t>ジギョウ</t>
    </rPh>
    <rPh sb="11" eb="13">
      <t>カイケイ</t>
    </rPh>
    <phoneticPr fontId="5"/>
  </si>
  <si>
    <t>美馬地区広域行政組合（一般会計）</t>
    <rPh sb="0" eb="2">
      <t>ミマ</t>
    </rPh>
    <rPh sb="2" eb="4">
      <t>チク</t>
    </rPh>
    <rPh sb="4" eb="6">
      <t>コウイキ</t>
    </rPh>
    <rPh sb="6" eb="8">
      <t>ギョウセイ</t>
    </rPh>
    <rPh sb="8" eb="10">
      <t>クミアイ</t>
    </rPh>
    <rPh sb="11" eb="13">
      <t>イッパン</t>
    </rPh>
    <rPh sb="13" eb="15">
      <t>カイケイ</t>
    </rPh>
    <phoneticPr fontId="5"/>
  </si>
  <si>
    <t>〃（美馬地区広域振興事業特別会計）</t>
    <rPh sb="2" eb="4">
      <t>ミマ</t>
    </rPh>
    <rPh sb="4" eb="6">
      <t>チク</t>
    </rPh>
    <rPh sb="6" eb="8">
      <t>コウイキ</t>
    </rPh>
    <rPh sb="8" eb="10">
      <t>シンコウ</t>
    </rPh>
    <rPh sb="10" eb="12">
      <t>ジギョウ</t>
    </rPh>
    <rPh sb="12" eb="14">
      <t>トクベツ</t>
    </rPh>
    <rPh sb="14" eb="16">
      <t>カイケイ</t>
    </rPh>
    <phoneticPr fontId="5"/>
  </si>
  <si>
    <t>美馬環境整備組合（一般会計）</t>
    <rPh sb="0" eb="2">
      <t>ミマ</t>
    </rPh>
    <rPh sb="2" eb="4">
      <t>カンキョウ</t>
    </rPh>
    <rPh sb="4" eb="6">
      <t>セイビ</t>
    </rPh>
    <rPh sb="6" eb="8">
      <t>クミアイ</t>
    </rPh>
    <rPh sb="9" eb="11">
      <t>イッパン</t>
    </rPh>
    <rPh sb="11" eb="13">
      <t>カイケイ</t>
    </rPh>
    <phoneticPr fontId="5"/>
  </si>
  <si>
    <t>吉野川環境整備組合（一般会計）</t>
    <rPh sb="0" eb="3">
      <t>ヨシノガワ</t>
    </rPh>
    <rPh sb="3" eb="5">
      <t>カンキョウ</t>
    </rPh>
    <rPh sb="5" eb="7">
      <t>セイビ</t>
    </rPh>
    <rPh sb="7" eb="9">
      <t>クミアイ</t>
    </rPh>
    <rPh sb="10" eb="12">
      <t>イッパン</t>
    </rPh>
    <rPh sb="12" eb="14">
      <t>カイケイ</t>
    </rPh>
    <phoneticPr fontId="5"/>
  </si>
  <si>
    <t>西阿老人ホーム組合（一般会計）</t>
    <rPh sb="0" eb="1">
      <t>ニシ</t>
    </rPh>
    <rPh sb="1" eb="2">
      <t>ア</t>
    </rPh>
    <rPh sb="2" eb="4">
      <t>ロウジン</t>
    </rPh>
    <rPh sb="7" eb="9">
      <t>クミアイ</t>
    </rPh>
    <rPh sb="10" eb="12">
      <t>イッパン</t>
    </rPh>
    <rPh sb="12" eb="14">
      <t>カイケイ</t>
    </rPh>
    <phoneticPr fontId="5"/>
  </si>
  <si>
    <t>美馬西部共立火葬場組合（一般会計）</t>
    <rPh sb="0" eb="2">
      <t>ミマ</t>
    </rPh>
    <rPh sb="2" eb="4">
      <t>セイブ</t>
    </rPh>
    <rPh sb="4" eb="6">
      <t>キョウリツ</t>
    </rPh>
    <rPh sb="6" eb="9">
      <t>カソウジョウ</t>
    </rPh>
    <rPh sb="9" eb="11">
      <t>クミアイ</t>
    </rPh>
    <rPh sb="12" eb="14">
      <t>イッパン</t>
    </rPh>
    <rPh sb="14" eb="16">
      <t>カイケイ</t>
    </rPh>
    <phoneticPr fontId="5"/>
  </si>
  <si>
    <t>美馬西部特別養護老人ホーム組合（一般会計）</t>
    <rPh sb="0" eb="2">
      <t>ミマ</t>
    </rPh>
    <rPh sb="2" eb="4">
      <t>セイブ</t>
    </rPh>
    <rPh sb="4" eb="6">
      <t>トクベツ</t>
    </rPh>
    <rPh sb="6" eb="8">
      <t>ヨウゴ</t>
    </rPh>
    <rPh sb="8" eb="10">
      <t>ロウジン</t>
    </rPh>
    <rPh sb="13" eb="15">
      <t>クミアイ</t>
    </rPh>
    <rPh sb="16" eb="18">
      <t>イッパン</t>
    </rPh>
    <rPh sb="18" eb="20">
      <t>カイケイ</t>
    </rPh>
    <phoneticPr fontId="5"/>
  </si>
  <si>
    <t>美馬西部消防組合（一般会計）</t>
    <rPh sb="0" eb="2">
      <t>ミマ</t>
    </rPh>
    <rPh sb="2" eb="4">
      <t>セイブ</t>
    </rPh>
    <rPh sb="4" eb="6">
      <t>ショウボウ</t>
    </rPh>
    <rPh sb="6" eb="8">
      <t>クミアイ</t>
    </rPh>
    <rPh sb="9" eb="11">
      <t>イッパン</t>
    </rPh>
    <rPh sb="11" eb="13">
      <t>カイケイ</t>
    </rPh>
    <phoneticPr fontId="5"/>
  </si>
  <si>
    <t>貞光ゆうゆう館</t>
    <rPh sb="0" eb="2">
      <t>サダミツ</t>
    </rPh>
    <rPh sb="6" eb="7">
      <t>カン</t>
    </rPh>
    <phoneticPr fontId="2"/>
  </si>
  <si>
    <t>まちづくり事業基金</t>
    <rPh sb="5" eb="7">
      <t>ジギョウ</t>
    </rPh>
    <rPh sb="7" eb="9">
      <t>キキン</t>
    </rPh>
    <phoneticPr fontId="5"/>
  </si>
  <si>
    <t>災害対策基金</t>
    <rPh sb="0" eb="2">
      <t>サイガイ</t>
    </rPh>
    <rPh sb="2" eb="4">
      <t>タイサク</t>
    </rPh>
    <rPh sb="4" eb="6">
      <t>キキン</t>
    </rPh>
    <phoneticPr fontId="5"/>
  </si>
  <si>
    <t>地域振興基金</t>
    <rPh sb="0" eb="2">
      <t>チイキ</t>
    </rPh>
    <rPh sb="2" eb="4">
      <t>シンコウ</t>
    </rPh>
    <rPh sb="4" eb="6">
      <t>キキン</t>
    </rPh>
    <phoneticPr fontId="5"/>
  </si>
  <si>
    <t>貞光ゆうゆう館基盤整備基金</t>
    <rPh sb="0" eb="2">
      <t>サダミツ</t>
    </rPh>
    <rPh sb="6" eb="7">
      <t>カン</t>
    </rPh>
    <rPh sb="7" eb="9">
      <t>キバン</t>
    </rPh>
    <rPh sb="9" eb="11">
      <t>セイビ</t>
    </rPh>
    <rPh sb="11" eb="13">
      <t>キキン</t>
    </rPh>
    <phoneticPr fontId="5"/>
  </si>
  <si>
    <t>森林環境基金</t>
    <rPh sb="0" eb="2">
      <t>シンリン</t>
    </rPh>
    <rPh sb="2" eb="4">
      <t>カンキョウ</t>
    </rPh>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</si>
</sst>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BB33-4837-B447-75E1A74AA4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72783</c:v>
                </c:pt>
                <c:pt idx="1">
                  <c:v>93714</c:v>
                </c:pt>
                <c:pt idx="2">
                  <c:v>98099</c:v>
                </c:pt>
                <c:pt idx="3">
                  <c:v>97288</c:v>
                </c:pt>
                <c:pt idx="4">
                  <c:v>102909</c:v>
                </c:pt>
              </c:numCache>
            </c:numRef>
          </c:val>
          <c:smooth val="0"/>
          <c:extLst>
            <c:ext xmlns:c16="http://schemas.microsoft.com/office/drawing/2014/chart" uri="{C3380CC4-5D6E-409C-BE32-E72D297353CC}">
              <c16:uniqueId val="{00000001-BB33-4837-B447-75E1A74AA4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2.93</c:v>
                </c:pt>
                <c:pt idx="1">
                  <c:v>4.3899999999999997</c:v>
                </c:pt>
                <c:pt idx="2">
                  <c:v>3.26</c:v>
                </c:pt>
                <c:pt idx="3">
                  <c:v>5.64</c:v>
                </c:pt>
                <c:pt idx="4">
                  <c:v>2.66</c:v>
                </c:pt>
              </c:numCache>
            </c:numRef>
          </c:val>
          <c:extLst>
            <c:ext xmlns:c16="http://schemas.microsoft.com/office/drawing/2014/chart" uri="{C3380CC4-5D6E-409C-BE32-E72D297353CC}">
              <c16:uniqueId val="{00000000-3AC1-4375-9B5C-008FCFD0AD9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14.47</c:v>
                </c:pt>
                <c:pt idx="1">
                  <c:v>13.85</c:v>
                </c:pt>
                <c:pt idx="2">
                  <c:v>14.57</c:v>
                </c:pt>
                <c:pt idx="3">
                  <c:v>14.93</c:v>
                </c:pt>
                <c:pt idx="4">
                  <c:v>14.93</c:v>
                </c:pt>
              </c:numCache>
            </c:numRef>
          </c:val>
          <c:extLst>
            <c:ext xmlns:c16="http://schemas.microsoft.com/office/drawing/2014/chart" uri="{C3380CC4-5D6E-409C-BE32-E72D297353CC}">
              <c16:uniqueId val="{00000001-3AC1-4375-9B5C-008FCFD0AD9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c:v>
                </c:pt>
                <c:pt idx="1">
                  <c:v>1.65</c:v>
                </c:pt>
                <c:pt idx="2">
                  <c:v>-1.29</c:v>
                </c:pt>
                <c:pt idx="3">
                  <c:v>2.37</c:v>
                </c:pt>
                <c:pt idx="4">
                  <c:v>-2.76</c:v>
                </c:pt>
              </c:numCache>
            </c:numRef>
          </c:val>
          <c:smooth val="0"/>
          <c:extLst>
            <c:ext xmlns:c16="http://schemas.microsoft.com/office/drawing/2014/chart" uri="{C3380CC4-5D6E-409C-BE32-E72D297353CC}">
              <c16:uniqueId val="{00000002-3AC1-4375-9B5C-008FCFD0AD9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0.14000000000000001</c:v>
                </c:pt>
                <c:pt idx="2">
                  <c:v>#N/A</c:v>
                </c:pt>
                <c:pt idx="3">
                  <c:v>0.12</c:v>
                </c:pt>
                <c:pt idx="4">
                  <c:v>#N/A</c:v>
                </c:pt>
                <c:pt idx="5">
                  <c:v>0.12</c:v>
                </c:pt>
                <c:pt idx="6">
                  <c:v>#N/A</c:v>
                </c:pt>
                <c:pt idx="7">
                  <c:v>0.62</c:v>
                </c:pt>
                <c:pt idx="8">
                  <c:v>#N/A</c:v>
                </c:pt>
                <c:pt idx="9">
                  <c:v>0.02</c:v>
                </c:pt>
              </c:numCache>
            </c:numRef>
          </c:val>
          <c:extLst>
            <c:ext xmlns:c16="http://schemas.microsoft.com/office/drawing/2014/chart" uri="{C3380CC4-5D6E-409C-BE32-E72D297353CC}">
              <c16:uniqueId val="{00000000-97A3-45FE-A18C-E14039D110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7A3-45FE-A18C-E14039D11000}"/>
            </c:ext>
          </c:extLst>
        </c:ser>
        <c:ser>
          <c:idx val="2"/>
          <c:order val="2"/>
          <c:tx>
            <c:strRef>
              <c:f>データシート!$A$29</c:f>
              <c:strCache>
                <c:ptCount val="1"/>
                <c:pt idx="0">
                  <c:v>つるぎ町剣山木綿麻温泉事業特別会計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0.09</c:v>
                </c:pt>
                <c:pt idx="2">
                  <c:v>#N/A</c:v>
                </c:pt>
                <c:pt idx="3">
                  <c:v>0.08</c:v>
                </c:pt>
                <c:pt idx="4">
                  <c:v>#N/A</c:v>
                </c:pt>
                <c:pt idx="5">
                  <c:v>0</c:v>
                </c:pt>
                <c:pt idx="6">
                  <c:v>#N/A</c:v>
                </c:pt>
                <c:pt idx="7">
                  <c:v>0.03</c:v>
                </c:pt>
                <c:pt idx="8">
                  <c:v>#N/A</c:v>
                </c:pt>
                <c:pt idx="9">
                  <c:v>0.03</c:v>
                </c:pt>
              </c:numCache>
            </c:numRef>
          </c:val>
          <c:extLst>
            <c:ext xmlns:c16="http://schemas.microsoft.com/office/drawing/2014/chart" uri="{C3380CC4-5D6E-409C-BE32-E72D297353CC}">
              <c16:uniqueId val="{00000002-97A3-45FE-A18C-E14039D11000}"/>
            </c:ext>
          </c:extLst>
        </c:ser>
        <c:ser>
          <c:idx val="3"/>
          <c:order val="3"/>
          <c:tx>
            <c:strRef>
              <c:f>データシート!$A$30</c:f>
              <c:strCache>
                <c:ptCount val="1"/>
                <c:pt idx="0">
                  <c:v>つるぎ町介護サービス事業特別会計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0.26</c:v>
                </c:pt>
                <c:pt idx="2">
                  <c:v>#N/A</c:v>
                </c:pt>
                <c:pt idx="3">
                  <c:v>0.28999999999999998</c:v>
                </c:pt>
                <c:pt idx="4">
                  <c:v>#N/A</c:v>
                </c:pt>
                <c:pt idx="5">
                  <c:v>0.24</c:v>
                </c:pt>
                <c:pt idx="6">
                  <c:v>#N/A</c:v>
                </c:pt>
                <c:pt idx="7">
                  <c:v>0.23</c:v>
                </c:pt>
                <c:pt idx="8">
                  <c:v>#N/A</c:v>
                </c:pt>
                <c:pt idx="9">
                  <c:v>0.21</c:v>
                </c:pt>
              </c:numCache>
            </c:numRef>
          </c:val>
          <c:extLst>
            <c:ext xmlns:c16="http://schemas.microsoft.com/office/drawing/2014/chart" uri="{C3380CC4-5D6E-409C-BE32-E72D297353CC}">
              <c16:uniqueId val="{00000003-97A3-45FE-A18C-E14039D11000}"/>
            </c:ext>
          </c:extLst>
        </c:ser>
        <c:ser>
          <c:idx val="4"/>
          <c:order val="4"/>
          <c:tx>
            <c:strRef>
              <c:f>データシート!$A$31</c:f>
              <c:strCache>
                <c:ptCount val="1"/>
                <c:pt idx="0">
                  <c:v>つるぎ町国民健康保険（事業勘定）事業特別会計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0.92</c:v>
                </c:pt>
                <c:pt idx="2">
                  <c:v>#N/A</c:v>
                </c:pt>
                <c:pt idx="3">
                  <c:v>0.96</c:v>
                </c:pt>
                <c:pt idx="4">
                  <c:v>#N/A</c:v>
                </c:pt>
                <c:pt idx="5">
                  <c:v>1.07</c:v>
                </c:pt>
                <c:pt idx="6">
                  <c:v>#N/A</c:v>
                </c:pt>
                <c:pt idx="7">
                  <c:v>1.06</c:v>
                </c:pt>
                <c:pt idx="8">
                  <c:v>#N/A</c:v>
                </c:pt>
                <c:pt idx="9">
                  <c:v>0.86</c:v>
                </c:pt>
              </c:numCache>
            </c:numRef>
          </c:val>
          <c:extLst>
            <c:ext xmlns:c16="http://schemas.microsoft.com/office/drawing/2014/chart" uri="{C3380CC4-5D6E-409C-BE32-E72D297353CC}">
              <c16:uniqueId val="{00000004-97A3-45FE-A18C-E14039D11000}"/>
            </c:ext>
          </c:extLst>
        </c:ser>
        <c:ser>
          <c:idx val="5"/>
          <c:order val="5"/>
          <c:tx>
            <c:strRef>
              <c:f>データシート!$A$32</c:f>
              <c:strCache>
                <c:ptCount val="1"/>
                <c:pt idx="0">
                  <c:v>つるぎ町下水道事業会計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2.3199999999999998</c:v>
                </c:pt>
              </c:numCache>
            </c:numRef>
          </c:val>
          <c:extLst>
            <c:ext xmlns:c16="http://schemas.microsoft.com/office/drawing/2014/chart" uri="{C3380CC4-5D6E-409C-BE32-E72D297353CC}">
              <c16:uniqueId val="{00000005-97A3-45FE-A18C-E14039D11000}"/>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2.83</c:v>
                </c:pt>
                <c:pt idx="2">
                  <c:v>#N/A</c:v>
                </c:pt>
                <c:pt idx="3">
                  <c:v>4.3099999999999996</c:v>
                </c:pt>
                <c:pt idx="4">
                  <c:v>#N/A</c:v>
                </c:pt>
                <c:pt idx="5">
                  <c:v>3.25</c:v>
                </c:pt>
                <c:pt idx="6">
                  <c:v>#N/A</c:v>
                </c:pt>
                <c:pt idx="7">
                  <c:v>5.6</c:v>
                </c:pt>
                <c:pt idx="8">
                  <c:v>#N/A</c:v>
                </c:pt>
                <c:pt idx="9">
                  <c:v>2.62</c:v>
                </c:pt>
              </c:numCache>
            </c:numRef>
          </c:val>
          <c:extLst>
            <c:ext xmlns:c16="http://schemas.microsoft.com/office/drawing/2014/chart" uri="{C3380CC4-5D6E-409C-BE32-E72D297353CC}">
              <c16:uniqueId val="{00000006-97A3-45FE-A18C-E14039D11000}"/>
            </c:ext>
          </c:extLst>
        </c:ser>
        <c:ser>
          <c:idx val="7"/>
          <c:order val="7"/>
          <c:tx>
            <c:strRef>
              <c:f>データシート!$A$34</c:f>
              <c:strCache>
                <c:ptCount val="1"/>
                <c:pt idx="0">
                  <c:v>つるぎ町介護保険（事業勘定）事業特別会計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1.71</c:v>
                </c:pt>
                <c:pt idx="2">
                  <c:v>#N/A</c:v>
                </c:pt>
                <c:pt idx="3">
                  <c:v>2.29</c:v>
                </c:pt>
                <c:pt idx="4">
                  <c:v>#N/A</c:v>
                </c:pt>
                <c:pt idx="5">
                  <c:v>3.23</c:v>
                </c:pt>
                <c:pt idx="6">
                  <c:v>#N/A</c:v>
                </c:pt>
                <c:pt idx="7">
                  <c:v>3.21</c:v>
                </c:pt>
                <c:pt idx="8">
                  <c:v>#N/A</c:v>
                </c:pt>
                <c:pt idx="9">
                  <c:v>3.62</c:v>
                </c:pt>
              </c:numCache>
            </c:numRef>
          </c:val>
          <c:extLst>
            <c:ext xmlns:c16="http://schemas.microsoft.com/office/drawing/2014/chart" uri="{C3380CC4-5D6E-409C-BE32-E72D297353CC}">
              <c16:uniqueId val="{00000007-97A3-45FE-A18C-E14039D11000}"/>
            </c:ext>
          </c:extLst>
        </c:ser>
        <c:ser>
          <c:idx val="8"/>
          <c:order val="8"/>
          <c:tx>
            <c:strRef>
              <c:f>データシート!$A$35</c:f>
              <c:strCache>
                <c:ptCount val="1"/>
                <c:pt idx="0">
                  <c:v>つるぎ町水道事業会計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3.36</c:v>
                </c:pt>
                <c:pt idx="2">
                  <c:v>#N/A</c:v>
                </c:pt>
                <c:pt idx="3">
                  <c:v>3.47</c:v>
                </c:pt>
                <c:pt idx="4">
                  <c:v>#N/A</c:v>
                </c:pt>
                <c:pt idx="5">
                  <c:v>4.54</c:v>
                </c:pt>
                <c:pt idx="6">
                  <c:v>#N/A</c:v>
                </c:pt>
                <c:pt idx="7">
                  <c:v>5.54</c:v>
                </c:pt>
                <c:pt idx="8">
                  <c:v>#N/A</c:v>
                </c:pt>
                <c:pt idx="9">
                  <c:v>6.09</c:v>
                </c:pt>
              </c:numCache>
            </c:numRef>
          </c:val>
          <c:extLst>
            <c:ext xmlns:c16="http://schemas.microsoft.com/office/drawing/2014/chart" uri="{C3380CC4-5D6E-409C-BE32-E72D297353CC}">
              <c16:uniqueId val="{00000008-97A3-45FE-A18C-E14039D11000}"/>
            </c:ext>
          </c:extLst>
        </c:ser>
        <c:ser>
          <c:idx val="9"/>
          <c:order val="9"/>
          <c:tx>
            <c:strRef>
              <c:f>データシート!$A$36</c:f>
              <c:strCache>
                <c:ptCount val="1"/>
                <c:pt idx="0">
                  <c:v>つるぎ町病院事業会計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8.43</c:v>
                </c:pt>
                <c:pt idx="2">
                  <c:v>#N/A</c:v>
                </c:pt>
                <c:pt idx="3">
                  <c:v>18.36</c:v>
                </c:pt>
                <c:pt idx="4">
                  <c:v>#N/A</c:v>
                </c:pt>
                <c:pt idx="5">
                  <c:v>25.08</c:v>
                </c:pt>
                <c:pt idx="6">
                  <c:v>#N/A</c:v>
                </c:pt>
                <c:pt idx="7">
                  <c:v>18.03</c:v>
                </c:pt>
                <c:pt idx="8">
                  <c:v>#N/A</c:v>
                </c:pt>
                <c:pt idx="9">
                  <c:v>8.3800000000000008</c:v>
                </c:pt>
              </c:numCache>
            </c:numRef>
          </c:val>
          <c:extLst>
            <c:ext xmlns:c16="http://schemas.microsoft.com/office/drawing/2014/chart" uri="{C3380CC4-5D6E-409C-BE32-E72D297353CC}">
              <c16:uniqueId val="{00000009-97A3-45FE-A18C-E14039D110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1213</c:v>
                </c:pt>
                <c:pt idx="5">
                  <c:v>1222</c:v>
                </c:pt>
                <c:pt idx="8">
                  <c:v>1205</c:v>
                </c:pt>
                <c:pt idx="11">
                  <c:v>1116</c:v>
                </c:pt>
                <c:pt idx="14">
                  <c:v>1076</c:v>
                </c:pt>
              </c:numCache>
            </c:numRef>
          </c:val>
          <c:extLst>
            <c:ext xmlns:c16="http://schemas.microsoft.com/office/drawing/2014/chart" uri="{C3380CC4-5D6E-409C-BE32-E72D297353CC}">
              <c16:uniqueId val="{00000000-45E7-4841-A1DC-6446DA8F67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E7-4841-A1DC-6446DA8F67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5E7-4841-A1DC-6446DA8F67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31</c:v>
                </c:pt>
                <c:pt idx="3">
                  <c:v>25</c:v>
                </c:pt>
                <c:pt idx="6">
                  <c:v>7</c:v>
                </c:pt>
                <c:pt idx="9">
                  <c:v>0</c:v>
                </c:pt>
                <c:pt idx="12">
                  <c:v>0</c:v>
                </c:pt>
              </c:numCache>
            </c:numRef>
          </c:val>
          <c:extLst>
            <c:ext xmlns:c16="http://schemas.microsoft.com/office/drawing/2014/chart" uri="{C3380CC4-5D6E-409C-BE32-E72D297353CC}">
              <c16:uniqueId val="{00000003-45E7-4841-A1DC-6446DA8F67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284</c:v>
                </c:pt>
                <c:pt idx="3">
                  <c:v>277</c:v>
                </c:pt>
                <c:pt idx="6">
                  <c:v>268</c:v>
                </c:pt>
                <c:pt idx="9">
                  <c:v>248</c:v>
                </c:pt>
                <c:pt idx="12">
                  <c:v>241</c:v>
                </c:pt>
              </c:numCache>
            </c:numRef>
          </c:val>
          <c:extLst>
            <c:ext xmlns:c16="http://schemas.microsoft.com/office/drawing/2014/chart" uri="{C3380CC4-5D6E-409C-BE32-E72D297353CC}">
              <c16:uniqueId val="{00000004-45E7-4841-A1DC-6446DA8F67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E7-4841-A1DC-6446DA8F67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E7-4841-A1DC-6446DA8F67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1342</c:v>
                </c:pt>
                <c:pt idx="3">
                  <c:v>1384</c:v>
                </c:pt>
                <c:pt idx="6">
                  <c:v>1400</c:v>
                </c:pt>
                <c:pt idx="9">
                  <c:v>1299</c:v>
                </c:pt>
                <c:pt idx="12">
                  <c:v>1265</c:v>
                </c:pt>
              </c:numCache>
            </c:numRef>
          </c:val>
          <c:extLst>
            <c:ext xmlns:c16="http://schemas.microsoft.com/office/drawing/2014/chart" uri="{C3380CC4-5D6E-409C-BE32-E72D297353CC}">
              <c16:uniqueId val="{00000007-45E7-4841-A1DC-6446DA8F67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444</c:v>
                </c:pt>
                <c:pt idx="2">
                  <c:v>#N/A</c:v>
                </c:pt>
                <c:pt idx="3">
                  <c:v>#N/A</c:v>
                </c:pt>
                <c:pt idx="4">
                  <c:v>464</c:v>
                </c:pt>
                <c:pt idx="5">
                  <c:v>#N/A</c:v>
                </c:pt>
                <c:pt idx="6">
                  <c:v>#N/A</c:v>
                </c:pt>
                <c:pt idx="7">
                  <c:v>470</c:v>
                </c:pt>
                <c:pt idx="8">
                  <c:v>#N/A</c:v>
                </c:pt>
                <c:pt idx="9">
                  <c:v>#N/A</c:v>
                </c:pt>
                <c:pt idx="10">
                  <c:v>431</c:v>
                </c:pt>
                <c:pt idx="11">
                  <c:v>#N/A</c:v>
                </c:pt>
                <c:pt idx="12">
                  <c:v>#N/A</c:v>
                </c:pt>
                <c:pt idx="13">
                  <c:v>430</c:v>
                </c:pt>
                <c:pt idx="14">
                  <c:v>#N/A</c:v>
                </c:pt>
              </c:numCache>
            </c:numRef>
          </c:val>
          <c:smooth val="0"/>
          <c:extLst>
            <c:ext xmlns:c16="http://schemas.microsoft.com/office/drawing/2014/chart" uri="{C3380CC4-5D6E-409C-BE32-E72D297353CC}">
              <c16:uniqueId val="{00000008-45E7-4841-A1DC-6446DA8F67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9161</c:v>
                </c:pt>
                <c:pt idx="5">
                  <c:v>8614</c:v>
                </c:pt>
                <c:pt idx="8">
                  <c:v>7878</c:v>
                </c:pt>
                <c:pt idx="11">
                  <c:v>7548</c:v>
                </c:pt>
                <c:pt idx="14">
                  <c:v>7064</c:v>
                </c:pt>
              </c:numCache>
            </c:numRef>
          </c:val>
          <c:extLst>
            <c:ext xmlns:c16="http://schemas.microsoft.com/office/drawing/2014/chart" uri="{C3380CC4-5D6E-409C-BE32-E72D297353CC}">
              <c16:uniqueId val="{00000000-1F5F-44C4-B5FC-027EFB1BA64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c:v>
                </c:pt>
                <c:pt idx="5">
                  <c:v>1</c:v>
                </c:pt>
                <c:pt idx="8">
                  <c:v>0</c:v>
                </c:pt>
                <c:pt idx="11">
                  <c:v>0</c:v>
                </c:pt>
                <c:pt idx="14">
                  <c:v>0</c:v>
                </c:pt>
              </c:numCache>
            </c:numRef>
          </c:val>
          <c:extLst>
            <c:ext xmlns:c16="http://schemas.microsoft.com/office/drawing/2014/chart" uri="{C3380CC4-5D6E-409C-BE32-E72D297353CC}">
              <c16:uniqueId val="{00000001-1F5F-44C4-B5FC-027EFB1BA64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3049</c:v>
                </c:pt>
                <c:pt idx="5">
                  <c:v>3360</c:v>
                </c:pt>
                <c:pt idx="8">
                  <c:v>3524</c:v>
                </c:pt>
                <c:pt idx="11">
                  <c:v>3624</c:v>
                </c:pt>
                <c:pt idx="14">
                  <c:v>3670</c:v>
                </c:pt>
              </c:numCache>
            </c:numRef>
          </c:val>
          <c:extLst>
            <c:ext xmlns:c16="http://schemas.microsoft.com/office/drawing/2014/chart" uri="{C3380CC4-5D6E-409C-BE32-E72D297353CC}">
              <c16:uniqueId val="{00000002-1F5F-44C4-B5FC-027EFB1BA64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F5F-44C4-B5FC-027EFB1BA64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F5F-44C4-B5FC-027EFB1BA64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F5F-44C4-B5FC-027EFB1BA64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683</c:v>
                </c:pt>
                <c:pt idx="3">
                  <c:v>598</c:v>
                </c:pt>
                <c:pt idx="6">
                  <c:v>551</c:v>
                </c:pt>
                <c:pt idx="9">
                  <c:v>562</c:v>
                </c:pt>
                <c:pt idx="12">
                  <c:v>506</c:v>
                </c:pt>
              </c:numCache>
            </c:numRef>
          </c:val>
          <c:extLst>
            <c:ext xmlns:c16="http://schemas.microsoft.com/office/drawing/2014/chart" uri="{C3380CC4-5D6E-409C-BE32-E72D297353CC}">
              <c16:uniqueId val="{00000006-1F5F-44C4-B5FC-027EFB1BA64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36</c:v>
                </c:pt>
                <c:pt idx="3">
                  <c:v>7</c:v>
                </c:pt>
                <c:pt idx="6">
                  <c:v>0</c:v>
                </c:pt>
                <c:pt idx="9">
                  <c:v>0</c:v>
                </c:pt>
                <c:pt idx="12">
                  <c:v>140</c:v>
                </c:pt>
              </c:numCache>
            </c:numRef>
          </c:val>
          <c:extLst>
            <c:ext xmlns:c16="http://schemas.microsoft.com/office/drawing/2014/chart" uri="{C3380CC4-5D6E-409C-BE32-E72D297353CC}">
              <c16:uniqueId val="{00000007-1F5F-44C4-B5FC-027EFB1BA64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2073</c:v>
                </c:pt>
                <c:pt idx="3">
                  <c:v>1891</c:v>
                </c:pt>
                <c:pt idx="6">
                  <c:v>1785</c:v>
                </c:pt>
                <c:pt idx="9">
                  <c:v>1598</c:v>
                </c:pt>
                <c:pt idx="12">
                  <c:v>1515</c:v>
                </c:pt>
              </c:numCache>
            </c:numRef>
          </c:val>
          <c:extLst>
            <c:ext xmlns:c16="http://schemas.microsoft.com/office/drawing/2014/chart" uri="{C3380CC4-5D6E-409C-BE32-E72D297353CC}">
              <c16:uniqueId val="{00000008-1F5F-44C4-B5FC-027EFB1BA64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F5F-44C4-B5FC-027EFB1BA64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10342</c:v>
                </c:pt>
                <c:pt idx="3">
                  <c:v>9779</c:v>
                </c:pt>
                <c:pt idx="6">
                  <c:v>9113</c:v>
                </c:pt>
                <c:pt idx="9">
                  <c:v>8503</c:v>
                </c:pt>
                <c:pt idx="12">
                  <c:v>8017</c:v>
                </c:pt>
              </c:numCache>
            </c:numRef>
          </c:val>
          <c:extLst>
            <c:ext xmlns:c16="http://schemas.microsoft.com/office/drawing/2014/chart" uri="{C3380CC4-5D6E-409C-BE32-E72D297353CC}">
              <c16:uniqueId val="{0000000A-1F5F-44C4-B5FC-027EFB1BA64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917</c:v>
                </c:pt>
                <c:pt idx="2">
                  <c:v>#N/A</c:v>
                </c:pt>
                <c:pt idx="3">
                  <c:v>#N/A</c:v>
                </c:pt>
                <c:pt idx="4">
                  <c:v>300</c:v>
                </c:pt>
                <c:pt idx="5">
                  <c:v>#N/A</c:v>
                </c:pt>
                <c:pt idx="6">
                  <c:v>#N/A</c:v>
                </c:pt>
                <c:pt idx="7">
                  <c:v>47</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F5F-44C4-B5FC-027EFB1BA64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759</c:v>
                </c:pt>
                <c:pt idx="1">
                  <c:v>762</c:v>
                </c:pt>
                <c:pt idx="2">
                  <c:v>770</c:v>
                </c:pt>
              </c:numCache>
            </c:numRef>
          </c:val>
          <c:extLst>
            <c:ext xmlns:c16="http://schemas.microsoft.com/office/drawing/2014/chart" uri="{C3380CC4-5D6E-409C-BE32-E72D297353CC}">
              <c16:uniqueId val="{00000000-22B3-4836-95B3-641E1D94BA3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2074</c:v>
                </c:pt>
                <c:pt idx="1">
                  <c:v>2165</c:v>
                </c:pt>
                <c:pt idx="2">
                  <c:v>2194</c:v>
                </c:pt>
              </c:numCache>
            </c:numRef>
          </c:val>
          <c:extLst>
            <c:ext xmlns:c16="http://schemas.microsoft.com/office/drawing/2014/chart" uri="{C3380CC4-5D6E-409C-BE32-E72D297353CC}">
              <c16:uniqueId val="{00000001-22B3-4836-95B3-641E1D94BA3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2174</c:v>
                </c:pt>
                <c:pt idx="1">
                  <c:v>2168</c:v>
                </c:pt>
                <c:pt idx="2">
                  <c:v>2144</c:v>
                </c:pt>
              </c:numCache>
            </c:numRef>
          </c:val>
          <c:extLst>
            <c:ext xmlns:c16="http://schemas.microsoft.com/office/drawing/2014/chart" uri="{C3380CC4-5D6E-409C-BE32-E72D297353CC}">
              <c16:uniqueId val="{00000002-22B3-4836-95B3-641E1D94BA3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公営企業会計及び一部事務組合地方債元利償還金については年々減少している。令和４年度で合併特例債の元利償還金返済のピークは終了しており、</a:t>
          </a:r>
          <a:r>
            <a:rPr lang="ja-JP" altLang="en-US" sz="1100" b="0" i="0" baseline="0">
              <a:solidFill>
                <a:schemeClr val="dk1"/>
              </a:solidFill>
              <a:effectLst/>
              <a:latin typeface="+mn-lt"/>
              <a:ea typeface="+mn-ea"/>
              <a:cs typeface="+mn-cs"/>
            </a:rPr>
            <a:t>元利償還金が大きく減少している。さらに、</a:t>
          </a:r>
          <a:r>
            <a:rPr lang="ja-JP" altLang="ja-JP" sz="1100" b="0" i="0" baseline="0">
              <a:solidFill>
                <a:schemeClr val="dk1"/>
              </a:solidFill>
              <a:effectLst/>
              <a:latin typeface="+mn-lt"/>
              <a:ea typeface="+mn-ea"/>
              <a:cs typeface="+mn-cs"/>
            </a:rPr>
            <a:t>令和７年度算定から令和４年度単年度数値が算定対象外となるため、今後も改善していく見込みである。</a:t>
          </a:r>
          <a:endParaRPr lang="ja-JP" altLang="ja-JP">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ltLang="ja-JP" sz="1100" b="0" i="0" baseline="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美馬西部特別養護老人ホーム組合において</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施設改修工事により地方債の借入を行ったため、組合等負担見込額</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増加している</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公営企業会計の地方債現在高、一般会計地方債現在高</a:t>
          </a:r>
          <a:r>
            <a:rPr lang="ja-JP" altLang="en-US" sz="1100" b="0" i="0" baseline="0">
              <a:solidFill>
                <a:schemeClr val="dk1"/>
              </a:solidFill>
              <a:effectLst/>
              <a:latin typeface="+mn-lt"/>
              <a:ea typeface="+mn-ea"/>
              <a:cs typeface="+mn-cs"/>
            </a:rPr>
            <a:t>は順調に減少</a:t>
          </a:r>
          <a:r>
            <a:rPr lang="ja-JP" altLang="ja-JP" sz="1100" b="0" i="0" baseline="0">
              <a:solidFill>
                <a:schemeClr val="dk1"/>
              </a:solidFill>
              <a:effectLst/>
              <a:latin typeface="+mn-lt"/>
              <a:ea typeface="+mn-ea"/>
              <a:cs typeface="+mn-cs"/>
            </a:rPr>
            <a:t>している。平成２９年度より一般財源の確保（交付税の減少等）が厳しくなり、取り崩しに転じていたが、令和２年度以降は取り崩しがないことに加えて、減債基金に積み増しを行っ</a:t>
          </a:r>
          <a:r>
            <a:rPr lang="ja-JP" altLang="en-US" sz="1100" b="0" i="0" baseline="0">
              <a:solidFill>
                <a:schemeClr val="dk1"/>
              </a:solidFill>
              <a:effectLst/>
              <a:latin typeface="+mn-lt"/>
              <a:ea typeface="+mn-ea"/>
              <a:cs typeface="+mn-cs"/>
            </a:rPr>
            <a:t>てきたため</a:t>
          </a:r>
          <a:r>
            <a:rPr lang="ja-JP" altLang="ja-JP" sz="1100" b="0" i="0" baseline="0">
              <a:solidFill>
                <a:schemeClr val="dk1"/>
              </a:solidFill>
              <a:effectLst/>
              <a:latin typeface="+mn-lt"/>
              <a:ea typeface="+mn-ea"/>
              <a:cs typeface="+mn-cs"/>
            </a:rPr>
            <a:t>、充当可能基金現在高が増加し、令和５年度決算でようやく比率の発生が解消され</a:t>
          </a:r>
          <a:r>
            <a:rPr lang="ja-JP" altLang="en-US" sz="1100" b="0" i="0" baseline="0">
              <a:solidFill>
                <a:schemeClr val="dk1"/>
              </a:solidFill>
              <a:effectLst/>
              <a:latin typeface="+mn-lt"/>
              <a:ea typeface="+mn-ea"/>
              <a:cs typeface="+mn-cs"/>
            </a:rPr>
            <a:t>、令和６年度も同様の結果となった。</a:t>
          </a:r>
          <a:r>
            <a:rPr kumimoji="1" lang="ja-JP" altLang="ja-JP" sz="1100" b="0" i="0" baseline="0">
              <a:solidFill>
                <a:schemeClr val="dk1"/>
              </a:solidFill>
              <a:effectLst/>
              <a:latin typeface="+mn-lt"/>
              <a:ea typeface="+mn-ea"/>
              <a:cs typeface="+mn-cs"/>
            </a:rPr>
            <a:t>しかし、</a:t>
          </a:r>
          <a:r>
            <a:rPr lang="ja-JP" altLang="ja-JP" sz="1100" b="0" i="0" baseline="0">
              <a:solidFill>
                <a:schemeClr val="dk1"/>
              </a:solidFill>
              <a:effectLst/>
              <a:latin typeface="+mn-lt"/>
              <a:ea typeface="+mn-ea"/>
              <a:cs typeface="+mn-cs"/>
            </a:rPr>
            <a:t>普通交付税の動向に大きく左右される状況に変わりはないことや、医業収益の大きな減少が続いている町立半田病院の経営状況など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大きな懸念材料があるため、歳出全体の抑制を図り</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予算規模の縮小と財政基盤の強化に努める。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徳島県つるぎ町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平成２９年度より一般財源の確保（交付税の減少等）が厳しくなり、取り崩しに転じていたが、令和２年度以降は取り崩しが発生していない。令和</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年度に引き続き減債基金に</a:t>
          </a:r>
          <a:r>
            <a:rPr lang="ja-JP" altLang="en-US" sz="1100" b="0" i="0" baseline="0">
              <a:solidFill>
                <a:schemeClr val="dk1"/>
              </a:solidFill>
              <a:effectLst/>
              <a:latin typeface="+mn-lt"/>
              <a:ea typeface="+mn-ea"/>
              <a:cs typeface="+mn-cs"/>
            </a:rPr>
            <a:t>２７</a:t>
          </a:r>
          <a:r>
            <a:rPr lang="ja-JP" altLang="ja-JP" sz="1100" b="0" i="0" baseline="0">
              <a:solidFill>
                <a:schemeClr val="dk1"/>
              </a:solidFill>
              <a:effectLst/>
              <a:latin typeface="+mn-lt"/>
              <a:ea typeface="+mn-ea"/>
              <a:cs typeface="+mn-cs"/>
            </a:rPr>
            <a:t>，０００千円の積み増しを行ったこと</a:t>
          </a:r>
          <a:r>
            <a:rPr kumimoji="1" lang="ja-JP" altLang="ja-JP" sz="1100" b="0" i="0" baseline="0">
              <a:solidFill>
                <a:schemeClr val="dk1"/>
              </a:solidFill>
              <a:effectLst/>
              <a:latin typeface="+mn-lt"/>
              <a:ea typeface="+mn-ea"/>
              <a:cs typeface="+mn-cs"/>
            </a:rPr>
            <a:t>により、基金現在高は増加している。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基金の使途明確化を図り、予算編成の段階で積極的に特定目的基金を取り崩していくことを予定している。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令和４年度で合併特例債の元利償還金返済のピークが終了していることや、地方債発行の抑制が継続的にできており、現状では、大きな基金の取り崩しは発生しない見込みである。</a:t>
          </a:r>
          <a:endParaRPr lang="ja-JP" altLang="ja-JP" sz="1400">
            <a:effectLst/>
          </a:endParaRPr>
        </a:p>
        <a:p>
          <a:r>
            <a:rPr lang="ja-JP" altLang="ja-JP" sz="1100" b="0" i="0" baseline="0">
              <a:solidFill>
                <a:schemeClr val="dk1"/>
              </a:solidFill>
              <a:effectLst/>
              <a:latin typeface="+mn-lt"/>
              <a:ea typeface="+mn-ea"/>
              <a:cs typeface="+mn-cs"/>
            </a:rPr>
            <a:t>しかし、普通交付税の動向に大きく左右される状況に変わりはない</a:t>
          </a:r>
          <a:r>
            <a:rPr lang="ja-JP" altLang="en-US" sz="1100" b="0" i="0" baseline="0">
              <a:solidFill>
                <a:schemeClr val="dk1"/>
              </a:solidFill>
              <a:effectLst/>
              <a:latin typeface="+mn-lt"/>
              <a:ea typeface="+mn-ea"/>
              <a:cs typeface="+mn-cs"/>
            </a:rPr>
            <a:t>ことや、医業収益の大きな減少が続いている町立半田病院の経営状況など、大きな懸念材料があるため</a:t>
          </a:r>
          <a:r>
            <a:rPr lang="ja-JP" altLang="ja-JP" sz="1100" b="0" i="0" baseline="0">
              <a:solidFill>
                <a:schemeClr val="dk1"/>
              </a:solidFill>
              <a:effectLst/>
              <a:latin typeface="+mn-lt"/>
              <a:ea typeface="+mn-ea"/>
              <a:cs typeface="+mn-cs"/>
            </a:rPr>
            <a:t>、歳出全体の抑制を図り、予算規模の縮小と財政基盤の強化に努める。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まちづくり事業基金：地域における住民の連帯感の醸成及び個性ある地域づくりの振興を図る。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災害対策基金：地震や風水害など、あらゆる災害により甚大な被害が発生した場合の応急対策及び復興対策を円滑に推進する。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地域振興基金：福祉活動の促進及び快適な生活環境の形成等を図る。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地域振興基金：</a:t>
          </a:r>
          <a:r>
            <a:rPr lang="ja-JP" altLang="en-US" sz="1100" b="0" i="0" baseline="0">
              <a:solidFill>
                <a:schemeClr val="dk1"/>
              </a:solidFill>
              <a:effectLst/>
              <a:latin typeface="+mn-lt"/>
              <a:ea typeface="+mn-ea"/>
              <a:cs typeface="+mn-cs"/>
            </a:rPr>
            <a:t>貞光中学校全国駅伝大会出場事業</a:t>
          </a:r>
          <a:r>
            <a:rPr lang="ja-JP" altLang="ja-JP" sz="1100" b="0" i="0" baseline="0">
              <a:solidFill>
                <a:schemeClr val="dk1"/>
              </a:solidFill>
              <a:effectLst/>
              <a:latin typeface="+mn-lt"/>
              <a:ea typeface="+mn-ea"/>
              <a:cs typeface="+mn-cs"/>
            </a:rPr>
            <a:t>などに取り崩しを実施した一方で</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ふるさと納税を原資に積み立てを行ったため全体で</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７８９</a:t>
          </a:r>
          <a:r>
            <a:rPr lang="ja-JP" altLang="ja-JP" sz="1100" b="0" i="0" baseline="0">
              <a:solidFill>
                <a:schemeClr val="dk1"/>
              </a:solidFill>
              <a:effectLst/>
              <a:latin typeface="+mn-lt"/>
              <a:ea typeface="+mn-ea"/>
              <a:cs typeface="+mn-cs"/>
            </a:rPr>
            <a:t>千円</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基金の使途明確化を図り、予算編成の段階で積極的に特定目的基金を取り崩していくことを予定している。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平成２９年度より一般財源の確保（交付税の減少等）が厳しくなり、取り崩しに転じていたが、令和２年度以降は取り崩しが発生していないことと、</a:t>
          </a:r>
          <a:r>
            <a:rPr kumimoji="1" lang="ja-JP" altLang="ja-JP" sz="1100" b="0" i="0" baseline="0">
              <a:solidFill>
                <a:schemeClr val="dk1"/>
              </a:solidFill>
              <a:effectLst/>
              <a:latin typeface="+mn-lt"/>
              <a:ea typeface="+mn-ea"/>
              <a:cs typeface="+mn-cs"/>
            </a:rPr>
            <a:t>基金運用利息</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３５２</a:t>
          </a:r>
          <a:r>
            <a:rPr kumimoji="1" lang="ja-JP" altLang="ja-JP" sz="1100" b="0" i="0" baseline="0">
              <a:solidFill>
                <a:schemeClr val="dk1"/>
              </a:solidFill>
              <a:effectLst/>
              <a:latin typeface="+mn-lt"/>
              <a:ea typeface="+mn-ea"/>
              <a:cs typeface="+mn-cs"/>
            </a:rPr>
            <a:t>千円を積み立てたため。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令和４年度で合併特例債の元利償還金返済のピークが終了していることや、地方債発行の抑制が継続的にできており、現状では、大きな基金の取り崩しは発生しない見込みである。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しかし、普通交付税の動向に大きく左右される状況に変わりはないことや、医業収益の大きな減少が続いている町立半田病院の経営状況など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大きな懸念材料があるため、歳出全体の抑制を図り、予算規模の縮小と財政基盤の強化に努める。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平成２９年度より一般財源の確保（交付税の減少等）が厳しくなり、取り崩しに転じていたが、令和２年度以降は取り崩しが発生していないことと、令和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年度に引き続き</a:t>
          </a:r>
          <a:r>
            <a:rPr lang="ja-JP" altLang="en-US" sz="1100" b="0" i="0" baseline="0">
              <a:solidFill>
                <a:schemeClr val="dk1"/>
              </a:solidFill>
              <a:effectLst/>
              <a:latin typeface="+mn-lt"/>
              <a:ea typeface="+mn-ea"/>
              <a:cs typeface="+mn-cs"/>
            </a:rPr>
            <a:t>２７</a:t>
          </a:r>
          <a:r>
            <a:rPr kumimoji="1" lang="ja-JP" altLang="ja-JP" sz="1100" b="0" i="0" baseline="0">
              <a:solidFill>
                <a:schemeClr val="dk1"/>
              </a:solidFill>
              <a:effectLst/>
              <a:latin typeface="+mn-lt"/>
              <a:ea typeface="+mn-ea"/>
              <a:cs typeface="+mn-cs"/>
            </a:rPr>
            <a:t>，０００千円の積み増しを行ったため。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b="0" i="0" baseline="0">
              <a:solidFill>
                <a:schemeClr val="dk1"/>
              </a:solidFill>
              <a:effectLst/>
              <a:latin typeface="+mn-lt"/>
              <a:ea typeface="+mn-ea"/>
              <a:cs typeface="+mn-cs"/>
            </a:rPr>
            <a:t>令和４年度で合併特例債の元利償還金返済のピークが終了していることや、地方債発行の抑制が継続的にできており、</a:t>
          </a:r>
          <a:r>
            <a:rPr kumimoji="1" lang="ja-JP" altLang="ja-JP" sz="1100" b="0" i="0" baseline="0">
              <a:solidFill>
                <a:schemeClr val="dk1"/>
              </a:solidFill>
              <a:effectLst/>
              <a:latin typeface="+mn-lt"/>
              <a:ea typeface="+mn-ea"/>
              <a:cs typeface="+mn-cs"/>
            </a:rPr>
            <a:t>現状では、大きな基金の取り崩しは発生しない見込みである。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しかし、普通交付税の動向に大きく左右される状況に変わりはないことや、医業収益の大きな減少が続いている町立半田病院の経営状況など</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大きな懸念材料があるため、歳出全体の抑制を図り、予算規模の縮小と財政基盤の強化に努める。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7,392
7,350
194.84
8,254,791
8,097,433
137,007
5,155,125
8,017,493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本町では過疎化等の影響により全国平均を大幅に上回り高齢化が進んでいる。（全国高齢化比率２９．</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％・つるぎ町４</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７</a:t>
          </a:r>
          <a:r>
            <a:rPr kumimoji="1" lang="ja-JP" altLang="ja-JP" sz="1100" b="0" i="0" baseline="0">
              <a:solidFill>
                <a:schemeClr val="dk1"/>
              </a:solidFill>
              <a:effectLst/>
              <a:latin typeface="+mn-lt"/>
              <a:ea typeface="+mn-ea"/>
              <a:cs typeface="+mn-cs"/>
            </a:rPr>
            <a:t>年３月末現在</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）町税の徴収率については、令和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年度で９６．</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で年々減少傾向にある。今後も納税義務者が減少していくと予測され、徴収率の向上は見込めず、増収も考えにくい。よって、歳出全体の抑制が必要であり、定員管理の徹底や地方債の借入を伴う投資的経費の抑制に、より一層努めなければならない。</a:t>
          </a:r>
          <a:endParaRPr kumimoji="1" lang="en-US" altLang="ja-JP" sz="11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4233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村合併時（平成１７年度１０４，３％）と比較すると改善しているが、依然として類似団体を上回る状況である。人件費カット（平成１８年～平成２１年度）や交付税の増額で平成２２年度は８６．４％まで改善したが、それ以降は、年々悪化傾向であった。国の補正予算第１号による普通交付税の大規模な追加交付が実施された令和３年度を除いては、毎年数値が改善されており、経常的経費は削減できている。しかし、依然として高い水準であり、引き続き経常的経費の抑制に努めなければなら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63246</xdr:rowOff>
    </xdr:from>
    <xdr:to>
      <xdr:col>23</xdr:col>
      <xdr:colOff>133350</xdr:colOff>
      <xdr:row>66</xdr:row>
      <xdr:rowOff>72898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137894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72898</xdr:rowOff>
    </xdr:from>
    <xdr:to>
      <xdr:col>19</xdr:col>
      <xdr:colOff>133350</xdr:colOff>
      <xdr:row>66</xdr:row>
      <xdr:rowOff>77724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3885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66</xdr:row>
      <xdr:rowOff>77724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1210036"/>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66</xdr:row>
      <xdr:rowOff>164592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210036"/>
          <a:ext cx="8890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134129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764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12446</xdr:rowOff>
    </xdr:from>
    <xdr:to>
      <xdr:col>23</xdr:col>
      <xdr:colOff>184150</xdr:colOff>
      <xdr:row>66</xdr:row>
      <xdr:rowOff>114046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3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79773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2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22098</xdr:rowOff>
    </xdr:from>
    <xdr:to>
      <xdr:col>19</xdr:col>
      <xdr:colOff>184150</xdr:colOff>
      <xdr:row>66</xdr:row>
      <xdr:rowOff>123698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33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108475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42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26924</xdr:rowOff>
    </xdr:from>
    <xdr:to>
      <xdr:col>15</xdr:col>
      <xdr:colOff>133350</xdr:colOff>
      <xdr:row>66</xdr:row>
      <xdr:rowOff>128524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113301</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113792</xdr:rowOff>
    </xdr:from>
    <xdr:to>
      <xdr:col>7</xdr:col>
      <xdr:colOff>31750</xdr:colOff>
      <xdr:row>67</xdr:row>
      <xdr:rowOff>43942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2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28719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1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[345,249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人件費、物件費等の合計額の人口１人あたりの金額が類似団体平均を上回っているのは、人件費が主な要因となっている。定員管理の状況からみても職員数が類似団体を大きく上回っているため、令和２年度策定の「第４次つるぎ町集中改革プラン」に沿った定員管理の適正化を進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141633</xdr:rowOff>
    </xdr:from>
    <xdr:to>
      <xdr:col>23</xdr:col>
      <xdr:colOff>133350</xdr:colOff>
      <xdr:row>81</xdr:row>
      <xdr:rowOff>160268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29083"/>
          <a:ext cx="838200" cy="1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145045</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32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140241</xdr:rowOff>
    </xdr:from>
    <xdr:to>
      <xdr:col>19</xdr:col>
      <xdr:colOff>133350</xdr:colOff>
      <xdr:row>81</xdr:row>
      <xdr:rowOff>141633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27691"/>
          <a:ext cx="889000" cy="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131718</xdr:rowOff>
    </xdr:from>
    <xdr:to>
      <xdr:col>15</xdr:col>
      <xdr:colOff>82550</xdr:colOff>
      <xdr:row>81</xdr:row>
      <xdr:rowOff>140241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19168"/>
          <a:ext cx="889000" cy="8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130349</xdr:rowOff>
    </xdr:from>
    <xdr:to>
      <xdr:col>11</xdr:col>
      <xdr:colOff>31750</xdr:colOff>
      <xdr:row>81</xdr:row>
      <xdr:rowOff>131718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17799"/>
          <a:ext cx="889000" cy="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109468</xdr:rowOff>
    </xdr:from>
    <xdr:to>
      <xdr:col>23</xdr:col>
      <xdr:colOff>184150</xdr:colOff>
      <xdr:row>82</xdr:row>
      <xdr:rowOff>39618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9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30745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1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90833</xdr:rowOff>
    </xdr:from>
    <xdr:to>
      <xdr:col>19</xdr:col>
      <xdr:colOff>184150</xdr:colOff>
      <xdr:row>82</xdr:row>
      <xdr:rowOff>20983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7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5760</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064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89441</xdr:rowOff>
    </xdr:from>
    <xdr:to>
      <xdr:col>15</xdr:col>
      <xdr:colOff>133350</xdr:colOff>
      <xdr:row>82</xdr:row>
      <xdr:rowOff>19591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76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4368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06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80918</xdr:rowOff>
    </xdr:from>
    <xdr:to>
      <xdr:col>11</xdr:col>
      <xdr:colOff>82550</xdr:colOff>
      <xdr:row>82</xdr:row>
      <xdr:rowOff>11068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6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167295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05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79549</xdr:rowOff>
    </xdr:from>
    <xdr:to>
      <xdr:col>7</xdr:col>
      <xdr:colOff>31750</xdr:colOff>
      <xdr:row>82</xdr:row>
      <xdr:rowOff>9699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6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165926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053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３年度、２４年度は国家公務員の一時的な減額措置により基準を上回っていたが、平成２５年度より減額措置がなくなっているので数値が基準を下回っている。また、類似団体よりも数値が下回っているので健全であるといえる。今後も「第４次つるぎ町集中改革プラン」において給与の適正化に関する方針を定め、数値が悪化しないよう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53823</xdr:rowOff>
    </xdr:from>
    <xdr:to>
      <xdr:col>81</xdr:col>
      <xdr:colOff>44450</xdr:colOff>
      <xdr:row>84</xdr:row>
      <xdr:rowOff>134257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4556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53823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65314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4441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76805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4671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3023</xdr:rowOff>
    </xdr:from>
    <xdr:to>
      <xdr:col>77</xdr:col>
      <xdr:colOff>95250</xdr:colOff>
      <xdr:row>84</xdr:row>
      <xdr:rowOff>104623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114800</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73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14514</xdr:rowOff>
    </xdr:from>
    <xdr:to>
      <xdr:col>68</xdr:col>
      <xdr:colOff>203200</xdr:colOff>
      <xdr:row>84</xdr:row>
      <xdr:rowOff>116114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126291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町村合併等の影響もあり人口千人あたりの職員数が類似団体平均を大きく上回る状況となっている。そのため「第３次つるぎ町集中改革プラン」において職員の新規採用の抑制に努めてきたが、地理的問題もあり実行出来ていないのが現状である。令和２年度策定の「第４次つるぎ町集中改革プラン」に沿った定員管理の適正化を図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77724</xdr:rowOff>
    </xdr:from>
    <xdr:to>
      <xdr:col>81</xdr:col>
      <xdr:colOff>44450</xdr:colOff>
      <xdr:row>66</xdr:row>
      <xdr:rowOff>154940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39342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77724</xdr:rowOff>
    </xdr:from>
    <xdr:to>
      <xdr:col>77</xdr:col>
      <xdr:colOff>44450</xdr:colOff>
      <xdr:row>66</xdr:row>
      <xdr:rowOff>86571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393424"/>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86571</xdr:rowOff>
    </xdr:from>
    <xdr:to>
      <xdr:col>72</xdr:col>
      <xdr:colOff>203200</xdr:colOff>
      <xdr:row>66</xdr:row>
      <xdr:rowOff>96224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40227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31877</xdr:rowOff>
    </xdr:from>
    <xdr:to>
      <xdr:col>68</xdr:col>
      <xdr:colOff>152400</xdr:colOff>
      <xdr:row>66</xdr:row>
      <xdr:rowOff>96224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34757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104140</xdr:rowOff>
    </xdr:from>
    <xdr:to>
      <xdr:col>81</xdr:col>
      <xdr:colOff>95250</xdr:colOff>
      <xdr:row>67</xdr:row>
      <xdr:rowOff>34290</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17</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1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26924</xdr:rowOff>
    </xdr:from>
    <xdr:to>
      <xdr:col>77</xdr:col>
      <xdr:colOff>95250</xdr:colOff>
      <xdr:row>66</xdr:row>
      <xdr:rowOff>128524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113301</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429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35771</xdr:rowOff>
    </xdr:from>
    <xdr:to>
      <xdr:col>73</xdr:col>
      <xdr:colOff>44450</xdr:colOff>
      <xdr:row>66</xdr:row>
      <xdr:rowOff>137371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122148</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45424</xdr:rowOff>
    </xdr:from>
    <xdr:to>
      <xdr:col>68</xdr:col>
      <xdr:colOff>203200</xdr:colOff>
      <xdr:row>66</xdr:row>
      <xdr:rowOff>147024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6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131801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4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152527</xdr:rowOff>
    </xdr:from>
    <xdr:to>
      <xdr:col>64</xdr:col>
      <xdr:colOff>152400</xdr:colOff>
      <xdr:row>66</xdr:row>
      <xdr:rowOff>82677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29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67454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383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実質公債費比率については、類似団体平均を上回る結果となっている。令和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年度においては、</a:t>
          </a:r>
          <a:r>
            <a:rPr lang="ja-JP" altLang="en-US" sz="1100" b="0" i="0" baseline="0">
              <a:solidFill>
                <a:schemeClr val="dk1"/>
              </a:solidFill>
              <a:effectLst/>
              <a:latin typeface="+mn-lt"/>
              <a:ea typeface="+mn-ea"/>
              <a:cs typeface="+mn-cs"/>
            </a:rPr>
            <a:t>臨時財政対策</a:t>
          </a:r>
          <a:r>
            <a:rPr lang="ja-JP" altLang="ja-JP" sz="1100" b="0" i="0" baseline="0">
              <a:solidFill>
                <a:schemeClr val="dk1"/>
              </a:solidFill>
              <a:effectLst/>
              <a:latin typeface="+mn-lt"/>
              <a:ea typeface="+mn-ea"/>
              <a:cs typeface="+mn-cs"/>
            </a:rPr>
            <a:t>債</a:t>
          </a:r>
          <a:r>
            <a:rPr lang="ja-JP" altLang="en-US" sz="1100" b="0" i="0" baseline="0">
              <a:solidFill>
                <a:schemeClr val="dk1"/>
              </a:solidFill>
              <a:effectLst/>
              <a:latin typeface="+mn-lt"/>
              <a:ea typeface="+mn-ea"/>
              <a:cs typeface="+mn-cs"/>
            </a:rPr>
            <a:t>などの</a:t>
          </a:r>
          <a:r>
            <a:rPr lang="ja-JP" altLang="ja-JP" sz="1100" b="0" i="0" baseline="0">
              <a:solidFill>
                <a:schemeClr val="dk1"/>
              </a:solidFill>
              <a:effectLst/>
              <a:latin typeface="+mn-lt"/>
              <a:ea typeface="+mn-ea"/>
              <a:cs typeface="+mn-cs"/>
            </a:rPr>
            <a:t>元金償還金が減少したため改善している。令和４年度で合併特例債の元利償還金返済のピークは終了して</a:t>
          </a:r>
          <a:r>
            <a:rPr lang="ja-JP" altLang="en-US" sz="1100" b="0" i="0" baseline="0">
              <a:solidFill>
                <a:schemeClr val="dk1"/>
              </a:solidFill>
              <a:effectLst/>
              <a:latin typeface="+mn-lt"/>
              <a:ea typeface="+mn-ea"/>
              <a:cs typeface="+mn-cs"/>
            </a:rPr>
            <a:t>おり、</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７</a:t>
          </a:r>
          <a:r>
            <a:rPr lang="ja-JP" altLang="ja-JP" sz="1100" b="0" i="0" baseline="0">
              <a:solidFill>
                <a:schemeClr val="dk1"/>
              </a:solidFill>
              <a:effectLst/>
              <a:latin typeface="+mn-lt"/>
              <a:ea typeface="+mn-ea"/>
              <a:cs typeface="+mn-cs"/>
            </a:rPr>
            <a:t>年度</a:t>
          </a:r>
          <a:r>
            <a:rPr lang="ja-JP" altLang="en-US" sz="1100" b="0" i="0" baseline="0">
              <a:solidFill>
                <a:schemeClr val="dk1"/>
              </a:solidFill>
              <a:effectLst/>
              <a:latin typeface="+mn-lt"/>
              <a:ea typeface="+mn-ea"/>
              <a:cs typeface="+mn-cs"/>
            </a:rPr>
            <a:t>算定から令和４年度単年度数値が算定対象外となるため、今後</a:t>
          </a:r>
          <a:r>
            <a:rPr lang="ja-JP" altLang="ja-JP" sz="1100" b="0" i="0" baseline="0">
              <a:solidFill>
                <a:schemeClr val="dk1"/>
              </a:solidFill>
              <a:effectLst/>
              <a:latin typeface="+mn-lt"/>
              <a:ea typeface="+mn-ea"/>
              <a:cs typeface="+mn-cs"/>
            </a:rPr>
            <a:t>も改善していく見込みである。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131572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73228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42</xdr:row>
      <xdr:rowOff>141224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324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141224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3228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92964</xdr:rowOff>
    </xdr:from>
    <xdr:to>
      <xdr:col>68</xdr:col>
      <xdr:colOff>152400</xdr:colOff>
      <xdr:row>42</xdr:row>
      <xdr:rowOff>121920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938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90424</xdr:rowOff>
    </xdr:from>
    <xdr:to>
      <xdr:col>73</xdr:col>
      <xdr:colOff>44450</xdr:colOff>
      <xdr:row>43</xdr:row>
      <xdr:rowOff>20574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5351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7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71120</xdr:rowOff>
    </xdr:from>
    <xdr:to>
      <xdr:col>68</xdr:col>
      <xdr:colOff>203200</xdr:colOff>
      <xdr:row>43</xdr:row>
      <xdr:rowOff>1270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157497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42164</xdr:rowOff>
    </xdr:from>
    <xdr:to>
      <xdr:col>64</xdr:col>
      <xdr:colOff>152400</xdr:colOff>
      <xdr:row>42</xdr:row>
      <xdr:rowOff>143764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128541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健全化法が施行された平成１９年度【１０１．５％】以降、類似団体を上回る結果となっていたが、令和５年度決算でようやく比率の発生が解消されている。改善要因として、公営企業及び一部事務組合の地方債現在高の減少、地方債発行の抑制による一般会計地方債現在高の減少、減債基金への積立による充当可能基金の増加があげられる。</a:t>
          </a:r>
          <a:r>
            <a:rPr kumimoji="1" lang="ja-JP" altLang="ja-JP" sz="1100" b="0" i="0" baseline="0">
              <a:solidFill>
                <a:schemeClr val="dk1"/>
              </a:solidFill>
              <a:effectLst/>
              <a:latin typeface="+mn-lt"/>
              <a:ea typeface="+mn-ea"/>
              <a:cs typeface="+mn-cs"/>
            </a:rPr>
            <a:t>しかし、普通交付税の動向に大きく左右される状況に変わりはないため、歳出全体の抑制を図り、予算規模の縮小と財政基盤の強化に努める必要がある。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163936</xdr:rowOff>
    </xdr:from>
    <xdr:to>
      <xdr:col>72</xdr:col>
      <xdr:colOff>203200</xdr:colOff>
      <xdr:row>14</xdr:row>
      <xdr:rowOff>111125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392786"/>
          <a:ext cx="889000" cy="11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111125</xdr:rowOff>
    </xdr:from>
    <xdr:to>
      <xdr:col>68</xdr:col>
      <xdr:colOff>152400</xdr:colOff>
      <xdr:row>16</xdr:row>
      <xdr:rowOff>87948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51142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113136</xdr:rowOff>
    </xdr:from>
    <xdr:to>
      <xdr:col>73</xdr:col>
      <xdr:colOff>44450</xdr:colOff>
      <xdr:row>14</xdr:row>
      <xdr:rowOff>43286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34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28063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42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60325</xdr:rowOff>
    </xdr:from>
    <xdr:to>
      <xdr:col>68</xdr:col>
      <xdr:colOff>203200</xdr:colOff>
      <xdr:row>14</xdr:row>
      <xdr:rowOff>161925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46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146702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54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37148</xdr:rowOff>
    </xdr:from>
    <xdr:to>
      <xdr:col>64</xdr:col>
      <xdr:colOff>152400</xdr:colOff>
      <xdr:row>16</xdr:row>
      <xdr:rowOff>138748</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123525</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66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7,392
7,350
194.84
8,254,791
8,097,433
137,007
5,155,125
8,017,493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類似団体と比較して職員数が多いため経常収支比率の人件費分の割合が高くなっており、改善する必要がある。「第４次集中改革プラン」に基づいた新規採用職員の抑制や諸手当の見直し等について具体的な方針を定め、人件費の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94996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58420</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735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506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5066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7620</xdr:rowOff>
    </xdr:from>
    <xdr:to>
      <xdr:col>15</xdr:col>
      <xdr:colOff>149225</xdr:colOff>
      <xdr:row>38</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156210</xdr:rowOff>
    </xdr:from>
    <xdr:to>
      <xdr:col>11</xdr:col>
      <xdr:colOff>60325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89916</xdr:rowOff>
    </xdr:from>
    <xdr:to>
      <xdr:col>6</xdr:col>
      <xdr:colOff>171450</xdr:colOff>
      <xdr:row>39</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4843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物件費については、以前から積極的な経費の削減や経済対策事業のような補助事業への振替等により類似団体内でも最小値を示しており、一定の効果が表れている。今後も引き続き、業務内容等を精査し、物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451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62230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51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24130</xdr:rowOff>
    </xdr:from>
    <xdr:to>
      <xdr:col>73</xdr:col>
      <xdr:colOff>180975</xdr:colOff>
      <xdr:row>14</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2443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24130</xdr:rowOff>
    </xdr:from>
    <xdr:to>
      <xdr:col>69</xdr:col>
      <xdr:colOff>92075</xdr:colOff>
      <xdr:row>14</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424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19050</xdr:rowOff>
    </xdr:from>
    <xdr:to>
      <xdr:col>82</xdr:col>
      <xdr:colOff>158750</xdr:colOff>
      <xdr:row>14</xdr:row>
      <xdr:rowOff>120650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41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99077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32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xdr:rowOff>
    </xdr:from>
    <xdr:to>
      <xdr:col>74</xdr:col>
      <xdr:colOff>31750</xdr:colOff>
      <xdr:row>14</xdr:row>
      <xdr:rowOff>113030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1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123207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80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144780</xdr:rowOff>
    </xdr:from>
    <xdr:to>
      <xdr:col>69</xdr:col>
      <xdr:colOff>142875</xdr:colOff>
      <xdr:row>14</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7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85107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142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152400</xdr:rowOff>
    </xdr:from>
    <xdr:to>
      <xdr:col>65</xdr:col>
      <xdr:colOff>53975</xdr:colOff>
      <xdr:row>14</xdr:row>
      <xdr:rowOff>82550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8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92727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15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扶助費については、事務事業等の見直しにより一定の役割を果たし、事業の縮減等に努めた結果、類似団体で最小に近い数値となっている。しかし、今後は高齢化等の影響により大きな負担が予測されるため、今まで以上に資格審査等の適正化を図り、財政への負担を軽減できるように努める。特に町独自で行っている事業については将来的な負担が過大にならないように精査す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88900</xdr:rowOff>
    </xdr:from>
    <xdr:to>
      <xdr:col>24</xdr:col>
      <xdr:colOff>25400</xdr:colOff>
      <xdr:row>54</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4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88900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4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88900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328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38100</xdr:rowOff>
    </xdr:from>
    <xdr:to>
      <xdr:col>24</xdr:col>
      <xdr:colOff>76200</xdr:colOff>
      <xdr:row>54</xdr:row>
      <xdr:rowOff>139700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54627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38100</xdr:rowOff>
    </xdr:from>
    <xdr:to>
      <xdr:col>20</xdr:col>
      <xdr:colOff>38100</xdr:colOff>
      <xdr:row>54</xdr:row>
      <xdr:rowOff>139700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149877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6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その他に係る経常収支比率については、以前から類似団体と大きな差はなく、公営企業会計等への繰出金の抑制に努めている結果が表れている。今後も、公営企業等の財政状況の悪化に伴う赤字補填的な繰出金が多額にならないよう、健全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130810</xdr:rowOff>
    </xdr:from>
    <xdr:to>
      <xdr:col>82</xdr:col>
      <xdr:colOff>107950</xdr:colOff>
      <xdr:row>58</xdr:row>
      <xdr:rowOff>111760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9034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111760</xdr:rowOff>
    </xdr:from>
    <xdr:to>
      <xdr:col>78</xdr:col>
      <xdr:colOff>69850</xdr:colOff>
      <xdr:row>58</xdr:row>
      <xdr:rowOff>119380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5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127017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72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96520</xdr:rowOff>
    </xdr:from>
    <xdr:to>
      <xdr:col>73</xdr:col>
      <xdr:colOff>180975</xdr:colOff>
      <xdr:row>58</xdr:row>
      <xdr:rowOff>119380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10040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157497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75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96520</xdr:rowOff>
    </xdr:from>
    <xdr:to>
      <xdr:col>69</xdr:col>
      <xdr:colOff>92075</xdr:colOff>
      <xdr:row>59</xdr:row>
      <xdr:rowOff>24130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100406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119397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72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80010</xdr:rowOff>
    </xdr:from>
    <xdr:to>
      <xdr:col>82</xdr:col>
      <xdr:colOff>158750</xdr:colOff>
      <xdr:row>58</xdr:row>
      <xdr:rowOff>10160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52087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60960</xdr:rowOff>
    </xdr:from>
    <xdr:to>
      <xdr:col>78</xdr:col>
      <xdr:colOff>120650</xdr:colOff>
      <xdr:row>58</xdr:row>
      <xdr:rowOff>162560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147337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09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68580</xdr:rowOff>
    </xdr:from>
    <xdr:to>
      <xdr:col>74</xdr:col>
      <xdr:colOff>31750</xdr:colOff>
      <xdr:row>58</xdr:row>
      <xdr:rowOff>170180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154957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09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45720</xdr:rowOff>
    </xdr:from>
    <xdr:to>
      <xdr:col>69</xdr:col>
      <xdr:colOff>142875</xdr:colOff>
      <xdr:row>58</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132097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144780</xdr:rowOff>
    </xdr:from>
    <xdr:to>
      <xdr:col>65</xdr:col>
      <xdr:colOff>53975</xdr:colOff>
      <xdr:row>59</xdr:row>
      <xdr:rowOff>74930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59707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補助費等については経常収支比率が類似団体を上回っており、町立半田病院への繰出金と一部事務組合への負担金が大きいことが主な要因と考えられる。一部事務組合への負担金については毎年事業内容を確認し抑制に努めているが、新規事業への着手、施設の状況等により、今後も負担金が増加する可能性がある。各団体への補助金については、引き続き活動内容や収益性を勘案するとともに、一定の交付基準を設定し、見直しや廃止も視野に入れ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168148</xdr:rowOff>
    </xdr:from>
    <xdr:to>
      <xdr:col>82</xdr:col>
      <xdr:colOff>107950</xdr:colOff>
      <xdr:row>39</xdr:row>
      <xdr:rowOff>83566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68324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168148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6146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055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90424</xdr:rowOff>
    </xdr:from>
    <xdr:to>
      <xdr:col>69</xdr:col>
      <xdr:colOff>92075</xdr:colOff>
      <xdr:row>38</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60552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32766</xdr:rowOff>
    </xdr:from>
    <xdr:to>
      <xdr:col>82</xdr:col>
      <xdr:colOff>158750</xdr:colOff>
      <xdr:row>39</xdr:row>
      <xdr:rowOff>134366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71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4843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91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117348</xdr:rowOff>
    </xdr:from>
    <xdr:to>
      <xdr:col>78</xdr:col>
      <xdr:colOff>120650</xdr:colOff>
      <xdr:row>39</xdr:row>
      <xdr:rowOff>47498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63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32275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718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令和４年度で合併特例債の元利償還金返済のピークは終了したが、依然として類似団体平均を大きく上回る結果となっている。今後も厳しい財政運営が予測されるので、公債費が大きな負担とならないよう、新規発行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62230</xdr:rowOff>
    </xdr:from>
    <xdr:to>
      <xdr:col>24</xdr:col>
      <xdr:colOff>25400</xdr:colOff>
      <xdr:row>78</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4353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104139</xdr:rowOff>
    </xdr:from>
    <xdr:to>
      <xdr:col>19</xdr:col>
      <xdr:colOff>187325</xdr:colOff>
      <xdr:row>78</xdr:row>
      <xdr:rowOff>161289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4772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96520</xdr:rowOff>
    </xdr:from>
    <xdr:to>
      <xdr:col>15</xdr:col>
      <xdr:colOff>98425</xdr:colOff>
      <xdr:row>78</xdr:row>
      <xdr:rowOff>161289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4696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104139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4696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11430</xdr:rowOff>
    </xdr:from>
    <xdr:to>
      <xdr:col>24</xdr:col>
      <xdr:colOff>76200</xdr:colOff>
      <xdr:row>78</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38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154957</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53339</xdr:rowOff>
    </xdr:from>
    <xdr:to>
      <xdr:col>20</xdr:col>
      <xdr:colOff>38100</xdr:colOff>
      <xdr:row>78</xdr:row>
      <xdr:rowOff>154939</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139716</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110489</xdr:rowOff>
    </xdr:from>
    <xdr:to>
      <xdr:col>15</xdr:col>
      <xdr:colOff>149225</xdr:colOff>
      <xdr:row>79</xdr:row>
      <xdr:rowOff>40639</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25416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53339</xdr:rowOff>
    </xdr:from>
    <xdr:to>
      <xdr:col>6</xdr:col>
      <xdr:colOff>171450</xdr:colOff>
      <xdr:row>78</xdr:row>
      <xdr:rowOff>154939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139716</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債費以外の経常収支比率については、以前から類似団体と大きな差はない。経常収支比率全体でみると、人件費と公債費に占める割合が大きいと思われるので、その部分を計画的に抑制することが、経常収支比率全体の改善につながっていくと考えら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142239</xdr:rowOff>
    </xdr:from>
    <xdr:to>
      <xdr:col>82</xdr:col>
      <xdr:colOff>107950</xdr:colOff>
      <xdr:row>78</xdr:row>
      <xdr:rowOff>5080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4388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142239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1053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8889</xdr:rowOff>
    </xdr:from>
    <xdr:to>
      <xdr:col>69</xdr:col>
      <xdr:colOff>92075</xdr:colOff>
      <xdr:row>78</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1053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125730</xdr:rowOff>
    </xdr:from>
    <xdr:to>
      <xdr:col>82</xdr:col>
      <xdr:colOff>158750</xdr:colOff>
      <xdr:row>78</xdr:row>
      <xdr:rowOff>55880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97807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91439</xdr:rowOff>
    </xdr:from>
    <xdr:to>
      <xdr:col>78</xdr:col>
      <xdr:colOff>120650</xdr:colOff>
      <xdr:row>78</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6366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79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129539</xdr:rowOff>
    </xdr:from>
    <xdr:to>
      <xdr:col>69</xdr:col>
      <xdr:colOff>142875</xdr:colOff>
      <xdr:row>77</xdr:row>
      <xdr:rowOff>59689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44466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104157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156960</xdr:rowOff>
    </xdr:from>
    <xdr:to>
      <xdr:col>29</xdr:col>
      <xdr:colOff>127000</xdr:colOff>
      <xdr:row>14</xdr:row>
      <xdr:rowOff>26018</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261985"/>
          <a:ext cx="647700" cy="211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26018</xdr:rowOff>
    </xdr:from>
    <xdr:to>
      <xdr:col>26</xdr:col>
      <xdr:colOff>50800</xdr:colOff>
      <xdr:row>14</xdr:row>
      <xdr:rowOff>34830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473943"/>
          <a:ext cx="698500" cy="8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6735</xdr:rowOff>
    </xdr:from>
    <xdr:to>
      <xdr:col>22</xdr:col>
      <xdr:colOff>114300</xdr:colOff>
      <xdr:row>14</xdr:row>
      <xdr:rowOff>34830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454660"/>
          <a:ext cx="698500" cy="28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6735</xdr:rowOff>
    </xdr:from>
    <xdr:to>
      <xdr:col>18</xdr:col>
      <xdr:colOff>177800</xdr:colOff>
      <xdr:row>14</xdr:row>
      <xdr:rowOff>37151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454660"/>
          <a:ext cx="698500" cy="304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106160</xdr:rowOff>
    </xdr:from>
    <xdr:to>
      <xdr:col>29</xdr:col>
      <xdr:colOff>177800</xdr:colOff>
      <xdr:row>13</xdr:row>
      <xdr:rowOff>36310</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211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23085</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12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146668</xdr:rowOff>
    </xdr:from>
    <xdr:to>
      <xdr:col>26</xdr:col>
      <xdr:colOff>101600</xdr:colOff>
      <xdr:row>14</xdr:row>
      <xdr:rowOff>76818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42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86995</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1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155480</xdr:rowOff>
    </xdr:from>
    <xdr:to>
      <xdr:col>22</xdr:col>
      <xdr:colOff>165100</xdr:colOff>
      <xdr:row>14</xdr:row>
      <xdr:rowOff>85630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431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95807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20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127385</xdr:rowOff>
    </xdr:from>
    <xdr:to>
      <xdr:col>19</xdr:col>
      <xdr:colOff>38100</xdr:colOff>
      <xdr:row>14</xdr:row>
      <xdr:rowOff>57535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403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67712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1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157801</xdr:rowOff>
    </xdr:from>
    <xdr:to>
      <xdr:col>15</xdr:col>
      <xdr:colOff>101600</xdr:colOff>
      <xdr:row>14</xdr:row>
      <xdr:rowOff>87951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434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98128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203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208661</xdr:rowOff>
    </xdr:from>
    <xdr:to>
      <xdr:col>29</xdr:col>
      <xdr:colOff>127000</xdr:colOff>
      <xdr:row>35</xdr:row>
      <xdr:rowOff>229451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819011"/>
          <a:ext cx="647700" cy="20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191288</xdr:rowOff>
    </xdr:from>
    <xdr:to>
      <xdr:col>26</xdr:col>
      <xdr:colOff>50800</xdr:colOff>
      <xdr:row>35</xdr:row>
      <xdr:rowOff>229451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01638"/>
          <a:ext cx="698500" cy="38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191288</xdr:rowOff>
    </xdr:from>
    <xdr:to>
      <xdr:col>22</xdr:col>
      <xdr:colOff>114300</xdr:colOff>
      <xdr:row>35</xdr:row>
      <xdr:rowOff>225285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1638"/>
          <a:ext cx="698500" cy="339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225285</xdr:rowOff>
    </xdr:from>
    <xdr:to>
      <xdr:col>18</xdr:col>
      <xdr:colOff>177800</xdr:colOff>
      <xdr:row>35</xdr:row>
      <xdr:rowOff>279591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35635"/>
          <a:ext cx="698500" cy="54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157861</xdr:rowOff>
    </xdr:from>
    <xdr:to>
      <xdr:col>29</xdr:col>
      <xdr:colOff>177800</xdr:colOff>
      <xdr:row>35</xdr:row>
      <xdr:rowOff>259461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682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2938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613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178651</xdr:rowOff>
    </xdr:from>
    <xdr:to>
      <xdr:col>26</xdr:col>
      <xdr:colOff>101600</xdr:colOff>
      <xdr:row>35</xdr:row>
      <xdr:rowOff>280251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78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290428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578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140488</xdr:rowOff>
    </xdr:from>
    <xdr:to>
      <xdr:col>22</xdr:col>
      <xdr:colOff>165100</xdr:colOff>
      <xdr:row>35</xdr:row>
      <xdr:rowOff>242088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0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252265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51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174485</xdr:rowOff>
    </xdr:from>
    <xdr:to>
      <xdr:col>19</xdr:col>
      <xdr:colOff>38100</xdr:colOff>
      <xdr:row>35</xdr:row>
      <xdr:rowOff>276085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48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286262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53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228791</xdr:rowOff>
    </xdr:from>
    <xdr:to>
      <xdr:col>15</xdr:col>
      <xdr:colOff>101600</xdr:colOff>
      <xdr:row>35</xdr:row>
      <xdr:rowOff>330391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91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340568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08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7,392
7,350
194.84
8,254,791
8,097,433
137,007
5,155,125
8,017,493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107330</xdr:rowOff>
    </xdr:from>
    <xdr:to>
      <xdr:col>24</xdr:col>
      <xdr:colOff>63500</xdr:colOff>
      <xdr:row>32</xdr:row>
      <xdr:rowOff>56223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2280"/>
          <a:ext cx="838200" cy="12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56223</xdr:rowOff>
    </xdr:from>
    <xdr:to>
      <xdr:col>19</xdr:col>
      <xdr:colOff>177800</xdr:colOff>
      <xdr:row>32</xdr:row>
      <xdr:rowOff>70937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2623"/>
          <a:ext cx="889000" cy="1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65961</xdr:rowOff>
    </xdr:from>
    <xdr:to>
      <xdr:col>15</xdr:col>
      <xdr:colOff>50800</xdr:colOff>
      <xdr:row>32</xdr:row>
      <xdr:rowOff>70937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552361"/>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65961</xdr:rowOff>
    </xdr:from>
    <xdr:to>
      <xdr:col>10</xdr:col>
      <xdr:colOff>114300</xdr:colOff>
      <xdr:row>32</xdr:row>
      <xdr:rowOff>96815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52361"/>
          <a:ext cx="889000" cy="3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56530</xdr:rowOff>
    </xdr:from>
    <xdr:to>
      <xdr:col>24</xdr:col>
      <xdr:colOff>114300</xdr:colOff>
      <xdr:row>31</xdr:row>
      <xdr:rowOff>158130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79407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2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5423</xdr:rowOff>
    </xdr:from>
    <xdr:to>
      <xdr:col>20</xdr:col>
      <xdr:colOff>38100</xdr:colOff>
      <xdr:row>32</xdr:row>
      <xdr:rowOff>107023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123550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7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20137</xdr:rowOff>
    </xdr:from>
    <xdr:to>
      <xdr:col>15</xdr:col>
      <xdr:colOff>101600</xdr:colOff>
      <xdr:row>32</xdr:row>
      <xdr:rowOff>121737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0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138264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8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15161</xdr:rowOff>
    </xdr:from>
    <xdr:to>
      <xdr:col>10</xdr:col>
      <xdr:colOff>165100</xdr:colOff>
      <xdr:row>32</xdr:row>
      <xdr:rowOff>116761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0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133288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27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46015</xdr:rowOff>
    </xdr:from>
    <xdr:to>
      <xdr:col>6</xdr:col>
      <xdr:colOff>38100</xdr:colOff>
      <xdr:row>32</xdr:row>
      <xdr:rowOff>147615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164142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0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79881</xdr:rowOff>
    </xdr:from>
    <xdr:to>
      <xdr:col>24</xdr:col>
      <xdr:colOff>63500</xdr:colOff>
      <xdr:row>58</xdr:row>
      <xdr:rowOff>90800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3981"/>
          <a:ext cx="838200" cy="1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89752</xdr:rowOff>
    </xdr:from>
    <xdr:to>
      <xdr:col>19</xdr:col>
      <xdr:colOff>177800</xdr:colOff>
      <xdr:row>58</xdr:row>
      <xdr:rowOff>90800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10033852"/>
          <a:ext cx="889000" cy="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89752</xdr:rowOff>
    </xdr:from>
    <xdr:to>
      <xdr:col>15</xdr:col>
      <xdr:colOff>50800</xdr:colOff>
      <xdr:row>58</xdr:row>
      <xdr:rowOff>97724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3852"/>
          <a:ext cx="8890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96875</xdr:rowOff>
    </xdr:from>
    <xdr:to>
      <xdr:col>10</xdr:col>
      <xdr:colOff>114300</xdr:colOff>
      <xdr:row>58</xdr:row>
      <xdr:rowOff>97724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40975"/>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29081</xdr:rowOff>
    </xdr:from>
    <xdr:to>
      <xdr:col>24</xdr:col>
      <xdr:colOff>114300</xdr:colOff>
      <xdr:row>58</xdr:row>
      <xdr:rowOff>130681</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40000</xdr:rowOff>
    </xdr:from>
    <xdr:to>
      <xdr:col>20</xdr:col>
      <xdr:colOff>38100</xdr:colOff>
      <xdr:row>58</xdr:row>
      <xdr:rowOff>141600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132727</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6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38952</xdr:rowOff>
    </xdr:from>
    <xdr:to>
      <xdr:col>15</xdr:col>
      <xdr:colOff>101600</xdr:colOff>
      <xdr:row>58</xdr:row>
      <xdr:rowOff>140552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3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131679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5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46924</xdr:rowOff>
    </xdr:from>
    <xdr:to>
      <xdr:col>10</xdr:col>
      <xdr:colOff>165100</xdr:colOff>
      <xdr:row>58</xdr:row>
      <xdr:rowOff>148524</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9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139651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46075</xdr:rowOff>
    </xdr:from>
    <xdr:to>
      <xdr:col>6</xdr:col>
      <xdr:colOff>38100</xdr:colOff>
      <xdr:row>58</xdr:row>
      <xdr:rowOff>147675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138802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82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49746</xdr:rowOff>
    </xdr:from>
    <xdr:to>
      <xdr:col>24</xdr:col>
      <xdr:colOff>63500</xdr:colOff>
      <xdr:row>78</xdr:row>
      <xdr:rowOff>80817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22846"/>
          <a:ext cx="838200" cy="3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70834</xdr:rowOff>
    </xdr:from>
    <xdr:to>
      <xdr:col>19</xdr:col>
      <xdr:colOff>177800</xdr:colOff>
      <xdr:row>78</xdr:row>
      <xdr:rowOff>80817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443934"/>
          <a:ext cx="889000" cy="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70834</xdr:rowOff>
    </xdr:from>
    <xdr:to>
      <xdr:col>15</xdr:col>
      <xdr:colOff>50800</xdr:colOff>
      <xdr:row>78</xdr:row>
      <xdr:rowOff>85389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3934"/>
          <a:ext cx="8890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82911</xdr:rowOff>
    </xdr:from>
    <xdr:to>
      <xdr:col>10</xdr:col>
      <xdr:colOff>114300</xdr:colOff>
      <xdr:row>78</xdr:row>
      <xdr:rowOff>85389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56011"/>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170396</xdr:rowOff>
    </xdr:from>
    <xdr:to>
      <xdr:col>24</xdr:col>
      <xdr:colOff>114300</xdr:colOff>
      <xdr:row>78</xdr:row>
      <xdr:rowOff>100546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148823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50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30017</xdr:rowOff>
    </xdr:from>
    <xdr:to>
      <xdr:col>20</xdr:col>
      <xdr:colOff>38100</xdr:colOff>
      <xdr:row>78</xdr:row>
      <xdr:rowOff>131617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122744</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5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20034</xdr:rowOff>
    </xdr:from>
    <xdr:to>
      <xdr:col>15</xdr:col>
      <xdr:colOff>101600</xdr:colOff>
      <xdr:row>78</xdr:row>
      <xdr:rowOff>121634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112761</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34589</xdr:rowOff>
    </xdr:from>
    <xdr:to>
      <xdr:col>10</xdr:col>
      <xdr:colOff>165100</xdr:colOff>
      <xdr:row>78</xdr:row>
      <xdr:rowOff>136189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0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127316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32111</xdr:rowOff>
    </xdr:from>
    <xdr:to>
      <xdr:col>6</xdr:col>
      <xdr:colOff>38100</xdr:colOff>
      <xdr:row>78</xdr:row>
      <xdr:rowOff>133711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0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124838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9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33409</xdr:rowOff>
    </xdr:from>
    <xdr:to>
      <xdr:col>24</xdr:col>
      <xdr:colOff>63500</xdr:colOff>
      <xdr:row>98</xdr:row>
      <xdr:rowOff>23845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64059"/>
          <a:ext cx="838200" cy="16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154142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613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110066</xdr:rowOff>
    </xdr:from>
    <xdr:to>
      <xdr:col>19</xdr:col>
      <xdr:colOff>177800</xdr:colOff>
      <xdr:row>98</xdr:row>
      <xdr:rowOff>23845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740716"/>
          <a:ext cx="889000" cy="8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5717</xdr:rowOff>
    </xdr:from>
    <xdr:to>
      <xdr:col>15</xdr:col>
      <xdr:colOff>50800</xdr:colOff>
      <xdr:row>97</xdr:row>
      <xdr:rowOff>110066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36367"/>
          <a:ext cx="889000" cy="1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81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5717</xdr:rowOff>
    </xdr:from>
    <xdr:to>
      <xdr:col>10</xdr:col>
      <xdr:colOff>114300</xdr:colOff>
      <xdr:row>98</xdr:row>
      <xdr:rowOff>34254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36367"/>
          <a:ext cx="889000" cy="199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103948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0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154059</xdr:rowOff>
    </xdr:from>
    <xdr:to>
      <xdr:col>24</xdr:col>
      <xdr:colOff>114300</xdr:colOff>
      <xdr:row>97</xdr:row>
      <xdr:rowOff>84209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5486</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46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144495</xdr:rowOff>
    </xdr:from>
    <xdr:to>
      <xdr:col>20</xdr:col>
      <xdr:colOff>38100</xdr:colOff>
      <xdr:row>98</xdr:row>
      <xdr:rowOff>74645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7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65772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6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59266</xdr:rowOff>
    </xdr:from>
    <xdr:to>
      <xdr:col>15</xdr:col>
      <xdr:colOff>101600</xdr:colOff>
      <xdr:row>97</xdr:row>
      <xdr:rowOff>160866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8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5943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6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126367</xdr:rowOff>
    </xdr:from>
    <xdr:to>
      <xdr:col>10</xdr:col>
      <xdr:colOff>165100</xdr:colOff>
      <xdr:row>97</xdr:row>
      <xdr:rowOff>56517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58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73044</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636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154904</xdr:rowOff>
    </xdr:from>
    <xdr:to>
      <xdr:col>6</xdr:col>
      <xdr:colOff>38100</xdr:colOff>
      <xdr:row>98</xdr:row>
      <xdr:rowOff>85054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78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101581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42587</xdr:rowOff>
    </xdr:from>
    <xdr:to>
      <xdr:col>55</xdr:col>
      <xdr:colOff>0</xdr:colOff>
      <xdr:row>36</xdr:row>
      <xdr:rowOff>124403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214787"/>
          <a:ext cx="838200" cy="8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124403</xdr:rowOff>
    </xdr:from>
    <xdr:to>
      <xdr:col>50</xdr:col>
      <xdr:colOff>114300</xdr:colOff>
      <xdr:row>37</xdr:row>
      <xdr:rowOff>3740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296603"/>
          <a:ext cx="889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32896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3740</xdr:rowOff>
    </xdr:from>
    <xdr:to>
      <xdr:col>45</xdr:col>
      <xdr:colOff>177800</xdr:colOff>
      <xdr:row>37</xdr:row>
      <xdr:rowOff>78824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347390"/>
          <a:ext cx="889000" cy="7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15063</xdr:rowOff>
    </xdr:from>
    <xdr:to>
      <xdr:col>41</xdr:col>
      <xdr:colOff>50800</xdr:colOff>
      <xdr:row>37</xdr:row>
      <xdr:rowOff>78824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15813"/>
          <a:ext cx="889000" cy="406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163237</xdr:rowOff>
    </xdr:from>
    <xdr:to>
      <xdr:col>55</xdr:col>
      <xdr:colOff>50800</xdr:colOff>
      <xdr:row>36</xdr:row>
      <xdr:rowOff>93387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16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14664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015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73603</xdr:rowOff>
    </xdr:from>
    <xdr:to>
      <xdr:col>50</xdr:col>
      <xdr:colOff>165100</xdr:colOff>
      <xdr:row>37</xdr:row>
      <xdr:rowOff>3753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24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20280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02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124390</xdr:rowOff>
    </xdr:from>
    <xdr:to>
      <xdr:col>46</xdr:col>
      <xdr:colOff>38100</xdr:colOff>
      <xdr:row>37</xdr:row>
      <xdr:rowOff>54540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2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71067</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071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28024</xdr:rowOff>
    </xdr:from>
    <xdr:to>
      <xdr:col>41</xdr:col>
      <xdr:colOff>101600</xdr:colOff>
      <xdr:row>37</xdr:row>
      <xdr:rowOff>129624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37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146151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146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135713</xdr:rowOff>
    </xdr:from>
    <xdr:to>
      <xdr:col>36</xdr:col>
      <xdr:colOff>165100</xdr:colOff>
      <xdr:row>35</xdr:row>
      <xdr:rowOff>65863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82390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4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92650</xdr:rowOff>
    </xdr:from>
    <xdr:to>
      <xdr:col>55</xdr:col>
      <xdr:colOff>0</xdr:colOff>
      <xdr:row>58</xdr:row>
      <xdr:rowOff>95220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10036750"/>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35775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808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94849</xdr:rowOff>
    </xdr:from>
    <xdr:to>
      <xdr:col>50</xdr:col>
      <xdr:colOff>114300</xdr:colOff>
      <xdr:row>58</xdr:row>
      <xdr:rowOff>95220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10038949"/>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131506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973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94849</xdr:rowOff>
    </xdr:from>
    <xdr:to>
      <xdr:col>45</xdr:col>
      <xdr:colOff>177800</xdr:colOff>
      <xdr:row>58</xdr:row>
      <xdr:rowOff>96854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10038949"/>
          <a:ext cx="889000" cy="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140108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9741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96854</xdr:rowOff>
    </xdr:from>
    <xdr:to>
      <xdr:col>41</xdr:col>
      <xdr:colOff>50800</xdr:colOff>
      <xdr:row>58</xdr:row>
      <xdr:rowOff>106424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40954"/>
          <a:ext cx="889000" cy="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143749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9744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41850</xdr:rowOff>
    </xdr:from>
    <xdr:to>
      <xdr:col>55</xdr:col>
      <xdr:colOff>50800</xdr:colOff>
      <xdr:row>58</xdr:row>
      <xdr:rowOff>143450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8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162775</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93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44420</xdr:rowOff>
    </xdr:from>
    <xdr:to>
      <xdr:col>50</xdr:col>
      <xdr:colOff>165100</xdr:colOff>
      <xdr:row>58</xdr:row>
      <xdr:rowOff>146020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8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137147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8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44049</xdr:rowOff>
    </xdr:from>
    <xdr:to>
      <xdr:col>46</xdr:col>
      <xdr:colOff>38100</xdr:colOff>
      <xdr:row>58</xdr:row>
      <xdr:rowOff>145649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136776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46054</xdr:rowOff>
    </xdr:from>
    <xdr:to>
      <xdr:col>41</xdr:col>
      <xdr:colOff>101600</xdr:colOff>
      <xdr:row>58</xdr:row>
      <xdr:rowOff>147654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9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138781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8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55624</xdr:rowOff>
    </xdr:from>
    <xdr:to>
      <xdr:col>36</xdr:col>
      <xdr:colOff>165100</xdr:colOff>
      <xdr:row>58</xdr:row>
      <xdr:rowOff>157224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148351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9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135750</xdr:rowOff>
    </xdr:from>
    <xdr:to>
      <xdr:col>55</xdr:col>
      <xdr:colOff>0</xdr:colOff>
      <xdr:row>78</xdr:row>
      <xdr:rowOff>139226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8850"/>
          <a:ext cx="8382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139226</xdr:rowOff>
    </xdr:from>
    <xdr:to>
      <xdr:col>50</xdr:col>
      <xdr:colOff>114300</xdr:colOff>
      <xdr:row>78</xdr:row>
      <xdr:rowOff>139495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12326"/>
          <a:ext cx="8890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138753</xdr:rowOff>
    </xdr:from>
    <xdr:to>
      <xdr:col>45</xdr:col>
      <xdr:colOff>177800</xdr:colOff>
      <xdr:row>78</xdr:row>
      <xdr:rowOff>139495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1853"/>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135544</xdr:rowOff>
    </xdr:from>
    <xdr:to>
      <xdr:col>41</xdr:col>
      <xdr:colOff>50800</xdr:colOff>
      <xdr:row>78</xdr:row>
      <xdr:rowOff>138753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508644"/>
          <a:ext cx="889000" cy="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84950</xdr:rowOff>
    </xdr:from>
    <xdr:to>
      <xdr:col>55</xdr:col>
      <xdr:colOff>50800</xdr:colOff>
      <xdr:row>79</xdr:row>
      <xdr:rowOff>15100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39449</xdr:rowOff>
    </xdr:from>
    <xdr:ext cx="469744"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88426</xdr:rowOff>
    </xdr:from>
    <xdr:to>
      <xdr:col>50</xdr:col>
      <xdr:colOff>165100</xdr:colOff>
      <xdr:row>79</xdr:row>
      <xdr:rowOff>18576</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6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9703</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04428" y="1355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88695</xdr:rowOff>
    </xdr:from>
    <xdr:to>
      <xdr:col>46</xdr:col>
      <xdr:colOff>38100</xdr:colOff>
      <xdr:row>79</xdr:row>
      <xdr:rowOff>18845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9972</xdr:rowOff>
    </xdr:from>
    <xdr:ext cx="378565"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61017" y="13554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87953</xdr:rowOff>
    </xdr:from>
    <xdr:to>
      <xdr:col>41</xdr:col>
      <xdr:colOff>101600</xdr:colOff>
      <xdr:row>79</xdr:row>
      <xdr:rowOff>18103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6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9230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84744</xdr:rowOff>
    </xdr:from>
    <xdr:to>
      <xdr:col>36</xdr:col>
      <xdr:colOff>165100</xdr:colOff>
      <xdr:row>79</xdr:row>
      <xdr:rowOff>14894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5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6021</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96861</xdr:rowOff>
    </xdr:from>
    <xdr:to>
      <xdr:col>55</xdr:col>
      <xdr:colOff>0</xdr:colOff>
      <xdr:row>97</xdr:row>
      <xdr:rowOff>104057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727511"/>
          <a:ext cx="83820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71699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30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96861</xdr:rowOff>
    </xdr:from>
    <xdr:to>
      <xdr:col>50</xdr:col>
      <xdr:colOff>114300</xdr:colOff>
      <xdr:row>97</xdr:row>
      <xdr:rowOff>102059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727511"/>
          <a:ext cx="889000" cy="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102059</xdr:rowOff>
    </xdr:from>
    <xdr:to>
      <xdr:col>45</xdr:col>
      <xdr:colOff>177800</xdr:colOff>
      <xdr:row>97</xdr:row>
      <xdr:rowOff>112063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732709"/>
          <a:ext cx="889000" cy="1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112063</xdr:rowOff>
    </xdr:from>
    <xdr:to>
      <xdr:col>41</xdr:col>
      <xdr:colOff>50800</xdr:colOff>
      <xdr:row>98</xdr:row>
      <xdr:rowOff>12672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742713"/>
          <a:ext cx="889000" cy="7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40843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0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53257</xdr:rowOff>
    </xdr:from>
    <xdr:to>
      <xdr:col>55</xdr:col>
      <xdr:colOff>50800</xdr:colOff>
      <xdr:row>97</xdr:row>
      <xdr:rowOff>154857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683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31684</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66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46061</xdr:rowOff>
    </xdr:from>
    <xdr:to>
      <xdr:col>50</xdr:col>
      <xdr:colOff>165100</xdr:colOff>
      <xdr:row>97</xdr:row>
      <xdr:rowOff>147661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67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164188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45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51259</xdr:rowOff>
    </xdr:from>
    <xdr:to>
      <xdr:col>46</xdr:col>
      <xdr:colOff>38100</xdr:colOff>
      <xdr:row>97</xdr:row>
      <xdr:rowOff>152859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68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169386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457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61263</xdr:rowOff>
    </xdr:from>
    <xdr:to>
      <xdr:col>41</xdr:col>
      <xdr:colOff>101600</xdr:colOff>
      <xdr:row>97</xdr:row>
      <xdr:rowOff>162863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69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7940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6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133322</xdr:rowOff>
    </xdr:from>
    <xdr:to>
      <xdr:col>36</xdr:col>
      <xdr:colOff>165100</xdr:colOff>
      <xdr:row>98</xdr:row>
      <xdr:rowOff>63472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54599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85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108830</xdr:rowOff>
    </xdr:from>
    <xdr:to>
      <xdr:col>85</xdr:col>
      <xdr:colOff>127000</xdr:colOff>
      <xdr:row>38</xdr:row>
      <xdr:rowOff>115985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3930"/>
          <a:ext cx="838200" cy="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102246</xdr:rowOff>
    </xdr:from>
    <xdr:to>
      <xdr:col>81</xdr:col>
      <xdr:colOff>50800</xdr:colOff>
      <xdr:row>38</xdr:row>
      <xdr:rowOff>115985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17346"/>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102246</xdr:rowOff>
    </xdr:from>
    <xdr:to>
      <xdr:col>76</xdr:col>
      <xdr:colOff>114300</xdr:colOff>
      <xdr:row>38</xdr:row>
      <xdr:rowOff>120543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6617346"/>
          <a:ext cx="8890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120543</xdr:rowOff>
    </xdr:from>
    <xdr:to>
      <xdr:col>71</xdr:col>
      <xdr:colOff>177800</xdr:colOff>
      <xdr:row>38</xdr:row>
      <xdr:rowOff>134881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35643"/>
          <a:ext cx="889000" cy="14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58030</xdr:rowOff>
    </xdr:from>
    <xdr:to>
      <xdr:col>85</xdr:col>
      <xdr:colOff>177800</xdr:colOff>
      <xdr:row>38</xdr:row>
      <xdr:rowOff>159630</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65185</xdr:rowOff>
    </xdr:from>
    <xdr:to>
      <xdr:col>81</xdr:col>
      <xdr:colOff>101600</xdr:colOff>
      <xdr:row>38</xdr:row>
      <xdr:rowOff>166785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157912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51446</xdr:rowOff>
    </xdr:from>
    <xdr:to>
      <xdr:col>76</xdr:col>
      <xdr:colOff>165100</xdr:colOff>
      <xdr:row>38</xdr:row>
      <xdr:rowOff>153046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6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144173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5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69743</xdr:rowOff>
    </xdr:from>
    <xdr:to>
      <xdr:col>72</xdr:col>
      <xdr:colOff>38100</xdr:colOff>
      <xdr:row>38</xdr:row>
      <xdr:rowOff>171343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162470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84081</xdr:rowOff>
    </xdr:from>
    <xdr:to>
      <xdr:col>67</xdr:col>
      <xdr:colOff>101600</xdr:colOff>
      <xdr:row>39</xdr:row>
      <xdr:rowOff>14231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9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5358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9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91424</xdr:rowOff>
    </xdr:from>
    <xdr:to>
      <xdr:col>85</xdr:col>
      <xdr:colOff>127000</xdr:colOff>
      <xdr:row>76</xdr:row>
      <xdr:rowOff>93148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21624"/>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76997</xdr:rowOff>
    </xdr:from>
    <xdr:to>
      <xdr:col>81</xdr:col>
      <xdr:colOff>50800</xdr:colOff>
      <xdr:row>76</xdr:row>
      <xdr:rowOff>93148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3107197"/>
          <a:ext cx="88900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76997</xdr:rowOff>
    </xdr:from>
    <xdr:to>
      <xdr:col>76</xdr:col>
      <xdr:colOff>114300</xdr:colOff>
      <xdr:row>76</xdr:row>
      <xdr:rowOff>94887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07197"/>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94887</xdr:rowOff>
    </xdr:from>
    <xdr:to>
      <xdr:col>71</xdr:col>
      <xdr:colOff>177800</xdr:colOff>
      <xdr:row>76</xdr:row>
      <xdr:rowOff>119893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25087"/>
          <a:ext cx="8890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40624</xdr:rowOff>
    </xdr:from>
    <xdr:to>
      <xdr:col>85</xdr:col>
      <xdr:colOff>177800</xdr:colOff>
      <xdr:row>76</xdr:row>
      <xdr:rowOff>142224</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07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63501</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2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42348</xdr:rowOff>
    </xdr:from>
    <xdr:to>
      <xdr:col>81</xdr:col>
      <xdr:colOff>101600</xdr:colOff>
      <xdr:row>76</xdr:row>
      <xdr:rowOff>143948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160475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47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26197</xdr:rowOff>
    </xdr:from>
    <xdr:to>
      <xdr:col>76</xdr:col>
      <xdr:colOff>165100</xdr:colOff>
      <xdr:row>76</xdr:row>
      <xdr:rowOff>127797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0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144325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31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44087</xdr:rowOff>
    </xdr:from>
    <xdr:to>
      <xdr:col>72</xdr:col>
      <xdr:colOff>38100</xdr:colOff>
      <xdr:row>76</xdr:row>
      <xdr:rowOff>145687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0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162214</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49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69093</xdr:rowOff>
    </xdr:from>
    <xdr:to>
      <xdr:col>67</xdr:col>
      <xdr:colOff>101600</xdr:colOff>
      <xdr:row>76</xdr:row>
      <xdr:rowOff>170693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0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15771</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874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46496</xdr:rowOff>
    </xdr:from>
    <xdr:to>
      <xdr:col>85</xdr:col>
      <xdr:colOff>127000</xdr:colOff>
      <xdr:row>99</xdr:row>
      <xdr:rowOff>76305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7020046"/>
          <a:ext cx="8382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170773</xdr:rowOff>
    </xdr:from>
    <xdr:to>
      <xdr:col>81</xdr:col>
      <xdr:colOff>50800</xdr:colOff>
      <xdr:row>99</xdr:row>
      <xdr:rowOff>46496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72873"/>
          <a:ext cx="889000" cy="4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137776</xdr:rowOff>
    </xdr:from>
    <xdr:to>
      <xdr:col>76</xdr:col>
      <xdr:colOff>114300</xdr:colOff>
      <xdr:row>98</xdr:row>
      <xdr:rowOff>170773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939876"/>
          <a:ext cx="889000" cy="3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137776</xdr:rowOff>
    </xdr:from>
    <xdr:to>
      <xdr:col>71</xdr:col>
      <xdr:colOff>177800</xdr:colOff>
      <xdr:row>99</xdr:row>
      <xdr:rowOff>84719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39876"/>
          <a:ext cx="889000" cy="11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25505</xdr:rowOff>
    </xdr:from>
    <xdr:to>
      <xdr:col>85</xdr:col>
      <xdr:colOff>177800</xdr:colOff>
      <xdr:row>99</xdr:row>
      <xdr:rowOff>127105</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9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111882</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1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167146</xdr:rowOff>
    </xdr:from>
    <xdr:to>
      <xdr:col>81</xdr:col>
      <xdr:colOff>101600</xdr:colOff>
      <xdr:row>99</xdr:row>
      <xdr:rowOff>97296</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6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88423</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6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119973</xdr:rowOff>
    </xdr:from>
    <xdr:to>
      <xdr:col>76</xdr:col>
      <xdr:colOff>165100</xdr:colOff>
      <xdr:row>99</xdr:row>
      <xdr:rowOff>50123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2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41250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1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86976</xdr:rowOff>
    </xdr:from>
    <xdr:to>
      <xdr:col>72</xdr:col>
      <xdr:colOff>38100</xdr:colOff>
      <xdr:row>99</xdr:row>
      <xdr:rowOff>17126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89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8253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33919</xdr:rowOff>
    </xdr:from>
    <xdr:to>
      <xdr:col>67</xdr:col>
      <xdr:colOff>101600</xdr:colOff>
      <xdr:row>99</xdr:row>
      <xdr:rowOff>135519</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700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126646</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7100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24447</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10997"/>
          <a:ext cx="8382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24447</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0434300" y="6710997"/>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145097</xdr:rowOff>
    </xdr:from>
    <xdr:to>
      <xdr:col>112</xdr:col>
      <xdr:colOff>38100</xdr:colOff>
      <xdr:row>39</xdr:row>
      <xdr:rowOff>75247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6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66374</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52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69</xdr:row>
      <xdr:rowOff>148632</xdr:rowOff>
    </xdr:from>
    <xdr:to>
      <xdr:col>116</xdr:col>
      <xdr:colOff>63500</xdr:colOff>
      <xdr:row>70</xdr:row>
      <xdr:rowOff>98977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1323300" y="11978682"/>
          <a:ext cx="838200" cy="121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69</xdr:row>
      <xdr:rowOff>148632</xdr:rowOff>
    </xdr:from>
    <xdr:to>
      <xdr:col>111</xdr:col>
      <xdr:colOff>177800</xdr:colOff>
      <xdr:row>70</xdr:row>
      <xdr:rowOff>96511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1978682"/>
          <a:ext cx="889000" cy="1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116264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80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69</xdr:row>
      <xdr:rowOff>149056</xdr:rowOff>
    </xdr:from>
    <xdr:to>
      <xdr:col>107</xdr:col>
      <xdr:colOff>50800</xdr:colOff>
      <xdr:row>70</xdr:row>
      <xdr:rowOff>96511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545300" y="11979106"/>
          <a:ext cx="889000" cy="11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117227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80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69</xdr:row>
      <xdr:rowOff>133038</xdr:rowOff>
    </xdr:from>
    <xdr:to>
      <xdr:col>102</xdr:col>
      <xdr:colOff>114300</xdr:colOff>
      <xdr:row>69</xdr:row>
      <xdr:rowOff>149056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1963088"/>
          <a:ext cx="889000" cy="1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142422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93224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7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48177</xdr:rowOff>
    </xdr:from>
    <xdr:to>
      <xdr:col>116</xdr:col>
      <xdr:colOff>114300</xdr:colOff>
      <xdr:row>70</xdr:row>
      <xdr:rowOff>149777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04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1204</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002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69</xdr:row>
      <xdr:rowOff>97832</xdr:rowOff>
    </xdr:from>
    <xdr:to>
      <xdr:col>112</xdr:col>
      <xdr:colOff>38100</xdr:colOff>
      <xdr:row>70</xdr:row>
      <xdr:rowOff>27982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192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68</xdr:row>
      <xdr:rowOff>44509</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1703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45711</xdr:rowOff>
    </xdr:from>
    <xdr:to>
      <xdr:col>107</xdr:col>
      <xdr:colOff>101600</xdr:colOff>
      <xdr:row>70</xdr:row>
      <xdr:rowOff>147311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04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68</xdr:row>
      <xdr:rowOff>163838</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1822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69</xdr:row>
      <xdr:rowOff>98256</xdr:rowOff>
    </xdr:from>
    <xdr:to>
      <xdr:col>102</xdr:col>
      <xdr:colOff>165100</xdr:colOff>
      <xdr:row>70</xdr:row>
      <xdr:rowOff>28406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192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68</xdr:row>
      <xdr:rowOff>44933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170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82238</xdr:rowOff>
    </xdr:from>
    <xdr:to>
      <xdr:col>98</xdr:col>
      <xdr:colOff>38100</xdr:colOff>
      <xdr:row>70</xdr:row>
      <xdr:rowOff>12388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1912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28915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16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人件費、</a:t>
          </a:r>
          <a:r>
            <a:rPr kumimoji="1" lang="ja-JP" altLang="en-US" sz="1100" b="0" i="0" baseline="0">
              <a:solidFill>
                <a:schemeClr val="dk1"/>
              </a:solidFill>
              <a:effectLst/>
              <a:latin typeface="+mn-lt"/>
              <a:ea typeface="+mn-ea"/>
              <a:cs typeface="+mn-cs"/>
            </a:rPr>
            <a:t>扶助費、</a:t>
          </a:r>
          <a:r>
            <a:rPr kumimoji="1" lang="ja-JP" altLang="ja-JP" sz="1100" b="0" i="0" baseline="0">
              <a:solidFill>
                <a:schemeClr val="dk1"/>
              </a:solidFill>
              <a:effectLst/>
              <a:latin typeface="+mn-lt"/>
              <a:ea typeface="+mn-ea"/>
              <a:cs typeface="+mn-cs"/>
            </a:rPr>
            <a:t>補助費等、公債費、繰出金について、住民一人あたりの割合が、類似団体と比べ非常に高い水準にある。人件費については、</a:t>
          </a:r>
          <a:r>
            <a:rPr lang="ja-JP" altLang="ja-JP" sz="1100" b="0" i="0" baseline="0">
              <a:solidFill>
                <a:schemeClr val="dk1"/>
              </a:solidFill>
              <a:effectLst/>
              <a:latin typeface="+mn-lt"/>
              <a:ea typeface="+mn-ea"/>
              <a:cs typeface="+mn-cs"/>
            </a:rPr>
            <a:t>類似団体と比較して職員数が多いため住民一人あたりの人件費の割合が高くなっている。</a:t>
          </a:r>
          <a:r>
            <a:rPr lang="ja-JP" altLang="en-US" sz="1100" b="0" i="0" baseline="0">
              <a:solidFill>
                <a:schemeClr val="dk1"/>
              </a:solidFill>
              <a:effectLst/>
              <a:latin typeface="+mn-lt"/>
              <a:ea typeface="+mn-ea"/>
              <a:cs typeface="+mn-cs"/>
            </a:rPr>
            <a:t>扶助費については、物価高騰対応重点支援事業により住民税非課税世帯への給付などが実施されたことが主な要因である。</a:t>
          </a:r>
          <a:r>
            <a:rPr lang="ja-JP" altLang="ja-JP" sz="1100" b="0" i="0" baseline="0">
              <a:solidFill>
                <a:schemeClr val="dk1"/>
              </a:solidFill>
              <a:effectLst/>
              <a:latin typeface="+mn-lt"/>
              <a:ea typeface="+mn-ea"/>
              <a:cs typeface="+mn-cs"/>
            </a:rPr>
            <a:t>補助費等については、町立半田病院への繰出金と一部事務組合への負担金が大きいことが主な要因である。公債費については、合併特例債の借入により元利償還金が増加していることが主な要因である。繰出金については、介護保険（事業勘定）事業特別会計や介護サービス事業特別会計など社会保障施策への繰出金が大きいことが主な要因である。その他の項目については、類似団体と同程度若しくは低い水準となっており、今後も、住民サービスの低下を招かない範囲内で水準を確保していくことが重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徳島県つるぎ町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7,392
7,350
194.84
8,254,791
8,097,433
137,007
5,155,125
8,017,493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40640</xdr:rowOff>
    </xdr:from>
    <xdr:to>
      <xdr:col>24</xdr:col>
      <xdr:colOff>63500</xdr:colOff>
      <xdr:row>36</xdr:row>
      <xdr:rowOff>141224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1284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141224</xdr:rowOff>
    </xdr:from>
    <xdr:to>
      <xdr:col>19</xdr:col>
      <xdr:colOff>177800</xdr:colOff>
      <xdr:row>37</xdr:row>
      <xdr:rowOff>23749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3424"/>
          <a:ext cx="889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143510</xdr:rowOff>
    </xdr:from>
    <xdr:to>
      <xdr:col>15</xdr:col>
      <xdr:colOff>50800</xdr:colOff>
      <xdr:row>37</xdr:row>
      <xdr:rowOff>23749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5710"/>
          <a:ext cx="889000" cy="5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143510</xdr:rowOff>
    </xdr:from>
    <xdr:to>
      <xdr:col>10</xdr:col>
      <xdr:colOff>114300</xdr:colOff>
      <xdr:row>37</xdr:row>
      <xdr:rowOff>17018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15710"/>
          <a:ext cx="8890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161290</xdr:rowOff>
    </xdr:from>
    <xdr:to>
      <xdr:col>24</xdr:col>
      <xdr:colOff>114300</xdr:colOff>
      <xdr:row>36</xdr:row>
      <xdr:rowOff>91440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6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12717</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1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90424</xdr:rowOff>
    </xdr:from>
    <xdr:to>
      <xdr:col>20</xdr:col>
      <xdr:colOff>38100</xdr:colOff>
      <xdr:row>37</xdr:row>
      <xdr:rowOff>20574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6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11701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5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144399</xdr:rowOff>
    </xdr:from>
    <xdr:to>
      <xdr:col>15</xdr:col>
      <xdr:colOff>101600</xdr:colOff>
      <xdr:row>37</xdr:row>
      <xdr:rowOff>74549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1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65676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9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92710</xdr:rowOff>
    </xdr:from>
    <xdr:to>
      <xdr:col>10</xdr:col>
      <xdr:colOff>165100</xdr:colOff>
      <xdr:row>37</xdr:row>
      <xdr:rowOff>22860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13987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137668</xdr:rowOff>
    </xdr:from>
    <xdr:to>
      <xdr:col>6</xdr:col>
      <xdr:colOff>38100</xdr:colOff>
      <xdr:row>37</xdr:row>
      <xdr:rowOff>67818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58945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4293</xdr:rowOff>
    </xdr:from>
    <xdr:to>
      <xdr:col>24</xdr:col>
      <xdr:colOff>63500</xdr:colOff>
      <xdr:row>58</xdr:row>
      <xdr:rowOff>34489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8393"/>
          <a:ext cx="838200" cy="3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17488</xdr:rowOff>
    </xdr:from>
    <xdr:to>
      <xdr:col>19</xdr:col>
      <xdr:colOff>177800</xdr:colOff>
      <xdr:row>58</xdr:row>
      <xdr:rowOff>34489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61588"/>
          <a:ext cx="889000" cy="1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133879</xdr:rowOff>
    </xdr:from>
    <xdr:to>
      <xdr:col>15</xdr:col>
      <xdr:colOff>50800</xdr:colOff>
      <xdr:row>58</xdr:row>
      <xdr:rowOff>17488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06529"/>
          <a:ext cx="889000" cy="55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57379</xdr:rowOff>
    </xdr:from>
    <xdr:to>
      <xdr:col>10</xdr:col>
      <xdr:colOff>114300</xdr:colOff>
      <xdr:row>57</xdr:row>
      <xdr:rowOff>133879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0029"/>
          <a:ext cx="889000" cy="7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124943</xdr:rowOff>
    </xdr:from>
    <xdr:to>
      <xdr:col>24</xdr:col>
      <xdr:colOff>114300</xdr:colOff>
      <xdr:row>58</xdr:row>
      <xdr:rowOff>55093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39870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155139</xdr:rowOff>
    </xdr:from>
    <xdr:to>
      <xdr:col>20</xdr:col>
      <xdr:colOff>38100</xdr:colOff>
      <xdr:row>58</xdr:row>
      <xdr:rowOff>85289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76416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2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138138</xdr:rowOff>
    </xdr:from>
    <xdr:to>
      <xdr:col>15</xdr:col>
      <xdr:colOff>101600</xdr:colOff>
      <xdr:row>58</xdr:row>
      <xdr:rowOff>68288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59415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0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83079</xdr:rowOff>
    </xdr:from>
    <xdr:to>
      <xdr:col>10</xdr:col>
      <xdr:colOff>165100</xdr:colOff>
      <xdr:row>58</xdr:row>
      <xdr:rowOff>13229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5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4356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6579</xdr:rowOff>
    </xdr:from>
    <xdr:to>
      <xdr:col>6</xdr:col>
      <xdr:colOff>38100</xdr:colOff>
      <xdr:row>57</xdr:row>
      <xdr:rowOff>108179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99306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7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4392</xdr:rowOff>
    </xdr:from>
    <xdr:to>
      <xdr:col>24</xdr:col>
      <xdr:colOff>63500</xdr:colOff>
      <xdr:row>75</xdr:row>
      <xdr:rowOff>64053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63142"/>
          <a:ext cx="838200" cy="5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64053</xdr:rowOff>
    </xdr:from>
    <xdr:to>
      <xdr:col>19</xdr:col>
      <xdr:colOff>177800</xdr:colOff>
      <xdr:row>75</xdr:row>
      <xdr:rowOff>125470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22803"/>
          <a:ext cx="889000" cy="6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66106</xdr:rowOff>
    </xdr:from>
    <xdr:to>
      <xdr:col>15</xdr:col>
      <xdr:colOff>50800</xdr:colOff>
      <xdr:row>75</xdr:row>
      <xdr:rowOff>125470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24856"/>
          <a:ext cx="889000" cy="5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66106</xdr:rowOff>
    </xdr:from>
    <xdr:to>
      <xdr:col>10</xdr:col>
      <xdr:colOff>114300</xdr:colOff>
      <xdr:row>76</xdr:row>
      <xdr:rowOff>17773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24856"/>
          <a:ext cx="889000" cy="12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125042</xdr:rowOff>
    </xdr:from>
    <xdr:to>
      <xdr:col>24</xdr:col>
      <xdr:colOff>114300</xdr:colOff>
      <xdr:row>75</xdr:row>
      <xdr:rowOff>55192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1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147919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6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13253</xdr:rowOff>
    </xdr:from>
    <xdr:to>
      <xdr:col>20</xdr:col>
      <xdr:colOff>38100</xdr:colOff>
      <xdr:row>75</xdr:row>
      <xdr:rowOff>114853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7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131380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4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74670</xdr:rowOff>
    </xdr:from>
    <xdr:to>
      <xdr:col>15</xdr:col>
      <xdr:colOff>101600</xdr:colOff>
      <xdr:row>76</xdr:row>
      <xdr:rowOff>4820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21347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08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15306</xdr:rowOff>
    </xdr:from>
    <xdr:to>
      <xdr:col>10</xdr:col>
      <xdr:colOff>165100</xdr:colOff>
      <xdr:row>75</xdr:row>
      <xdr:rowOff>116906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7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133433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49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138423</xdr:rowOff>
    </xdr:from>
    <xdr:to>
      <xdr:col>6</xdr:col>
      <xdr:colOff>38100</xdr:colOff>
      <xdr:row>76</xdr:row>
      <xdr:rowOff>68573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9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85100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77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84767</xdr:rowOff>
    </xdr:from>
    <xdr:to>
      <xdr:col>24</xdr:col>
      <xdr:colOff>63500</xdr:colOff>
      <xdr:row>98</xdr:row>
      <xdr:rowOff>91342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86867"/>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89591</xdr:rowOff>
    </xdr:from>
    <xdr:to>
      <xdr:col>19</xdr:col>
      <xdr:colOff>177800</xdr:colOff>
      <xdr:row>98</xdr:row>
      <xdr:rowOff>91342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1691"/>
          <a:ext cx="889000" cy="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89591</xdr:rowOff>
    </xdr:from>
    <xdr:to>
      <xdr:col>15</xdr:col>
      <xdr:colOff>50800</xdr:colOff>
      <xdr:row>98</xdr:row>
      <xdr:rowOff>94380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1691"/>
          <a:ext cx="889000" cy="4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94380</xdr:rowOff>
    </xdr:from>
    <xdr:to>
      <xdr:col>10</xdr:col>
      <xdr:colOff>114300</xdr:colOff>
      <xdr:row>98</xdr:row>
      <xdr:rowOff>96258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6480"/>
          <a:ext cx="889000" cy="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33967</xdr:rowOff>
    </xdr:from>
    <xdr:to>
      <xdr:col>24</xdr:col>
      <xdr:colOff>114300</xdr:colOff>
      <xdr:row>98</xdr:row>
      <xdr:rowOff>135567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40542</xdr:rowOff>
    </xdr:from>
    <xdr:to>
      <xdr:col>20</xdr:col>
      <xdr:colOff>38100</xdr:colOff>
      <xdr:row>98</xdr:row>
      <xdr:rowOff>142142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133269</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93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38791</xdr:rowOff>
    </xdr:from>
    <xdr:to>
      <xdr:col>15</xdr:col>
      <xdr:colOff>101600</xdr:colOff>
      <xdr:row>98</xdr:row>
      <xdr:rowOff>140391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156918</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6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43580</xdr:rowOff>
    </xdr:from>
    <xdr:to>
      <xdr:col>10</xdr:col>
      <xdr:colOff>165100</xdr:colOff>
      <xdr:row>98</xdr:row>
      <xdr:rowOff>145180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161707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0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45458</xdr:rowOff>
    </xdr:from>
    <xdr:to>
      <xdr:col>6</xdr:col>
      <xdr:colOff>38100</xdr:colOff>
      <xdr:row>98</xdr:row>
      <xdr:rowOff>147058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4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163585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88128</xdr:rowOff>
    </xdr:from>
    <xdr:to>
      <xdr:col>55</xdr:col>
      <xdr:colOff>0</xdr:colOff>
      <xdr:row>57</xdr:row>
      <xdr:rowOff>118619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60778"/>
          <a:ext cx="838200" cy="3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88128</xdr:rowOff>
    </xdr:from>
    <xdr:to>
      <xdr:col>50</xdr:col>
      <xdr:colOff>114300</xdr:colOff>
      <xdr:row>57</xdr:row>
      <xdr:rowOff>147271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860778"/>
          <a:ext cx="889000" cy="5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115910</xdr:rowOff>
    </xdr:from>
    <xdr:to>
      <xdr:col>45</xdr:col>
      <xdr:colOff>177800</xdr:colOff>
      <xdr:row>57</xdr:row>
      <xdr:rowOff>147271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888560"/>
          <a:ext cx="889000" cy="3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115910</xdr:rowOff>
    </xdr:from>
    <xdr:to>
      <xdr:col>41</xdr:col>
      <xdr:colOff>50800</xdr:colOff>
      <xdr:row>57</xdr:row>
      <xdr:rowOff>133048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8560"/>
          <a:ext cx="889000" cy="17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67819</xdr:rowOff>
    </xdr:from>
    <xdr:to>
      <xdr:col>55</xdr:col>
      <xdr:colOff>50800</xdr:colOff>
      <xdr:row>57</xdr:row>
      <xdr:rowOff>169419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40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90696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9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37328</xdr:rowOff>
    </xdr:from>
    <xdr:to>
      <xdr:col>50</xdr:col>
      <xdr:colOff>165100</xdr:colOff>
      <xdr:row>57</xdr:row>
      <xdr:rowOff>138928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0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155455</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58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96471</xdr:rowOff>
    </xdr:from>
    <xdr:to>
      <xdr:col>46</xdr:col>
      <xdr:colOff>38100</xdr:colOff>
      <xdr:row>58</xdr:row>
      <xdr:rowOff>26621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6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43148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64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65110</xdr:rowOff>
    </xdr:from>
    <xdr:to>
      <xdr:col>41</xdr:col>
      <xdr:colOff>101600</xdr:colOff>
      <xdr:row>57</xdr:row>
      <xdr:rowOff>166710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11787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82248</xdr:rowOff>
    </xdr:from>
    <xdr:to>
      <xdr:col>36</xdr:col>
      <xdr:colOff>165100</xdr:colOff>
      <xdr:row>58</xdr:row>
      <xdr:rowOff>12398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28925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3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114790</xdr:rowOff>
    </xdr:from>
    <xdr:to>
      <xdr:col>55</xdr:col>
      <xdr:colOff>0</xdr:colOff>
      <xdr:row>78</xdr:row>
      <xdr:rowOff>132076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87890"/>
          <a:ext cx="838200" cy="17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64373</xdr:rowOff>
    </xdr:from>
    <xdr:to>
      <xdr:col>50</xdr:col>
      <xdr:colOff>114300</xdr:colOff>
      <xdr:row>78</xdr:row>
      <xdr:rowOff>114790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37473"/>
          <a:ext cx="889000" cy="5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64373</xdr:rowOff>
    </xdr:from>
    <xdr:to>
      <xdr:col>45</xdr:col>
      <xdr:colOff>177800</xdr:colOff>
      <xdr:row>79</xdr:row>
      <xdr:rowOff>1626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37473"/>
          <a:ext cx="889000" cy="10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1626</xdr:rowOff>
    </xdr:from>
    <xdr:to>
      <xdr:col>41</xdr:col>
      <xdr:colOff>50800</xdr:colOff>
      <xdr:row>79</xdr:row>
      <xdr:rowOff>8156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546176"/>
          <a:ext cx="889000" cy="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81276</xdr:rowOff>
    </xdr:from>
    <xdr:to>
      <xdr:col>55</xdr:col>
      <xdr:colOff>50800</xdr:colOff>
      <xdr:row>79</xdr:row>
      <xdr:rowOff>11426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5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167653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6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63990</xdr:rowOff>
    </xdr:from>
    <xdr:to>
      <xdr:col>50</xdr:col>
      <xdr:colOff>165100</xdr:colOff>
      <xdr:row>78</xdr:row>
      <xdr:rowOff>165590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156717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2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13573</xdr:rowOff>
    </xdr:from>
    <xdr:to>
      <xdr:col>46</xdr:col>
      <xdr:colOff>38100</xdr:colOff>
      <xdr:row>78</xdr:row>
      <xdr:rowOff>115173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8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106300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79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122276</xdr:rowOff>
    </xdr:from>
    <xdr:to>
      <xdr:col>41</xdr:col>
      <xdr:colOff>101600</xdr:colOff>
      <xdr:row>79</xdr:row>
      <xdr:rowOff>52426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9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43553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88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128806</xdr:rowOff>
    </xdr:from>
    <xdr:to>
      <xdr:col>36</xdr:col>
      <xdr:colOff>165100</xdr:colOff>
      <xdr:row>79</xdr:row>
      <xdr:rowOff>58956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50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50083</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9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169363</xdr:rowOff>
    </xdr:from>
    <xdr:to>
      <xdr:col>55</xdr:col>
      <xdr:colOff>0</xdr:colOff>
      <xdr:row>96</xdr:row>
      <xdr:rowOff>95580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457113"/>
          <a:ext cx="838200" cy="9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61075</xdr:rowOff>
    </xdr:from>
    <xdr:to>
      <xdr:col>50</xdr:col>
      <xdr:colOff>114300</xdr:colOff>
      <xdr:row>96</xdr:row>
      <xdr:rowOff>95580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520275"/>
          <a:ext cx="889000" cy="3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61075</xdr:rowOff>
    </xdr:from>
    <xdr:to>
      <xdr:col>45</xdr:col>
      <xdr:colOff>177800</xdr:colOff>
      <xdr:row>96</xdr:row>
      <xdr:rowOff>126935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520275"/>
          <a:ext cx="889000" cy="6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126935</xdr:rowOff>
    </xdr:from>
    <xdr:to>
      <xdr:col>41</xdr:col>
      <xdr:colOff>50800</xdr:colOff>
      <xdr:row>96</xdr:row>
      <xdr:rowOff>148712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586135"/>
          <a:ext cx="889000" cy="2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118563</xdr:rowOff>
    </xdr:from>
    <xdr:to>
      <xdr:col>55</xdr:col>
      <xdr:colOff>50800</xdr:colOff>
      <xdr:row>96</xdr:row>
      <xdr:rowOff>48713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40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141440</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257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44780</xdr:rowOff>
    </xdr:from>
    <xdr:to>
      <xdr:col>50</xdr:col>
      <xdr:colOff>165100</xdr:colOff>
      <xdr:row>96</xdr:row>
      <xdr:rowOff>146380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137507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5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10275</xdr:rowOff>
    </xdr:from>
    <xdr:to>
      <xdr:col>46</xdr:col>
      <xdr:colOff>38100</xdr:colOff>
      <xdr:row>96</xdr:row>
      <xdr:rowOff>111875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128402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24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76135</xdr:rowOff>
    </xdr:from>
    <xdr:to>
      <xdr:col>41</xdr:col>
      <xdr:colOff>101600</xdr:colOff>
      <xdr:row>97</xdr:row>
      <xdr:rowOff>6285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168862</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97912</xdr:rowOff>
    </xdr:from>
    <xdr:to>
      <xdr:col>36</xdr:col>
      <xdr:colOff>165100</xdr:colOff>
      <xdr:row>97</xdr:row>
      <xdr:rowOff>28062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5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19189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22428</xdr:rowOff>
    </xdr:from>
    <xdr:to>
      <xdr:col>85</xdr:col>
      <xdr:colOff>127000</xdr:colOff>
      <xdr:row>37</xdr:row>
      <xdr:rowOff>765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194628"/>
          <a:ext cx="838200" cy="14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765</xdr:rowOff>
    </xdr:from>
    <xdr:to>
      <xdr:col>81</xdr:col>
      <xdr:colOff>50800</xdr:colOff>
      <xdr:row>37</xdr:row>
      <xdr:rowOff>88548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344415"/>
          <a:ext cx="8890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64959</xdr:rowOff>
    </xdr:from>
    <xdr:to>
      <xdr:col>76</xdr:col>
      <xdr:colOff>114300</xdr:colOff>
      <xdr:row>37</xdr:row>
      <xdr:rowOff>88548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408609"/>
          <a:ext cx="889000" cy="2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161972</xdr:rowOff>
    </xdr:from>
    <xdr:to>
      <xdr:col>71</xdr:col>
      <xdr:colOff>177800</xdr:colOff>
      <xdr:row>37</xdr:row>
      <xdr:rowOff>64959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334172"/>
          <a:ext cx="889000" cy="7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143078</xdr:rowOff>
    </xdr:from>
    <xdr:to>
      <xdr:col>85</xdr:col>
      <xdr:colOff>177800</xdr:colOff>
      <xdr:row>36</xdr:row>
      <xdr:rowOff>73228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1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165955</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99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121415</xdr:rowOff>
    </xdr:from>
    <xdr:to>
      <xdr:col>81</xdr:col>
      <xdr:colOff>101600</xdr:colOff>
      <xdr:row>37</xdr:row>
      <xdr:rowOff>51565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29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68092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06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37748</xdr:rowOff>
    </xdr:from>
    <xdr:to>
      <xdr:col>76</xdr:col>
      <xdr:colOff>165100</xdr:colOff>
      <xdr:row>37</xdr:row>
      <xdr:rowOff>139348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130475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7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14159</xdr:rowOff>
    </xdr:from>
    <xdr:to>
      <xdr:col>72</xdr:col>
      <xdr:colOff>38100</xdr:colOff>
      <xdr:row>37</xdr:row>
      <xdr:rowOff>115759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35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106886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4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111172</xdr:rowOff>
    </xdr:from>
    <xdr:to>
      <xdr:col>67</xdr:col>
      <xdr:colOff>101600</xdr:colOff>
      <xdr:row>37</xdr:row>
      <xdr:rowOff>41322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28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57849</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05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2429</xdr:rowOff>
    </xdr:from>
    <xdr:to>
      <xdr:col>85</xdr:col>
      <xdr:colOff>127000</xdr:colOff>
      <xdr:row>58</xdr:row>
      <xdr:rowOff>17631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946529"/>
          <a:ext cx="838200" cy="1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146783</xdr:rowOff>
    </xdr:from>
    <xdr:to>
      <xdr:col>81</xdr:col>
      <xdr:colOff>50800</xdr:colOff>
      <xdr:row>58</xdr:row>
      <xdr:rowOff>2429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919433"/>
          <a:ext cx="889000" cy="27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41605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64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146783</xdr:rowOff>
    </xdr:from>
    <xdr:to>
      <xdr:col>76</xdr:col>
      <xdr:colOff>114300</xdr:colOff>
      <xdr:row>58</xdr:row>
      <xdr:rowOff>63139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919433"/>
          <a:ext cx="889000" cy="8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53671</xdr:rowOff>
    </xdr:from>
    <xdr:to>
      <xdr:col>71</xdr:col>
      <xdr:colOff>177800</xdr:colOff>
      <xdr:row>58</xdr:row>
      <xdr:rowOff>63139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997771"/>
          <a:ext cx="889000" cy="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138281</xdr:rowOff>
    </xdr:from>
    <xdr:to>
      <xdr:col>85</xdr:col>
      <xdr:colOff>177800</xdr:colOff>
      <xdr:row>58</xdr:row>
      <xdr:rowOff>68431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1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53208</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2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123079</xdr:rowOff>
    </xdr:from>
    <xdr:to>
      <xdr:col>81</xdr:col>
      <xdr:colOff>101600</xdr:colOff>
      <xdr:row>58</xdr:row>
      <xdr:rowOff>53229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89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44356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988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95983</xdr:rowOff>
    </xdr:from>
    <xdr:to>
      <xdr:col>76</xdr:col>
      <xdr:colOff>165100</xdr:colOff>
      <xdr:row>58</xdr:row>
      <xdr:rowOff>26133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86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42660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64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12339</xdr:rowOff>
    </xdr:from>
    <xdr:to>
      <xdr:col>72</xdr:col>
      <xdr:colOff>38100</xdr:colOff>
      <xdr:row>58</xdr:row>
      <xdr:rowOff>113939</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5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105066</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2871</xdr:rowOff>
    </xdr:from>
    <xdr:to>
      <xdr:col>67</xdr:col>
      <xdr:colOff>101600</xdr:colOff>
      <xdr:row>58</xdr:row>
      <xdr:rowOff>104471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95598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108831</xdr:rowOff>
    </xdr:from>
    <xdr:to>
      <xdr:col>85</xdr:col>
      <xdr:colOff>127000</xdr:colOff>
      <xdr:row>78</xdr:row>
      <xdr:rowOff>115985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1931"/>
          <a:ext cx="838200" cy="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102246</xdr:rowOff>
    </xdr:from>
    <xdr:to>
      <xdr:col>81</xdr:col>
      <xdr:colOff>50800</xdr:colOff>
      <xdr:row>78</xdr:row>
      <xdr:rowOff>115985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75346"/>
          <a:ext cx="889000" cy="1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102246</xdr:rowOff>
    </xdr:from>
    <xdr:to>
      <xdr:col>76</xdr:col>
      <xdr:colOff>114300</xdr:colOff>
      <xdr:row>78</xdr:row>
      <xdr:rowOff>120543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475346"/>
          <a:ext cx="889000" cy="1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120543</xdr:rowOff>
    </xdr:from>
    <xdr:to>
      <xdr:col>71</xdr:col>
      <xdr:colOff>177800</xdr:colOff>
      <xdr:row>78</xdr:row>
      <xdr:rowOff>134882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93643"/>
          <a:ext cx="889000" cy="14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58031</xdr:rowOff>
    </xdr:from>
    <xdr:to>
      <xdr:col>85</xdr:col>
      <xdr:colOff>177800</xdr:colOff>
      <xdr:row>78</xdr:row>
      <xdr:rowOff>159631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6868</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65185</xdr:rowOff>
    </xdr:from>
    <xdr:to>
      <xdr:col>81</xdr:col>
      <xdr:colOff>101600</xdr:colOff>
      <xdr:row>78</xdr:row>
      <xdr:rowOff>166785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157912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51446</xdr:rowOff>
    </xdr:from>
    <xdr:to>
      <xdr:col>76</xdr:col>
      <xdr:colOff>165100</xdr:colOff>
      <xdr:row>78</xdr:row>
      <xdr:rowOff>153046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2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144173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1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69743</xdr:rowOff>
    </xdr:from>
    <xdr:to>
      <xdr:col>72</xdr:col>
      <xdr:colOff>38100</xdr:colOff>
      <xdr:row>78</xdr:row>
      <xdr:rowOff>171343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4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162470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3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84082</xdr:rowOff>
    </xdr:from>
    <xdr:to>
      <xdr:col>67</xdr:col>
      <xdr:colOff>101600</xdr:colOff>
      <xdr:row>79</xdr:row>
      <xdr:rowOff>14232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5359</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91424</xdr:rowOff>
    </xdr:from>
    <xdr:to>
      <xdr:col>85</xdr:col>
      <xdr:colOff>127000</xdr:colOff>
      <xdr:row>96</xdr:row>
      <xdr:rowOff>93148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550624"/>
          <a:ext cx="8382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76997</xdr:rowOff>
    </xdr:from>
    <xdr:to>
      <xdr:col>81</xdr:col>
      <xdr:colOff>50800</xdr:colOff>
      <xdr:row>96</xdr:row>
      <xdr:rowOff>93148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536197"/>
          <a:ext cx="889000" cy="16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76997</xdr:rowOff>
    </xdr:from>
    <xdr:to>
      <xdr:col>76</xdr:col>
      <xdr:colOff>114300</xdr:colOff>
      <xdr:row>96</xdr:row>
      <xdr:rowOff>94887</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536197"/>
          <a:ext cx="889000" cy="1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94887</xdr:rowOff>
    </xdr:from>
    <xdr:to>
      <xdr:col>71</xdr:col>
      <xdr:colOff>177800</xdr:colOff>
      <xdr:row>96</xdr:row>
      <xdr:rowOff>119893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554087"/>
          <a:ext cx="889000" cy="2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40624</xdr:rowOff>
    </xdr:from>
    <xdr:to>
      <xdr:col>85</xdr:col>
      <xdr:colOff>177800</xdr:colOff>
      <xdr:row>96</xdr:row>
      <xdr:rowOff>142224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49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63501</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35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42348</xdr:rowOff>
    </xdr:from>
    <xdr:to>
      <xdr:col>81</xdr:col>
      <xdr:colOff>101600</xdr:colOff>
      <xdr:row>96</xdr:row>
      <xdr:rowOff>143948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5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160475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27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26197</xdr:rowOff>
    </xdr:from>
    <xdr:to>
      <xdr:col>76</xdr:col>
      <xdr:colOff>165100</xdr:colOff>
      <xdr:row>96</xdr:row>
      <xdr:rowOff>127797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48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144324</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26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44087</xdr:rowOff>
    </xdr:from>
    <xdr:to>
      <xdr:col>72</xdr:col>
      <xdr:colOff>38100</xdr:colOff>
      <xdr:row>96</xdr:row>
      <xdr:rowOff>145687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50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162214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627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69093</xdr:rowOff>
    </xdr:from>
    <xdr:to>
      <xdr:col>67</xdr:col>
      <xdr:colOff>101600</xdr:colOff>
      <xdr:row>96</xdr:row>
      <xdr:rowOff>170693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52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15770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30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96266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239766"/>
          <a:ext cx="1269" cy="1491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42943</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01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96266</xdr:rowOff>
    </xdr:from>
    <xdr:to>
      <xdr:col>116</xdr:col>
      <xdr:colOff>152400</xdr:colOff>
      <xdr:row>30</xdr:row>
      <xdr:rowOff>96266</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23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134129</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77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111252</xdr:rowOff>
    </xdr:from>
    <xdr:to>
      <xdr:col>116</xdr:col>
      <xdr:colOff>114300</xdr:colOff>
      <xdr:row>39</xdr:row>
      <xdr:rowOff>41402</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106934</xdr:rowOff>
    </xdr:from>
    <xdr:to>
      <xdr:col>112</xdr:col>
      <xdr:colOff>38100</xdr:colOff>
      <xdr:row>39</xdr:row>
      <xdr:rowOff>37084</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53611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9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121539</xdr:rowOff>
    </xdr:from>
    <xdr:to>
      <xdr:col>107</xdr:col>
      <xdr:colOff>101600</xdr:colOff>
      <xdr:row>39</xdr:row>
      <xdr:rowOff>51689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68216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11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81153</xdr:rowOff>
    </xdr:from>
    <xdr:to>
      <xdr:col>102</xdr:col>
      <xdr:colOff>165100</xdr:colOff>
      <xdr:row>39</xdr:row>
      <xdr:rowOff>11303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59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27830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3714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123444</xdr:rowOff>
    </xdr:from>
    <xdr:to>
      <xdr:col>98</xdr:col>
      <xdr:colOff>38100</xdr:colOff>
      <xdr:row>39</xdr:row>
      <xdr:rowOff>53594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70121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89679</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047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民生費、農林水産業費、</a:t>
          </a:r>
          <a:r>
            <a:rPr kumimoji="1" lang="ja-JP" altLang="en-US" sz="1100" b="0" i="0" baseline="0">
              <a:solidFill>
                <a:schemeClr val="dk1"/>
              </a:solidFill>
              <a:effectLst/>
              <a:latin typeface="+mn-lt"/>
              <a:ea typeface="+mn-ea"/>
              <a:cs typeface="+mn-cs"/>
            </a:rPr>
            <a:t>土木費、消防費、</a:t>
          </a:r>
          <a:r>
            <a:rPr kumimoji="1" lang="ja-JP" altLang="ja-JP" sz="1100" b="0" i="0" baseline="0">
              <a:solidFill>
                <a:schemeClr val="dk1"/>
              </a:solidFill>
              <a:effectLst/>
              <a:latin typeface="+mn-lt"/>
              <a:ea typeface="+mn-ea"/>
              <a:cs typeface="+mn-cs"/>
            </a:rPr>
            <a:t>公債費について、住民一人あたりの割合が、類似団体と比べ非常に高い水準にある。民生費については、高齢化が進み介護保険（事業勘定）事業特別会計繰出金をはじめとした社会保障経費が大きくなっていることが主な要因である。農林水産業費については、鳥獣被害防止対策事業費などの増加が主な要因である。</a:t>
          </a:r>
          <a:r>
            <a:rPr kumimoji="1" lang="ja-JP" altLang="en-US" sz="1100" b="0" i="0" baseline="0">
              <a:solidFill>
                <a:schemeClr val="dk1"/>
              </a:solidFill>
              <a:effectLst/>
              <a:latin typeface="+mn-lt"/>
              <a:ea typeface="+mn-ea"/>
              <a:cs typeface="+mn-cs"/>
            </a:rPr>
            <a:t>土木費については、保有していた基金を廃止し、地方公営企業法適用となった下水道事業会計へ繰出したため一時的に増加している。消防費については、インフォカナルシステム戸別受信機購入事業などを実施したことが主な要因である。</a:t>
          </a:r>
          <a:r>
            <a:rPr lang="ja-JP" altLang="ja-JP" sz="1100" b="0" i="0" baseline="0">
              <a:solidFill>
                <a:schemeClr val="dk1"/>
              </a:solidFill>
              <a:effectLst/>
              <a:latin typeface="+mn-lt"/>
              <a:ea typeface="+mn-ea"/>
              <a:cs typeface="+mn-cs"/>
            </a:rPr>
            <a:t>公債費については、合併特例債の借入により元利償還金が増加していることが主な要因である。その他の項目については、類似団体と同程度若しくは低い水準となっており、今後も、住民サービスの低下を招かない範囲内で水準を確保していくことが重要で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平成２９年度より一般財源の確保（交付税の減少等）が厳しくなり、取り崩しに転じていたが、物件費の抑制をはじめとした経常的な経費の削減による効果が表れてきたこともあり、令和２年度以降は、財政調整基金の取り崩しがないため改善している。今後は、予算規模を標準財政規模に近づけていくため、歳出全体の抑制を図り、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徳島県つるぎ町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現在のところ、各会計において赤字は生じていない。今後においても赤字補填等の繰出がないように各会計において健全な財政運営に努める。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68" customWidth="1"/>
    <col min="12" max="12" width="2.26953125" style="168" customWidth="1"/>
    <col min="13" max="17" width="2.36328125" style="168" customWidth="1"/>
    <col min="18" max="119" width="2.08984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8254791</v>
      </c>
      <c r="BO4" s="371"/>
      <c r="BP4" s="371"/>
      <c r="BQ4" s="371"/>
      <c r="BR4" s="371"/>
      <c r="BS4" s="371"/>
      <c r="BT4" s="371"/>
      <c r="BU4" s="372"/>
      <c r="BV4" s="370">
        <v>8110768</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2.7</v>
      </c>
      <c r="CU4" s="377"/>
      <c r="CV4" s="377"/>
      <c r="CW4" s="377"/>
      <c r="CX4" s="377"/>
      <c r="CY4" s="377"/>
      <c r="CZ4" s="377"/>
      <c r="DA4" s="378"/>
      <c r="DB4" s="376">
        <v>5.6</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8097433</v>
      </c>
      <c r="BO5" s="408"/>
      <c r="BP5" s="408"/>
      <c r="BQ5" s="408"/>
      <c r="BR5" s="408"/>
      <c r="BS5" s="408"/>
      <c r="BT5" s="408"/>
      <c r="BU5" s="409"/>
      <c r="BV5" s="407">
        <v>7778846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97.1</v>
      </c>
      <c r="CU5" s="405"/>
      <c r="CV5" s="405"/>
      <c r="CW5" s="405"/>
      <c r="CX5" s="405"/>
      <c r="CY5" s="405"/>
      <c r="CZ5" s="405"/>
      <c r="DA5" s="406"/>
      <c r="DB5" s="404">
        <v>97.3</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157358</v>
      </c>
      <c r="BO6" s="408"/>
      <c r="BP6" s="408"/>
      <c r="BQ6" s="408"/>
      <c r="BR6" s="408"/>
      <c r="BS6" s="408"/>
      <c r="BT6" s="408"/>
      <c r="BU6" s="409"/>
      <c r="BV6" s="407">
        <v>331922</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97.3</v>
      </c>
      <c r="CU6" s="445"/>
      <c r="CV6" s="445"/>
      <c r="CW6" s="445"/>
      <c r="CX6" s="445"/>
      <c r="CY6" s="445"/>
      <c r="CZ6" s="445"/>
      <c r="DA6" s="446"/>
      <c r="DB6" s="444">
        <v>97.7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20351</v>
      </c>
      <c r="BO7" s="408"/>
      <c r="BP7" s="408"/>
      <c r="BQ7" s="408"/>
      <c r="BR7" s="408"/>
      <c r="BS7" s="408"/>
      <c r="BT7" s="408"/>
      <c r="BU7" s="409"/>
      <c r="BV7" s="407">
        <v>44303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5155125</v>
      </c>
      <c r="CU7" s="408"/>
      <c r="CV7" s="408"/>
      <c r="CW7" s="408"/>
      <c r="CX7" s="408"/>
      <c r="CY7" s="408"/>
      <c r="CZ7" s="408"/>
      <c r="DA7" s="409"/>
      <c r="DB7" s="407">
        <v>5100767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137007</v>
      </c>
      <c r="BO8" s="408"/>
      <c r="BP8" s="408"/>
      <c r="BQ8" s="408"/>
      <c r="BR8" s="408"/>
      <c r="BS8" s="408"/>
      <c r="BT8" s="408"/>
      <c r="BU8" s="409"/>
      <c r="BV8" s="407">
        <v>287619</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0.18</v>
      </c>
      <c r="CU8" s="448"/>
      <c r="CV8" s="448"/>
      <c r="CW8" s="448"/>
      <c r="CX8" s="448"/>
      <c r="CY8" s="448"/>
      <c r="CZ8" s="448"/>
      <c r="DA8" s="449"/>
      <c r="DB8" s="447">
        <v>0.18</v>
      </c>
      <c r="DC8" s="448"/>
      <c r="DD8" s="448"/>
      <c r="DE8" s="448"/>
      <c r="DF8" s="448"/>
      <c r="DG8" s="448"/>
      <c r="DH8" s="448"/>
      <c r="DI8" s="449"/>
    </row>
    <row r="9" spans="1:119" ht="18.75" customHeight="1" thickBot="1" x14ac:dyDescent="0.25">
      <c r="A9" s="169"/>
      <c r="B9" s="401" t="s">
        <v>106</v>
      </c>
      <c r="C9" s="402"/>
      <c r="D9" s="402"/>
      <c r="E9" s="402"/>
      <c r="F9" s="402"/>
      <c r="G9" s="402"/>
      <c r="H9" s="402"/>
      <c r="I9" s="402"/>
      <c r="J9" s="402"/>
      <c r="K9" s="450"/>
      <c r="L9" s="451" t="s">
        <v>107</v>
      </c>
      <c r="M9" s="452"/>
      <c r="N9" s="452"/>
      <c r="O9" s="452"/>
      <c r="P9" s="452"/>
      <c r="Q9" s="453"/>
      <c r="R9" s="454">
        <v>7715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-150612</v>
      </c>
      <c r="BO9" s="408"/>
      <c r="BP9" s="408"/>
      <c r="BQ9" s="408"/>
      <c r="BR9" s="408"/>
      <c r="BS9" s="408"/>
      <c r="BT9" s="408"/>
      <c r="BU9" s="409"/>
      <c r="BV9" s="407">
        <v>117755</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20.100000000000001</v>
      </c>
      <c r="CU9" s="405"/>
      <c r="CV9" s="405"/>
      <c r="CW9" s="405"/>
      <c r="CX9" s="405"/>
      <c r="CY9" s="405"/>
      <c r="CZ9" s="405"/>
      <c r="DA9" s="406"/>
      <c r="DB9" s="404">
        <v>20.6</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112</v>
      </c>
      <c r="M10" s="437"/>
      <c r="N10" s="437"/>
      <c r="O10" s="437"/>
      <c r="P10" s="437"/>
      <c r="Q10" s="438"/>
      <c r="R10" s="458">
        <v>8927</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8352</v>
      </c>
      <c r="BO10" s="408"/>
      <c r="BP10" s="408"/>
      <c r="BQ10" s="408"/>
      <c r="BR10" s="408"/>
      <c r="BS10" s="408"/>
      <c r="BT10" s="408"/>
      <c r="BU10" s="409"/>
      <c r="BV10" s="407">
        <v>2906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7392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7350</v>
      </c>
      <c r="S13" s="492"/>
      <c r="T13" s="492"/>
      <c r="U13" s="492"/>
      <c r="V13" s="493"/>
      <c r="W13" s="423" t="s">
        <v>131</v>
      </c>
      <c r="X13" s="424"/>
      <c r="Y13" s="424"/>
      <c r="Z13" s="424"/>
      <c r="AA13" s="424"/>
      <c r="AB13" s="414"/>
      <c r="AC13" s="458">
        <v>253</v>
      </c>
      <c r="AD13" s="459"/>
      <c r="AE13" s="459"/>
      <c r="AF13" s="459"/>
      <c r="AG13" s="501"/>
      <c r="AH13" s="458">
        <v>338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-142260</v>
      </c>
      <c r="BO13" s="408"/>
      <c r="BP13" s="408"/>
      <c r="BQ13" s="408"/>
      <c r="BR13" s="408"/>
      <c r="BS13" s="408"/>
      <c r="BT13" s="408"/>
      <c r="BU13" s="409"/>
      <c r="BV13" s="407">
        <v>120661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11</v>
      </c>
      <c r="CU13" s="405"/>
      <c r="CV13" s="405"/>
      <c r="CW13" s="405"/>
      <c r="CX13" s="405"/>
      <c r="CY13" s="405"/>
      <c r="CZ13" s="405"/>
      <c r="DA13" s="406"/>
      <c r="DB13" s="404">
        <v>11.1</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7622</v>
      </c>
      <c r="S14" s="492"/>
      <c r="T14" s="492"/>
      <c r="U14" s="492"/>
      <c r="V14" s="493"/>
      <c r="W14" s="397"/>
      <c r="X14" s="398"/>
      <c r="Y14" s="398"/>
      <c r="Z14" s="398"/>
      <c r="AA14" s="398"/>
      <c r="AB14" s="387"/>
      <c r="AC14" s="494">
        <v>7.9</v>
      </c>
      <c r="AD14" s="495"/>
      <c r="AE14" s="495"/>
      <c r="AF14" s="495"/>
      <c r="AG14" s="496"/>
      <c r="AH14" s="494">
        <v>9.1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7581</v>
      </c>
      <c r="S15" s="492"/>
      <c r="T15" s="492"/>
      <c r="U15" s="492"/>
      <c r="V15" s="493"/>
      <c r="W15" s="423" t="s">
        <v>137</v>
      </c>
      <c r="X15" s="424"/>
      <c r="Y15" s="424"/>
      <c r="Z15" s="424"/>
      <c r="AA15" s="424"/>
      <c r="AB15" s="414"/>
      <c r="AC15" s="458">
        <v>940</v>
      </c>
      <c r="AD15" s="459"/>
      <c r="AE15" s="459"/>
      <c r="AF15" s="459"/>
      <c r="AG15" s="501"/>
      <c r="AH15" s="458">
        <v>1129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906099</v>
      </c>
      <c r="BO15" s="371"/>
      <c r="BP15" s="371"/>
      <c r="BQ15" s="371"/>
      <c r="BR15" s="371"/>
      <c r="BS15" s="371"/>
      <c r="BT15" s="371"/>
      <c r="BU15" s="372"/>
      <c r="BV15" s="370">
        <v>876988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29.5</v>
      </c>
      <c r="AD16" s="495"/>
      <c r="AE16" s="495"/>
      <c r="AF16" s="495"/>
      <c r="AG16" s="496"/>
      <c r="AH16" s="494">
        <v>30.4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4946270</v>
      </c>
      <c r="BO16" s="408"/>
      <c r="BP16" s="408"/>
      <c r="BQ16" s="408"/>
      <c r="BR16" s="408"/>
      <c r="BS16" s="408"/>
      <c r="BT16" s="408"/>
      <c r="BU16" s="409"/>
      <c r="BV16" s="407">
        <v>4892280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141</v>
      </c>
      <c r="S17" s="514"/>
      <c r="T17" s="514"/>
      <c r="U17" s="514"/>
      <c r="V17" s="515"/>
      <c r="W17" s="423" t="s">
        <v>144</v>
      </c>
      <c r="X17" s="424"/>
      <c r="Y17" s="424"/>
      <c r="Z17" s="424"/>
      <c r="AA17" s="424"/>
      <c r="AB17" s="414"/>
      <c r="AC17" s="458">
        <v>1994</v>
      </c>
      <c r="AD17" s="459"/>
      <c r="AE17" s="459"/>
      <c r="AF17" s="459"/>
      <c r="AG17" s="501"/>
      <c r="AH17" s="458">
        <v>2245</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1105794</v>
      </c>
      <c r="BO17" s="408"/>
      <c r="BP17" s="408"/>
      <c r="BQ17" s="408"/>
      <c r="BR17" s="408"/>
      <c r="BS17" s="408"/>
      <c r="BT17" s="408"/>
      <c r="BU17" s="409"/>
      <c r="BV17" s="407">
        <v>1072151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146</v>
      </c>
      <c r="C18" s="450"/>
      <c r="D18" s="450"/>
      <c r="E18" s="530"/>
      <c r="F18" s="530"/>
      <c r="G18" s="530"/>
      <c r="H18" s="530"/>
      <c r="I18" s="530"/>
      <c r="J18" s="530"/>
      <c r="K18" s="530"/>
      <c r="L18" s="531">
        <v>194.84</v>
      </c>
      <c r="M18" s="531"/>
      <c r="N18" s="531"/>
      <c r="O18" s="531"/>
      <c r="P18" s="531"/>
      <c r="Q18" s="531"/>
      <c r="R18" s="532"/>
      <c r="S18" s="532"/>
      <c r="T18" s="532"/>
      <c r="U18" s="532"/>
      <c r="V18" s="533"/>
      <c r="W18" s="425"/>
      <c r="X18" s="426"/>
      <c r="Y18" s="426"/>
      <c r="Z18" s="426"/>
      <c r="AA18" s="426"/>
      <c r="AB18" s="417"/>
      <c r="AC18" s="534">
        <v>62.6</v>
      </c>
      <c r="AD18" s="535"/>
      <c r="AE18" s="535"/>
      <c r="AF18" s="535"/>
      <c r="AG18" s="536"/>
      <c r="AH18" s="534">
        <v>60.5</v>
      </c>
      <c r="AI18" s="535"/>
      <c r="AJ18" s="535"/>
      <c r="AK18" s="535"/>
      <c r="AL18" s="537"/>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5053665</v>
      </c>
      <c r="BO18" s="408"/>
      <c r="BP18" s="408"/>
      <c r="BQ18" s="408"/>
      <c r="BR18" s="408"/>
      <c r="BS18" s="408"/>
      <c r="BT18" s="408"/>
      <c r="BU18" s="409"/>
      <c r="BV18" s="407">
        <v>4981887</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148</v>
      </c>
      <c r="C19" s="450"/>
      <c r="D19" s="450"/>
      <c r="E19" s="530"/>
      <c r="F19" s="530"/>
      <c r="G19" s="530"/>
      <c r="H19" s="530"/>
      <c r="I19" s="530"/>
      <c r="J19" s="530"/>
      <c r="K19" s="530"/>
      <c r="L19" s="538">
        <v>40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6287815</v>
      </c>
      <c r="BO19" s="408"/>
      <c r="BP19" s="408"/>
      <c r="BQ19" s="408"/>
      <c r="BR19" s="408"/>
      <c r="BS19" s="408"/>
      <c r="BT19" s="408"/>
      <c r="BU19" s="409"/>
      <c r="BV19" s="407">
        <v>6289654</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150</v>
      </c>
      <c r="C20" s="450"/>
      <c r="D20" s="450"/>
      <c r="E20" s="530"/>
      <c r="F20" s="530"/>
      <c r="G20" s="530"/>
      <c r="H20" s="530"/>
      <c r="I20" s="530"/>
      <c r="J20" s="530"/>
      <c r="K20" s="530"/>
      <c r="L20" s="538">
        <v>3407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151</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8017493</v>
      </c>
      <c r="BO22" s="371"/>
      <c r="BP22" s="371"/>
      <c r="BQ22" s="371"/>
      <c r="BR22" s="371"/>
      <c r="BS22" s="371"/>
      <c r="BT22" s="371"/>
      <c r="BU22" s="372"/>
      <c r="BV22" s="370">
        <v>8503058</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6923397</v>
      </c>
      <c r="BO23" s="408"/>
      <c r="BP23" s="408"/>
      <c r="BQ23" s="408"/>
      <c r="BR23" s="408"/>
      <c r="BS23" s="408"/>
      <c r="BT23" s="408"/>
      <c r="BU23" s="409"/>
      <c r="BV23" s="407">
        <v>7150261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160</v>
      </c>
      <c r="F24" s="437"/>
      <c r="G24" s="437"/>
      <c r="H24" s="437"/>
      <c r="I24" s="437"/>
      <c r="J24" s="437"/>
      <c r="K24" s="438"/>
      <c r="L24" s="458">
        <v>1</v>
      </c>
      <c r="M24" s="459"/>
      <c r="N24" s="459"/>
      <c r="O24" s="459"/>
      <c r="P24" s="501"/>
      <c r="Q24" s="458">
        <v>7540</v>
      </c>
      <c r="R24" s="459"/>
      <c r="S24" s="459"/>
      <c r="T24" s="459"/>
      <c r="U24" s="459"/>
      <c r="V24" s="501"/>
      <c r="W24" s="553"/>
      <c r="X24" s="554"/>
      <c r="Y24" s="555"/>
      <c r="Z24" s="457" t="s">
        <v>161</v>
      </c>
      <c r="AA24" s="437"/>
      <c r="AB24" s="437"/>
      <c r="AC24" s="437"/>
      <c r="AD24" s="437"/>
      <c r="AE24" s="437"/>
      <c r="AF24" s="437"/>
      <c r="AG24" s="438"/>
      <c r="AH24" s="458">
        <v>166</v>
      </c>
      <c r="AI24" s="459"/>
      <c r="AJ24" s="459"/>
      <c r="AK24" s="459"/>
      <c r="AL24" s="501"/>
      <c r="AM24" s="458">
        <v>513770</v>
      </c>
      <c r="AN24" s="459"/>
      <c r="AO24" s="459"/>
      <c r="AP24" s="459"/>
      <c r="AQ24" s="459"/>
      <c r="AR24" s="501"/>
      <c r="AS24" s="458">
        <v>3095</v>
      </c>
      <c r="AT24" s="459"/>
      <c r="AU24" s="459"/>
      <c r="AV24" s="459"/>
      <c r="AW24" s="459"/>
      <c r="AX24" s="460"/>
      <c r="AY24" s="523" t="s">
        <v>162</v>
      </c>
      <c r="AZ24" s="524"/>
      <c r="BA24" s="524"/>
      <c r="BB24" s="524"/>
      <c r="BC24" s="524"/>
      <c r="BD24" s="524"/>
      <c r="BE24" s="524"/>
      <c r="BF24" s="524"/>
      <c r="BG24" s="524"/>
      <c r="BH24" s="524"/>
      <c r="BI24" s="524"/>
      <c r="BJ24" s="524"/>
      <c r="BK24" s="524"/>
      <c r="BL24" s="524"/>
      <c r="BM24" s="525"/>
      <c r="BN24" s="407">
        <v>5909221</v>
      </c>
      <c r="BO24" s="408"/>
      <c r="BP24" s="408"/>
      <c r="BQ24" s="408"/>
      <c r="BR24" s="408"/>
      <c r="BS24" s="408"/>
      <c r="BT24" s="408"/>
      <c r="BU24" s="409"/>
      <c r="BV24" s="407">
        <v>6127830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163</v>
      </c>
      <c r="F25" s="437"/>
      <c r="G25" s="437"/>
      <c r="H25" s="437"/>
      <c r="I25" s="437"/>
      <c r="J25" s="437"/>
      <c r="K25" s="438"/>
      <c r="L25" s="458">
        <v>1</v>
      </c>
      <c r="M25" s="459"/>
      <c r="N25" s="459"/>
      <c r="O25" s="459"/>
      <c r="P25" s="501"/>
      <c r="Q25" s="458">
        <v>6040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166</v>
      </c>
      <c r="F26" s="437"/>
      <c r="G26" s="437"/>
      <c r="H26" s="437"/>
      <c r="I26" s="437"/>
      <c r="J26" s="437"/>
      <c r="K26" s="438"/>
      <c r="L26" s="458">
        <v>1</v>
      </c>
      <c r="M26" s="459"/>
      <c r="N26" s="459"/>
      <c r="O26" s="459"/>
      <c r="P26" s="501"/>
      <c r="Q26" s="458">
        <v>5530</v>
      </c>
      <c r="R26" s="459"/>
      <c r="S26" s="459"/>
      <c r="T26" s="459"/>
      <c r="U26" s="459"/>
      <c r="V26" s="501"/>
      <c r="W26" s="553"/>
      <c r="X26" s="554"/>
      <c r="Y26" s="555"/>
      <c r="Z26" s="457" t="s">
        <v>167</v>
      </c>
      <c r="AA26" s="559"/>
      <c r="AB26" s="559"/>
      <c r="AC26" s="559"/>
      <c r="AD26" s="559"/>
      <c r="AE26" s="559"/>
      <c r="AF26" s="559"/>
      <c r="AG26" s="560"/>
      <c r="AH26" s="458">
        <v>17</v>
      </c>
      <c r="AI26" s="459"/>
      <c r="AJ26" s="459"/>
      <c r="AK26" s="459"/>
      <c r="AL26" s="501"/>
      <c r="AM26" s="458">
        <v>49606</v>
      </c>
      <c r="AN26" s="459"/>
      <c r="AO26" s="459"/>
      <c r="AP26" s="459"/>
      <c r="AQ26" s="459"/>
      <c r="AR26" s="501"/>
      <c r="AS26" s="458">
        <v>2918</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169</v>
      </c>
      <c r="F27" s="437"/>
      <c r="G27" s="437"/>
      <c r="H27" s="437"/>
      <c r="I27" s="437"/>
      <c r="J27" s="437"/>
      <c r="K27" s="438"/>
      <c r="L27" s="458">
        <v>1</v>
      </c>
      <c r="M27" s="459"/>
      <c r="N27" s="459"/>
      <c r="O27" s="459"/>
      <c r="P27" s="501"/>
      <c r="Q27" s="458">
        <v>2740</v>
      </c>
      <c r="R27" s="459"/>
      <c r="S27" s="459"/>
      <c r="T27" s="459"/>
      <c r="U27" s="459"/>
      <c r="V27" s="501"/>
      <c r="W27" s="553"/>
      <c r="X27" s="554"/>
      <c r="Y27" s="555"/>
      <c r="Z27" s="457" t="s">
        <v>170</v>
      </c>
      <c r="AA27" s="437"/>
      <c r="AB27" s="437"/>
      <c r="AC27" s="437"/>
      <c r="AD27" s="437"/>
      <c r="AE27" s="437"/>
      <c r="AF27" s="437"/>
      <c r="AG27" s="438"/>
      <c r="AH27" s="458">
        <v>7</v>
      </c>
      <c r="AI27" s="459"/>
      <c r="AJ27" s="459"/>
      <c r="AK27" s="459"/>
      <c r="AL27" s="501"/>
      <c r="AM27" s="458">
        <v>19012</v>
      </c>
      <c r="AN27" s="459"/>
      <c r="AO27" s="459"/>
      <c r="AP27" s="459"/>
      <c r="AQ27" s="459"/>
      <c r="AR27" s="501"/>
      <c r="AS27" s="458">
        <v>2716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172</v>
      </c>
      <c r="F28" s="437"/>
      <c r="G28" s="437"/>
      <c r="H28" s="437"/>
      <c r="I28" s="437"/>
      <c r="J28" s="437"/>
      <c r="K28" s="438"/>
      <c r="L28" s="458">
        <v>1</v>
      </c>
      <c r="M28" s="459"/>
      <c r="N28" s="459"/>
      <c r="O28" s="459"/>
      <c r="P28" s="501"/>
      <c r="Q28" s="458">
        <v>2330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769917</v>
      </c>
      <c r="BO28" s="371"/>
      <c r="BP28" s="371"/>
      <c r="BQ28" s="371"/>
      <c r="BR28" s="371"/>
      <c r="BS28" s="371"/>
      <c r="BT28" s="371"/>
      <c r="BU28" s="372"/>
      <c r="BV28" s="370">
        <v>761565</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175</v>
      </c>
      <c r="F29" s="437"/>
      <c r="G29" s="437"/>
      <c r="H29" s="437"/>
      <c r="I29" s="437"/>
      <c r="J29" s="437"/>
      <c r="K29" s="438"/>
      <c r="L29" s="458">
        <v>10</v>
      </c>
      <c r="M29" s="459"/>
      <c r="N29" s="459"/>
      <c r="O29" s="459"/>
      <c r="P29" s="501"/>
      <c r="Q29" s="458">
        <v>1950</v>
      </c>
      <c r="R29" s="459"/>
      <c r="S29" s="459"/>
      <c r="T29" s="459"/>
      <c r="U29" s="459"/>
      <c r="V29" s="501"/>
      <c r="W29" s="556"/>
      <c r="X29" s="557"/>
      <c r="Y29" s="558"/>
      <c r="Z29" s="457" t="s">
        <v>176</v>
      </c>
      <c r="AA29" s="437"/>
      <c r="AB29" s="437"/>
      <c r="AC29" s="437"/>
      <c r="AD29" s="437"/>
      <c r="AE29" s="437"/>
      <c r="AF29" s="437"/>
      <c r="AG29" s="438"/>
      <c r="AH29" s="458">
        <v>173</v>
      </c>
      <c r="AI29" s="459"/>
      <c r="AJ29" s="459"/>
      <c r="AK29" s="459"/>
      <c r="AL29" s="501"/>
      <c r="AM29" s="458">
        <v>532782</v>
      </c>
      <c r="AN29" s="459"/>
      <c r="AO29" s="459"/>
      <c r="AP29" s="459"/>
      <c r="AQ29" s="459"/>
      <c r="AR29" s="501"/>
      <c r="AS29" s="458">
        <v>3080</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2193953</v>
      </c>
      <c r="BO29" s="408"/>
      <c r="BP29" s="408"/>
      <c r="BQ29" s="408"/>
      <c r="BR29" s="408"/>
      <c r="BS29" s="408"/>
      <c r="BT29" s="408"/>
      <c r="BU29" s="409"/>
      <c r="BV29" s="407">
        <v>2165066</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4">
        <v>93.9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2143698</v>
      </c>
      <c r="BO30" s="527"/>
      <c r="BP30" s="527"/>
      <c r="BQ30" s="527"/>
      <c r="BR30" s="527"/>
      <c r="BS30" s="527"/>
      <c r="BT30" s="527"/>
      <c r="BU30" s="528"/>
      <c r="BV30" s="526">
        <v>2167650</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185</v>
      </c>
      <c r="D33" s="431"/>
      <c r="E33" s="396" t="s">
        <v>186</v>
      </c>
      <c r="F33" s="396"/>
      <c r="G33" s="396"/>
      <c r="H33" s="396"/>
      <c r="I33" s="396"/>
      <c r="J33" s="396"/>
      <c r="K33" s="396"/>
      <c r="L33" s="396"/>
      <c r="M33" s="396"/>
      <c r="N33" s="396"/>
      <c r="O33" s="396"/>
      <c r="P33" s="396"/>
      <c r="Q33" s="396"/>
      <c r="R33" s="396"/>
      <c r="S33" s="396"/>
      <c r="T33" s="194"/>
      <c r="U33" s="431" t="s">
        <v>185</v>
      </c>
      <c r="V33" s="431"/>
      <c r="W33" s="396" t="s">
        <v>186</v>
      </c>
      <c r="X33" s="396"/>
      <c r="Y33" s="396"/>
      <c r="Z33" s="396"/>
      <c r="AA33" s="396"/>
      <c r="AB33" s="396"/>
      <c r="AC33" s="396"/>
      <c r="AD33" s="396"/>
      <c r="AE33" s="396"/>
      <c r="AF33" s="396"/>
      <c r="AG33" s="396"/>
      <c r="AH33" s="396"/>
      <c r="AI33" s="396"/>
      <c r="AJ33" s="396"/>
      <c r="AK33" s="396"/>
      <c r="AL33" s="194"/>
      <c r="AM33" s="431" t="s">
        <v>185</v>
      </c>
      <c r="AN33" s="431"/>
      <c r="AO33" s="396" t="s">
        <v>186</v>
      </c>
      <c r="AP33" s="396"/>
      <c r="AQ33" s="396"/>
      <c r="AR33" s="396"/>
      <c r="AS33" s="396"/>
      <c r="AT33" s="396"/>
      <c r="AU33" s="396"/>
      <c r="AV33" s="396"/>
      <c r="AW33" s="396"/>
      <c r="AX33" s="396"/>
      <c r="AY33" s="396"/>
      <c r="AZ33" s="396"/>
      <c r="BA33" s="396"/>
      <c r="BB33" s="396"/>
      <c r="BC33" s="396"/>
      <c r="BD33" s="195"/>
      <c r="BE33" s="396" t="s">
        <v>187</v>
      </c>
      <c r="BF33" s="396"/>
      <c r="BG33" s="396" t="s">
        <v>188</v>
      </c>
      <c r="BH33" s="396"/>
      <c r="BI33" s="396"/>
      <c r="BJ33" s="396"/>
      <c r="BK33" s="396"/>
      <c r="BL33" s="396"/>
      <c r="BM33" s="396"/>
      <c r="BN33" s="396"/>
      <c r="BO33" s="396"/>
      <c r="BP33" s="396"/>
      <c r="BQ33" s="396"/>
      <c r="BR33" s="396"/>
      <c r="BS33" s="396"/>
      <c r="BT33" s="396"/>
      <c r="BU33" s="396"/>
      <c r="BV33" s="195"/>
      <c r="BW33" s="431" t="s">
        <v>187</v>
      </c>
      <c r="BX33" s="431"/>
      <c r="BY33" s="396" t="s">
        <v>189</v>
      </c>
      <c r="BZ33" s="396"/>
      <c r="CA33" s="396"/>
      <c r="CB33" s="396"/>
      <c r="CC33" s="396"/>
      <c r="CD33" s="396"/>
      <c r="CE33" s="396"/>
      <c r="CF33" s="396"/>
      <c r="CG33" s="396"/>
      <c r="CH33" s="396"/>
      <c r="CI33" s="396"/>
      <c r="CJ33" s="396"/>
      <c r="CK33" s="396"/>
      <c r="CL33" s="396"/>
      <c r="CM33" s="396"/>
      <c r="CN33" s="194"/>
      <c r="CO33" s="431" t="s">
        <v>185</v>
      </c>
      <c r="CP33" s="431"/>
      <c r="CQ33" s="396" t="s">
        <v>190</v>
      </c>
      <c r="CR33" s="396"/>
      <c r="CS33" s="396"/>
      <c r="CT33" s="396"/>
      <c r="CU33" s="396"/>
      <c r="CV33" s="396"/>
      <c r="CW33" s="396"/>
      <c r="CX33" s="396"/>
      <c r="CY33" s="396"/>
      <c r="CZ33" s="396"/>
      <c r="DA33" s="396"/>
      <c r="DB33" s="396"/>
      <c r="DC33" s="396"/>
      <c r="DD33" s="396"/>
      <c r="DE33" s="396"/>
      <c r="DF33" s="194"/>
      <c r="DG33" s="596" t="s">
        <v>191</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つるぎ町国民健康保険（事業勘定）事業特別会計</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つるぎ町水道事業会計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徳島県市町村総合事務組合（一般会計）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20</v>
      </c>
      <c r="CP34" s="597"/>
      <c r="CQ34" s="598" t="str">
        <f>IF('各会計、関係団体の財政状況及び健全化判断比率'!BS7="","",'各会計、関係団体の財政状況及び健全化判断比率'!BS7)</f>
        <v>貞光ゆうゆう館</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つるぎ町剣山木綿麻温泉事業特別会計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つるぎ町介護保険（事業勘定）事業特別会計</v>
      </c>
      <c r="X35" s="598"/>
      <c r="Y35" s="598"/>
      <c r="Z35" s="598"/>
      <c r="AA35" s="598"/>
      <c r="AB35" s="598"/>
      <c r="AC35" s="598"/>
      <c r="AD35" s="598"/>
      <c r="AE35" s="598"/>
      <c r="AF35" s="598"/>
      <c r="AG35" s="598"/>
      <c r="AH35" s="598"/>
      <c r="AI35" s="598"/>
      <c r="AJ35" s="598"/>
      <c r="AK35" s="598"/>
      <c r="AL35" s="169"/>
      <c r="AM35" s="597">
        <f t="shared" ref="AM35:AM43" si="0">IF(AO35="","",AM34+1)</f>
        <v>8</v>
      </c>
      <c r="AN35" s="597"/>
      <c r="AO35" s="598" t="str">
        <f>IF('各会計、関係団体の財政状況及び健全化判断比率'!B33="","",'各会計、関係団体の財政状況及び健全化判断比率'!B33)</f>
        <v>つるぎ町病院事業会計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〃（徳島県滞納整理機構特別会計）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つるぎ町後期高齢者医療特別会計</v>
      </c>
      <c r="X36" s="598"/>
      <c r="Y36" s="598"/>
      <c r="Z36" s="598"/>
      <c r="AA36" s="598"/>
      <c r="AB36" s="598"/>
      <c r="AC36" s="598"/>
      <c r="AD36" s="598"/>
      <c r="AE36" s="598"/>
      <c r="AF36" s="598"/>
      <c r="AG36" s="598"/>
      <c r="AH36" s="598"/>
      <c r="AI36" s="598"/>
      <c r="AJ36" s="598"/>
      <c r="AK36" s="598"/>
      <c r="AL36" s="169"/>
      <c r="AM36" s="597">
        <f t="shared" si="0"/>
        <v>9</v>
      </c>
      <c r="AN36" s="597"/>
      <c r="AO36" s="598" t="str">
        <f>IF('各会計、関係団体の財政状況及び健全化判断比率'!B34="","",'各会計、関係団体の財政状況及び健全化判断比率'!B34)</f>
        <v>つるぎ町下水道事業会計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徳島県市町村議会議員公務災害補償等組合（一般会計）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つるぎ町介護サービス事業特別会計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徳島県後期高齢者医療広域連合（一般会計）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〃（後期高齢者医療事業会計）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美馬地区広域行政組合（一般会計）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〃（美馬地区広域振興事業特別会計）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美馬環境整備組合（一般会計）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吉野川環境整備組合（一般会計）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19</v>
      </c>
      <c r="BX43" s="597"/>
      <c r="BY43" s="598" t="str">
        <f>IF('各会計、関係団体の財政状況及び健全化判断比率'!B77="","",'各会計、関係団体の財政状況及び健全化判断比率'!B77)</f>
        <v>西阿老人ホーム組合（一般会計）</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5kRRAsJCfom0lShzH3GGZGCrpKjKbh4PWOekY5xIJZD4TXTHO8EaY8gNrKgZYQQ/O9HWgQR/8P8wCaimLzlexA==" saltValue="u+t7Tcq/yVwdt5R/w+aN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8.43</v>
      </c>
      <c r="G34" s="33">
        <v>18.36</v>
      </c>
      <c r="H34" s="33">
        <v>25.08</v>
      </c>
      <c r="I34" s="33">
        <v>18.03</v>
      </c>
      <c r="J34" s="34">
        <v>8.3800000000000008</v>
      </c>
      <c r="K34" s="22"/>
      <c r="L34" s="22"/>
      <c r="M34" s="22"/>
      <c r="N34" s="22"/>
      <c r="O34" s="22"/>
      <c r="P34" s="22"/>
    </row>
    <row r="35" spans="1:16" ht="39" customHeight="1" x14ac:dyDescent="0.2">
      <c r="A35" s="22"/>
      <c r="B35" s="35"/>
      <c r="C35" s="1145" t="s">
        <v>534</v>
      </c>
      <c r="D35" s="1146"/>
      <c r="E35" s="1147"/>
      <c r="F35" s="36">
        <v>3.36</v>
      </c>
      <c r="G35" s="37">
        <v>3.47</v>
      </c>
      <c r="H35" s="37">
        <v>4.54</v>
      </c>
      <c r="I35" s="37">
        <v>5.54</v>
      </c>
      <c r="J35" s="38">
        <v>6.09</v>
      </c>
      <c r="K35" s="22"/>
      <c r="L35" s="22"/>
      <c r="M35" s="22"/>
      <c r="N35" s="22"/>
      <c r="O35" s="22"/>
      <c r="P35" s="22"/>
    </row>
    <row r="36" spans="1:16" ht="39" customHeight="1" x14ac:dyDescent="0.2">
      <c r="A36" s="22"/>
      <c r="B36" s="35"/>
      <c r="C36" s="1145" t="s">
        <v>535</v>
      </c>
      <c r="D36" s="1146"/>
      <c r="E36" s="1147"/>
      <c r="F36" s="36">
        <v>1.71</v>
      </c>
      <c r="G36" s="37">
        <v>2.29</v>
      </c>
      <c r="H36" s="37">
        <v>3.23</v>
      </c>
      <c r="I36" s="37">
        <v>3.21</v>
      </c>
      <c r="J36" s="38">
        <v>3.62</v>
      </c>
      <c r="K36" s="22"/>
      <c r="L36" s="22"/>
      <c r="M36" s="22"/>
      <c r="N36" s="22"/>
      <c r="O36" s="22"/>
      <c r="P36" s="22"/>
    </row>
    <row r="37" spans="1:16" ht="39" customHeight="1" x14ac:dyDescent="0.2">
      <c r="A37" s="22"/>
      <c r="B37" s="35"/>
      <c r="C37" s="1145" t="s">
        <v>536</v>
      </c>
      <c r="D37" s="1146"/>
      <c r="E37" s="1147"/>
      <c r="F37" s="36">
        <v>2.83</v>
      </c>
      <c r="G37" s="37">
        <v>4.3099999999999996</v>
      </c>
      <c r="H37" s="37">
        <v>3.25</v>
      </c>
      <c r="I37" s="37">
        <v>5.6</v>
      </c>
      <c r="J37" s="38">
        <v>2.62</v>
      </c>
      <c r="K37" s="22"/>
      <c r="L37" s="22"/>
      <c r="M37" s="22"/>
      <c r="N37" s="22"/>
      <c r="O37" s="22"/>
      <c r="P37" s="22"/>
    </row>
    <row r="38" spans="1:16" ht="39" customHeight="1" x14ac:dyDescent="0.2">
      <c r="A38" s="22"/>
      <c r="B38" s="35"/>
      <c r="C38" s="1145" t="s">
        <v>537</v>
      </c>
      <c r="D38" s="1146"/>
      <c r="E38" s="1147"/>
      <c r="F38" s="36" t="s">
        <v>488</v>
      </c>
      <c r="G38" s="37" t="s">
        <v>488</v>
      </c>
      <c r="H38" s="37" t="s">
        <v>488</v>
      </c>
      <c r="I38" s="37" t="s">
        <v>488</v>
      </c>
      <c r="J38" s="38">
        <v>2.3199999999999998</v>
      </c>
      <c r="K38" s="22"/>
      <c r="L38" s="22"/>
      <c r="M38" s="22"/>
      <c r="N38" s="22"/>
      <c r="O38" s="22"/>
      <c r="P38" s="22"/>
    </row>
    <row r="39" spans="1:16" ht="39" customHeight="1" x14ac:dyDescent="0.2">
      <c r="A39" s="22"/>
      <c r="B39" s="35"/>
      <c r="C39" s="1145" t="s">
        <v>538</v>
      </c>
      <c r="D39" s="1146"/>
      <c r="E39" s="1147"/>
      <c r="F39" s="36">
        <v>0.92</v>
      </c>
      <c r="G39" s="37">
        <v>0.96</v>
      </c>
      <c r="H39" s="37">
        <v>1.07</v>
      </c>
      <c r="I39" s="37">
        <v>1.06</v>
      </c>
      <c r="J39" s="38">
        <v>0.86</v>
      </c>
      <c r="K39" s="22"/>
      <c r="L39" s="22"/>
      <c r="M39" s="22"/>
      <c r="N39" s="22"/>
      <c r="O39" s="22"/>
      <c r="P39" s="22"/>
    </row>
    <row r="40" spans="1:16" ht="39" customHeight="1" x14ac:dyDescent="0.2">
      <c r="A40" s="22"/>
      <c r="B40" s="35"/>
      <c r="C40" s="1145" t="s">
        <v>539</v>
      </c>
      <c r="D40" s="1146"/>
      <c r="E40" s="1147"/>
      <c r="F40" s="36">
        <v>0.26</v>
      </c>
      <c r="G40" s="37">
        <v>0.28999999999999998</v>
      </c>
      <c r="H40" s="37">
        <v>0.24</v>
      </c>
      <c r="I40" s="37">
        <v>0.23</v>
      </c>
      <c r="J40" s="38">
        <v>0.21</v>
      </c>
      <c r="K40" s="22"/>
      <c r="L40" s="22"/>
      <c r="M40" s="22"/>
      <c r="N40" s="22"/>
      <c r="O40" s="22"/>
      <c r="P40" s="22"/>
    </row>
    <row r="41" spans="1:16" ht="39" customHeight="1" x14ac:dyDescent="0.2">
      <c r="A41" s="22"/>
      <c r="B41" s="35"/>
      <c r="C41" s="1145" t="s">
        <v>540</v>
      </c>
      <c r="D41" s="1146"/>
      <c r="E41" s="1147"/>
      <c r="F41" s="36">
        <v>0.09</v>
      </c>
      <c r="G41" s="37">
        <v>0.08</v>
      </c>
      <c r="H41" s="37">
        <v>0</v>
      </c>
      <c r="I41" s="37">
        <v>0.03</v>
      </c>
      <c r="J41" s="38">
        <v>0.03</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0.14000000000000001</v>
      </c>
      <c r="G43" s="42">
        <v>0.12</v>
      </c>
      <c r="H43" s="42">
        <v>0.12</v>
      </c>
      <c r="I43" s="42">
        <v>0.62</v>
      </c>
      <c r="J43" s="43">
        <v>0.02</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f1OCwwf8RA2sT6mDAwFrnIza07ENHIfL1ik+dOZ8Q8F3q9uBsgUIWj/CxpUhQG2a1a/fruTWXvunu3j4i95V8A==" saltValue="fpSxXnpOAYUv245rMStE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1342</v>
      </c>
      <c r="L45" s="60">
        <v>1384</v>
      </c>
      <c r="M45" s="60">
        <v>1400</v>
      </c>
      <c r="N45" s="60">
        <v>1299</v>
      </c>
      <c r="O45" s="61">
        <v>1265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284</v>
      </c>
      <c r="L48" s="64">
        <v>277</v>
      </c>
      <c r="M48" s="64">
        <v>268</v>
      </c>
      <c r="N48" s="64">
        <v>248</v>
      </c>
      <c r="O48" s="65">
        <v>241</v>
      </c>
      <c r="P48" s="48"/>
      <c r="Q48" s="48"/>
      <c r="R48" s="48"/>
      <c r="S48" s="48"/>
      <c r="T48" s="48"/>
      <c r="U48" s="48"/>
    </row>
    <row r="49" spans="1:21" ht="30.75" customHeight="1" x14ac:dyDescent="0.2">
      <c r="A49" s="48"/>
      <c r="B49" s="1155"/>
      <c r="C49" s="1156"/>
      <c r="D49" s="62"/>
      <c r="E49" s="1161" t="s">
        <v>14</v>
      </c>
      <c r="F49" s="1161"/>
      <c r="G49" s="1161"/>
      <c r="H49" s="1161"/>
      <c r="I49" s="1161"/>
      <c r="J49" s="1162"/>
      <c r="K49" s="63">
        <v>31</v>
      </c>
      <c r="L49" s="64">
        <v>25</v>
      </c>
      <c r="M49" s="64">
        <v>7</v>
      </c>
      <c r="N49" s="64" t="s">
        <v>488</v>
      </c>
      <c r="O49" s="65" t="s">
        <v>488</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488</v>
      </c>
      <c r="L50" s="64" t="s">
        <v>488</v>
      </c>
      <c r="M50" s="64" t="s">
        <v>488</v>
      </c>
      <c r="N50" s="64" t="s">
        <v>488</v>
      </c>
      <c r="O50" s="65" t="s">
        <v>488</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1213</v>
      </c>
      <c r="L52" s="64">
        <v>1222</v>
      </c>
      <c r="M52" s="64">
        <v>1205</v>
      </c>
      <c r="N52" s="64">
        <v>1116</v>
      </c>
      <c r="O52" s="65">
        <v>1076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444</v>
      </c>
      <c r="L53" s="69">
        <v>464</v>
      </c>
      <c r="M53" s="69">
        <v>470</v>
      </c>
      <c r="N53" s="69">
        <v>431</v>
      </c>
      <c r="O53" s="70">
        <v>430</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hBCzW/G3MpKIDnf7BAWI9DuDEazoU2weYzj63CWGxqre+wj/UlbgKog43HMLTSAomjF61icZlShAQPAYotL6g==" saltValue="ohrrwDR9Gt1dRI2sncfQP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84" t="s">
        <v>30</v>
      </c>
      <c r="C41" s="1185"/>
      <c r="D41" s="105"/>
      <c r="E41" s="1190" t="s">
        <v>31</v>
      </c>
      <c r="F41" s="1190"/>
      <c r="G41" s="1190"/>
      <c r="H41" s="1191"/>
      <c r="I41" s="343">
        <v>10342</v>
      </c>
      <c r="J41" s="344">
        <v>9779</v>
      </c>
      <c r="K41" s="344">
        <v>9113</v>
      </c>
      <c r="L41" s="344">
        <v>8503</v>
      </c>
      <c r="M41" s="345">
        <v>8017</v>
      </c>
    </row>
    <row r="42" spans="2:13" ht="27.75" customHeight="1" x14ac:dyDescent="0.2">
      <c r="B42" s="1186"/>
      <c r="C42" s="1187"/>
      <c r="D42" s="106"/>
      <c r="E42" s="1192" t="s">
        <v>32</v>
      </c>
      <c r="F42" s="1192"/>
      <c r="G42" s="1192"/>
      <c r="H42" s="1193"/>
      <c r="I42" s="346" t="s">
        <v>488</v>
      </c>
      <c r="J42" s="347" t="s">
        <v>488</v>
      </c>
      <c r="K42" s="347" t="s">
        <v>488</v>
      </c>
      <c r="L42" s="347" t="s">
        <v>488</v>
      </c>
      <c r="M42" s="348" t="s">
        <v>488</v>
      </c>
    </row>
    <row r="43" spans="2:13" ht="27.75" customHeight="1" x14ac:dyDescent="0.2">
      <c r="B43" s="1186"/>
      <c r="C43" s="1187"/>
      <c r="D43" s="106"/>
      <c r="E43" s="1192" t="s">
        <v>33</v>
      </c>
      <c r="F43" s="1192"/>
      <c r="G43" s="1192"/>
      <c r="H43" s="1193"/>
      <c r="I43" s="346">
        <v>2073</v>
      </c>
      <c r="J43" s="347">
        <v>1891</v>
      </c>
      <c r="K43" s="347">
        <v>1785</v>
      </c>
      <c r="L43" s="347">
        <v>1598</v>
      </c>
      <c r="M43" s="348">
        <v>1515</v>
      </c>
    </row>
    <row r="44" spans="2:13" ht="27.75" customHeight="1" x14ac:dyDescent="0.2">
      <c r="B44" s="1186"/>
      <c r="C44" s="1187"/>
      <c r="D44" s="106"/>
      <c r="E44" s="1192" t="s">
        <v>34</v>
      </c>
      <c r="F44" s="1192"/>
      <c r="G44" s="1192"/>
      <c r="H44" s="1193"/>
      <c r="I44" s="346">
        <v>36</v>
      </c>
      <c r="J44" s="347">
        <v>7</v>
      </c>
      <c r="K44" s="347" t="s">
        <v>488</v>
      </c>
      <c r="L44" s="347" t="s">
        <v>488</v>
      </c>
      <c r="M44" s="348">
        <v>140</v>
      </c>
    </row>
    <row r="45" spans="2:13" ht="27.75" customHeight="1" x14ac:dyDescent="0.2">
      <c r="B45" s="1186"/>
      <c r="C45" s="1187"/>
      <c r="D45" s="106"/>
      <c r="E45" s="1192" t="s">
        <v>35</v>
      </c>
      <c r="F45" s="1192"/>
      <c r="G45" s="1192"/>
      <c r="H45" s="1193"/>
      <c r="I45" s="346">
        <v>683</v>
      </c>
      <c r="J45" s="347">
        <v>598</v>
      </c>
      <c r="K45" s="347">
        <v>551</v>
      </c>
      <c r="L45" s="347">
        <v>562</v>
      </c>
      <c r="M45" s="348">
        <v>506</v>
      </c>
    </row>
    <row r="46" spans="2:13" ht="27.75" customHeight="1" x14ac:dyDescent="0.2">
      <c r="B46" s="1186"/>
      <c r="C46" s="1187"/>
      <c r="D46" s="107"/>
      <c r="E46" s="1192" t="s">
        <v>36</v>
      </c>
      <c r="F46" s="1192"/>
      <c r="G46" s="1192"/>
      <c r="H46" s="1193"/>
      <c r="I46" s="346" t="s">
        <v>488</v>
      </c>
      <c r="J46" s="347" t="s">
        <v>488</v>
      </c>
      <c r="K46" s="347" t="s">
        <v>488</v>
      </c>
      <c r="L46" s="347" t="s">
        <v>488</v>
      </c>
      <c r="M46" s="348" t="s">
        <v>488</v>
      </c>
    </row>
    <row r="47" spans="2:13" ht="27.75" customHeight="1" x14ac:dyDescent="0.2">
      <c r="B47" s="1186"/>
      <c r="C47" s="1187"/>
      <c r="D47" s="108"/>
      <c r="E47" s="1194" t="s">
        <v>37</v>
      </c>
      <c r="F47" s="1195"/>
      <c r="G47" s="1195"/>
      <c r="H47" s="1196"/>
      <c r="I47" s="346" t="s">
        <v>488</v>
      </c>
      <c r="J47" s="347" t="s">
        <v>488</v>
      </c>
      <c r="K47" s="347" t="s">
        <v>488</v>
      </c>
      <c r="L47" s="347" t="s">
        <v>488</v>
      </c>
      <c r="M47" s="348" t="s">
        <v>488</v>
      </c>
    </row>
    <row r="48" spans="2:13" ht="27.75" customHeight="1" x14ac:dyDescent="0.2">
      <c r="B48" s="1186"/>
      <c r="C48" s="1187"/>
      <c r="D48" s="106"/>
      <c r="E48" s="1192" t="s">
        <v>38</v>
      </c>
      <c r="F48" s="1192"/>
      <c r="G48" s="1192"/>
      <c r="H48" s="1193"/>
      <c r="I48" s="346" t="s">
        <v>488</v>
      </c>
      <c r="J48" s="347" t="s">
        <v>488</v>
      </c>
      <c r="K48" s="347" t="s">
        <v>488</v>
      </c>
      <c r="L48" s="347" t="s">
        <v>488</v>
      </c>
      <c r="M48" s="348" t="s">
        <v>488</v>
      </c>
    </row>
    <row r="49" spans="2:13" ht="27.75" customHeight="1" x14ac:dyDescent="0.2">
      <c r="B49" s="1188"/>
      <c r="C49" s="1189"/>
      <c r="D49" s="106"/>
      <c r="E49" s="1192" t="s">
        <v>39</v>
      </c>
      <c r="F49" s="1192"/>
      <c r="G49" s="1192"/>
      <c r="H49" s="1193"/>
      <c r="I49" s="346" t="s">
        <v>488</v>
      </c>
      <c r="J49" s="347" t="s">
        <v>488</v>
      </c>
      <c r="K49" s="347" t="s">
        <v>488</v>
      </c>
      <c r="L49" s="347" t="s">
        <v>488</v>
      </c>
      <c r="M49" s="348" t="s">
        <v>488</v>
      </c>
    </row>
    <row r="50" spans="2:13" ht="27.75" customHeight="1" x14ac:dyDescent="0.2">
      <c r="B50" s="1197" t="s">
        <v>40</v>
      </c>
      <c r="C50" s="1198"/>
      <c r="D50" s="109"/>
      <c r="E50" s="1192" t="s">
        <v>41</v>
      </c>
      <c r="F50" s="1192"/>
      <c r="G50" s="1192"/>
      <c r="H50" s="1193"/>
      <c r="I50" s="346">
        <v>3049</v>
      </c>
      <c r="J50" s="347">
        <v>3360</v>
      </c>
      <c r="K50" s="347">
        <v>3524</v>
      </c>
      <c r="L50" s="347">
        <v>3624</v>
      </c>
      <c r="M50" s="348">
        <v>3670</v>
      </c>
    </row>
    <row r="51" spans="2:13" ht="27.75" customHeight="1" x14ac:dyDescent="0.2">
      <c r="B51" s="1186"/>
      <c r="C51" s="1187"/>
      <c r="D51" s="106"/>
      <c r="E51" s="1192" t="s">
        <v>42</v>
      </c>
      <c r="F51" s="1192"/>
      <c r="G51" s="1192"/>
      <c r="H51" s="1193"/>
      <c r="I51" s="346">
        <v>8</v>
      </c>
      <c r="J51" s="347">
        <v>1</v>
      </c>
      <c r="K51" s="347" t="s">
        <v>488</v>
      </c>
      <c r="L51" s="347" t="s">
        <v>488</v>
      </c>
      <c r="M51" s="348" t="s">
        <v>488</v>
      </c>
    </row>
    <row r="52" spans="2:13" ht="27.75" customHeight="1" x14ac:dyDescent="0.2">
      <c r="B52" s="1188"/>
      <c r="C52" s="1189"/>
      <c r="D52" s="106"/>
      <c r="E52" s="1192" t="s">
        <v>43</v>
      </c>
      <c r="F52" s="1192"/>
      <c r="G52" s="1192"/>
      <c r="H52" s="1193"/>
      <c r="I52" s="346">
        <v>9161</v>
      </c>
      <c r="J52" s="347">
        <v>8614</v>
      </c>
      <c r="K52" s="347">
        <v>7878</v>
      </c>
      <c r="L52" s="347">
        <v>7548</v>
      </c>
      <c r="M52" s="348">
        <v>7064</v>
      </c>
    </row>
    <row r="53" spans="2:13" ht="27.75" customHeight="1" thickBot="1" x14ac:dyDescent="0.25">
      <c r="B53" s="1199" t="s">
        <v>19</v>
      </c>
      <c r="C53" s="1200"/>
      <c r="D53" s="110"/>
      <c r="E53" s="1201" t="s">
        <v>44</v>
      </c>
      <c r="F53" s="1201"/>
      <c r="G53" s="1201"/>
      <c r="H53" s="1202"/>
      <c r="I53" s="349">
        <v>917</v>
      </c>
      <c r="J53" s="350">
        <v>300</v>
      </c>
      <c r="K53" s="350">
        <v>47</v>
      </c>
      <c r="L53" s="350">
        <v>-509</v>
      </c>
      <c r="M53" s="351">
        <v>-556</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voeA+tZ3OCdAVb/JEQXDV/dluf7s8L9zaoqMwMkV6dA+VDYnwSIYrxtBl+Q/dS6oe2CI87havBrQqypGLdoKQ==" saltValue="C+pfd44WsvXAW7KS+rZIM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759</v>
      </c>
      <c r="G55" s="352">
        <v>762</v>
      </c>
      <c r="H55" s="353">
        <v>770</v>
      </c>
    </row>
    <row r="56" spans="2:8" ht="52.5" customHeight="1" x14ac:dyDescent="0.2">
      <c r="B56" s="122"/>
      <c r="C56" s="1213" t="s">
        <v>47</v>
      </c>
      <c r="D56" s="1213"/>
      <c r="E56" s="1214"/>
      <c r="F56" s="354">
        <v>2074</v>
      </c>
      <c r="G56" s="354">
        <v>2165</v>
      </c>
      <c r="H56" s="355">
        <v>2194</v>
      </c>
    </row>
    <row r="57" spans="2:8" ht="53.25" customHeight="1" x14ac:dyDescent="0.2">
      <c r="B57" s="122"/>
      <c r="C57" s="1215" t="s">
        <v>48</v>
      </c>
      <c r="D57" s="1215"/>
      <c r="E57" s="1216"/>
      <c r="F57" s="356">
        <v>2174</v>
      </c>
      <c r="G57" s="356">
        <v>2168</v>
      </c>
      <c r="H57" s="357">
        <v>2144</v>
      </c>
    </row>
    <row r="58" spans="2:8" ht="45.75" customHeight="1" x14ac:dyDescent="0.2">
      <c r="B58" s="123"/>
      <c r="C58" s="1203" t="s">
        <v>563</v>
      </c>
      <c r="D58" s="1204"/>
      <c r="E58" s="1205"/>
      <c r="F58" s="358">
        <v>1407</v>
      </c>
      <c r="G58" s="358">
        <v>1402</v>
      </c>
      <c r="H58" s="359">
        <v>1402</v>
      </c>
    </row>
    <row r="59" spans="2:8" ht="45.75" customHeight="1" x14ac:dyDescent="0.2">
      <c r="B59" s="123"/>
      <c r="C59" s="1203" t="s">
        <v>564</v>
      </c>
      <c r="D59" s="1204"/>
      <c r="E59" s="1205"/>
      <c r="F59" s="358">
        <v>504</v>
      </c>
      <c r="G59" s="358">
        <v>504</v>
      </c>
      <c r="H59" s="359">
        <v>504</v>
      </c>
    </row>
    <row r="60" spans="2:8" ht="45.75" customHeight="1" x14ac:dyDescent="0.2">
      <c r="B60" s="123"/>
      <c r="C60" s="1203" t="s">
        <v>565</v>
      </c>
      <c r="D60" s="1204"/>
      <c r="E60" s="1205"/>
      <c r="F60" s="358">
        <v>67</v>
      </c>
      <c r="G60" s="358">
        <v>59</v>
      </c>
      <c r="H60" s="359">
        <v>69</v>
      </c>
    </row>
    <row r="61" spans="2:8" ht="45.75" customHeight="1" x14ac:dyDescent="0.2">
      <c r="B61" s="123"/>
      <c r="C61" s="1203" t="s">
        <v>566</v>
      </c>
      <c r="D61" s="1204"/>
      <c r="E61" s="1205"/>
      <c r="F61" s="358">
        <v>31</v>
      </c>
      <c r="G61" s="358">
        <v>47</v>
      </c>
      <c r="H61" s="359">
        <v>47</v>
      </c>
    </row>
    <row r="62" spans="2:8" ht="45.75" customHeight="1" thickBot="1" x14ac:dyDescent="0.25">
      <c r="B62" s="124"/>
      <c r="C62" s="1206" t="s">
        <v>567</v>
      </c>
      <c r="D62" s="1207"/>
      <c r="E62" s="1208"/>
      <c r="F62" s="360">
        <v>51</v>
      </c>
      <c r="G62" s="360">
        <v>42</v>
      </c>
      <c r="H62" s="361">
        <v>42</v>
      </c>
    </row>
    <row r="63" spans="2:8" ht="52.5" customHeight="1" thickBot="1" x14ac:dyDescent="0.25">
      <c r="B63" s="125"/>
      <c r="C63" s="1209" t="s">
        <v>49</v>
      </c>
      <c r="D63" s="1209"/>
      <c r="E63" s="1210"/>
      <c r="F63" s="362">
        <v>5007</v>
      </c>
      <c r="G63" s="362">
        <v>5094</v>
      </c>
      <c r="H63" s="363">
        <v>5108</v>
      </c>
    </row>
    <row r="64" spans="2:8" ht="13" x14ac:dyDescent="0.2"/>
  </sheetData>
  <sheetProtection algorithmName="SHA-512" hashValue="V1z8S3HAGqOV8YcHYiDMWol/ztV1gTnUytVEoWWIzzKhIIdsMeRz5i1VJXfD2cYFPPGYeeNYnd53WxWLUAugSA==" saltValue="BW0LKj9jp2nPxchcXIDY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72783</v>
      </c>
      <c r="E3" s="144"/>
      <c r="F3" s="145">
        <v>125391</v>
      </c>
      <c r="G3" s="146"/>
      <c r="H3" s="147"/>
    </row>
    <row r="4" spans="1:8" x14ac:dyDescent="0.2">
      <c r="A4" s="148"/>
      <c r="B4" s="149"/>
      <c r="C4" s="150"/>
      <c r="D4" s="151">
        <v>47587</v>
      </c>
      <c r="E4" s="152"/>
      <c r="F4" s="153">
        <v>68516</v>
      </c>
      <c r="G4" s="154"/>
      <c r="H4" s="155"/>
    </row>
    <row r="5" spans="1:8" x14ac:dyDescent="0.2">
      <c r="A5" s="136" t="s">
        <v>520</v>
      </c>
      <c r="B5" s="141"/>
      <c r="C5" s="142"/>
      <c r="D5" s="143">
        <v>93714</v>
      </c>
      <c r="E5" s="144"/>
      <c r="F5" s="145">
        <v>138402</v>
      </c>
      <c r="G5" s="146"/>
      <c r="H5" s="147"/>
    </row>
    <row r="6" spans="1:8" x14ac:dyDescent="0.2">
      <c r="A6" s="148"/>
      <c r="B6" s="149"/>
      <c r="C6" s="150"/>
      <c r="D6" s="151">
        <v>54719</v>
      </c>
      <c r="E6" s="152"/>
      <c r="F6" s="153">
        <v>70652</v>
      </c>
      <c r="G6" s="154"/>
      <c r="H6" s="155"/>
    </row>
    <row r="7" spans="1:8" x14ac:dyDescent="0.2">
      <c r="A7" s="136" t="s">
        <v>521</v>
      </c>
      <c r="B7" s="141"/>
      <c r="C7" s="142"/>
      <c r="D7" s="143">
        <v>98099</v>
      </c>
      <c r="E7" s="144"/>
      <c r="F7" s="145">
        <v>146367</v>
      </c>
      <c r="G7" s="146"/>
      <c r="H7" s="147"/>
    </row>
    <row r="8" spans="1:8" x14ac:dyDescent="0.2">
      <c r="A8" s="148"/>
      <c r="B8" s="149"/>
      <c r="C8" s="150"/>
      <c r="D8" s="151">
        <v>70336</v>
      </c>
      <c r="E8" s="152"/>
      <c r="F8" s="153">
        <v>79441</v>
      </c>
      <c r="G8" s="154"/>
      <c r="H8" s="155"/>
    </row>
    <row r="9" spans="1:8" x14ac:dyDescent="0.2">
      <c r="A9" s="136" t="s">
        <v>522</v>
      </c>
      <c r="B9" s="141"/>
      <c r="C9" s="142"/>
      <c r="D9" s="143">
        <v>97288</v>
      </c>
      <c r="E9" s="144"/>
      <c r="F9" s="145">
        <v>165181</v>
      </c>
      <c r="G9" s="146"/>
      <c r="H9" s="147"/>
    </row>
    <row r="10" spans="1:8" x14ac:dyDescent="0.2">
      <c r="A10" s="148"/>
      <c r="B10" s="149"/>
      <c r="C10" s="150"/>
      <c r="D10" s="151">
        <v>64555</v>
      </c>
      <c r="E10" s="152"/>
      <c r="F10" s="153">
        <v>82246</v>
      </c>
      <c r="G10" s="154"/>
      <c r="H10" s="155"/>
    </row>
    <row r="11" spans="1:8" x14ac:dyDescent="0.2">
      <c r="A11" s="136" t="s">
        <v>523</v>
      </c>
      <c r="B11" s="141"/>
      <c r="C11" s="142"/>
      <c r="D11" s="143">
        <v>102909</v>
      </c>
      <c r="E11" s="144"/>
      <c r="F11" s="145">
        <v>166234</v>
      </c>
      <c r="G11" s="146"/>
      <c r="H11" s="147"/>
    </row>
    <row r="12" spans="1:8" x14ac:dyDescent="0.2">
      <c r="A12" s="148"/>
      <c r="B12" s="149"/>
      <c r="C12" s="156"/>
      <c r="D12" s="151">
        <v>67676</v>
      </c>
      <c r="E12" s="152"/>
      <c r="F12" s="153">
        <v>89789</v>
      </c>
      <c r="G12" s="154"/>
      <c r="H12" s="155"/>
    </row>
    <row r="13" spans="1:8" x14ac:dyDescent="0.2">
      <c r="A13" s="136"/>
      <c r="B13" s="141"/>
      <c r="C13" s="157"/>
      <c r="D13" s="158">
        <v>92959</v>
      </c>
      <c r="E13" s="159"/>
      <c r="F13" s="160">
        <v>148315</v>
      </c>
      <c r="G13" s="161"/>
      <c r="H13" s="147"/>
    </row>
    <row r="14" spans="1:8" x14ac:dyDescent="0.2">
      <c r="A14" s="148"/>
      <c r="B14" s="149"/>
      <c r="C14" s="150"/>
      <c r="D14" s="151">
        <v>60975</v>
      </c>
      <c r="E14" s="152"/>
      <c r="F14" s="153">
        <v>78129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2.93</v>
      </c>
      <c r="C19" s="162">
        <f>ROUND(VALUE(SUBSTITUTE(実質収支比率等に係る経年分析!G$48,"▲","-")),2)</f>
        <v>4.3899999999999997</v>
      </c>
      <c r="D19" s="162">
        <f>ROUND(VALUE(SUBSTITUTE(実質収支比率等に係る経年分析!H$48,"▲","-")),2)</f>
        <v>3.26</v>
      </c>
      <c r="E19" s="162">
        <f>ROUND(VALUE(SUBSTITUTE(実質収支比率等に係る経年分析!I$48,"▲","-")),2)</f>
        <v>5.64</v>
      </c>
      <c r="F19" s="162">
        <f>ROUND(VALUE(SUBSTITUTE(実質収支比率等に係る経年分析!J$48,"▲","-")),2)</f>
        <v>2.66</v>
      </c>
    </row>
    <row r="20" spans="1:11" x14ac:dyDescent="0.2">
      <c r="A20" s="162" t="s">
        <v>53</v>
      </c>
      <c r="B20" s="162">
        <f>ROUND(VALUE(SUBSTITUTE(実質収支比率等に係る経年分析!F$47,"▲","-")),2)</f>
        <v>14.47</v>
      </c>
      <c r="C20" s="162">
        <f>ROUND(VALUE(SUBSTITUTE(実質収支比率等に係る経年分析!G$47,"▲","-")),2)</f>
        <v>13.85</v>
      </c>
      <c r="D20" s="162">
        <f>ROUND(VALUE(SUBSTITUTE(実質収支比率等に係る経年分析!H$47,"▲","-")),2)</f>
        <v>14.57</v>
      </c>
      <c r="E20" s="162">
        <f>ROUND(VALUE(SUBSTITUTE(実質収支比率等に係る経年分析!I$47,"▲","-")),2)</f>
        <v>14.93</v>
      </c>
      <c r="F20" s="162">
        <f>ROUND(VALUE(SUBSTITUTE(実質収支比率等に係る経年分析!J$47,"▲","-")),2)</f>
        <v>14.93</v>
      </c>
    </row>
    <row r="21" spans="1:11" x14ac:dyDescent="0.2">
      <c r="A21" s="162" t="s">
        <v>54</v>
      </c>
      <c r="B21" s="162">
        <f>IF(ISNUMBER(VALUE(SUBSTITUTE(実質収支比率等に係る経年分析!F$49,"▲","-"))),ROUND(VALUE(SUBSTITUTE(実質収支比率等に係る経年分析!F$49,"▲","-")),2),NA())</f>
        <v>0.7</v>
      </c>
      <c r="C21" s="162">
        <f>IF(ISNUMBER(VALUE(SUBSTITUTE(実質収支比率等に係る経年分析!G$49,"▲","-"))),ROUND(VALUE(SUBSTITUTE(実質収支比率等に係る経年分析!G$49,"▲","-")),2),NA())</f>
        <v>1.65</v>
      </c>
      <c r="D21" s="162">
        <f>IF(ISNUMBER(VALUE(SUBSTITUTE(実質収支比率等に係る経年分析!H$49,"▲","-"))),ROUND(VALUE(SUBSTITUTE(実質収支比率等に係る経年分析!H$49,"▲","-")),2),NA())</f>
        <v>-1.29</v>
      </c>
      <c r="E21" s="162">
        <f>IF(ISNUMBER(VALUE(SUBSTITUTE(実質収支比率等に係る経年分析!I$49,"▲","-"))),ROUND(VALUE(SUBSTITUTE(実質収支比率等に係る経年分析!I$49,"▲","-")),2),NA())</f>
        <v>2.37</v>
      </c>
      <c r="F21" s="162">
        <f>IF(ISNUMBER(VALUE(SUBSTITUTE(実質収支比率等に係る経年分析!J$49,"▲","-"))),ROUND(VALUE(SUBSTITUTE(実質収支比率等に係る経年分析!J$49,"▲","-")),2),NA())</f>
        <v>-2.76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0.14000000000000001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0.62</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つるぎ町剣山木綿麻温泉事業特別会計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0.09</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0.03</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0.03</v>
      </c>
    </row>
    <row r="30" spans="1:11" x14ac:dyDescent="0.2">
      <c r="A30" s="163" t="str">
        <f>IF(連結実質赤字比率に係る赤字・黒字の構成分析!C$40="",NA(),連結実質赤字比率に係る赤字・黒字の構成分析!C$40)</f>
        <v>つるぎ町介護サービス事業特別会計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0.26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0.28999999999999998</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0.24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0.23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0.21</v>
      </c>
    </row>
    <row r="31" spans="1:11" x14ac:dyDescent="0.2">
      <c r="A31" s="163" t="str">
        <f>IF(連結実質赤字比率に係る赤字・黒字の構成分析!C$39="",NA(),連結実質赤字比率に係る赤字・黒字の構成分析!C$39)</f>
        <v>つるぎ町国民健康保険（事業勘定）事業特別会計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0.92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1.07</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0.86</v>
      </c>
    </row>
    <row r="32" spans="1:11" x14ac:dyDescent="0.2">
      <c r="A32" s="163" t="str">
        <f>IF(連結実質赤字比率に係る赤字・黒字の構成分析!C$38="",NA(),連結実質赤字比率に係る赤字・黒字の構成分析!C$38)</f>
        <v>つるぎ町下水道事業会計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2.3199999999999998</v>
      </c>
    </row>
    <row r="33" spans="1:16" x14ac:dyDescent="0.2">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2.83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4.3099999999999996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3.25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2.62</v>
      </c>
    </row>
    <row r="34" spans="1:16" x14ac:dyDescent="0.2">
      <c r="A34" s="163" t="str">
        <f>IF(連結実質赤字比率に係る赤字・黒字の構成分析!C$36="",NA(),連結実質赤字比率に係る赤字・黒字の構成分析!C$36)</f>
        <v>つるぎ町介護保険（事業勘定）事業特別会計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2.29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3.21</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3.62</v>
      </c>
    </row>
    <row r="35" spans="1:16" x14ac:dyDescent="0.2">
      <c r="A35" s="163" t="str">
        <f>IF(連結実質赤字比率に係る赤字・黒字の構成分析!C$35="",NA(),連結実質赤字比率に係る赤字・黒字の構成分析!C$35)</f>
        <v>つるぎ町水道事業会計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3.36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3.47</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4.54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5.54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6.09</v>
      </c>
    </row>
    <row r="36" spans="1:16" x14ac:dyDescent="0.2">
      <c r="A36" s="163" t="str">
        <f>IF(連結実質赤字比率に係る赤字・黒字の構成分析!C$34="",NA(),連結実質赤字比率に係る赤字・黒字の構成分析!C$34)</f>
        <v>つるぎ町病院事業会計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8.43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18.36</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25.08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18.03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8.3800000000000008</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1213</v>
      </c>
      <c r="E42" s="164"/>
      <c r="F42" s="164"/>
      <c r="G42" s="164">
        <f>'実質公債費比率（分子）の構造'!L$52</f>
        <v>1222</v>
      </c>
      <c r="H42" s="164"/>
      <c r="I42" s="164"/>
      <c r="J42" s="164">
        <f>'実質公債費比率（分子）の構造'!M$52</f>
        <v>1205</v>
      </c>
      <c r="K42" s="164"/>
      <c r="L42" s="164"/>
      <c r="M42" s="164">
        <f>'実質公債費比率（分子）の構造'!N$52</f>
        <v>1116</v>
      </c>
      <c r="N42" s="164"/>
      <c r="O42" s="164"/>
      <c r="P42" s="164">
        <f>'実質公債費比率（分子）の構造'!O$52</f>
        <v>1076</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31</v>
      </c>
      <c r="C45" s="164"/>
      <c r="D45" s="164"/>
      <c r="E45" s="164">
        <f>'実質公債費比率（分子）の構造'!L$49</f>
        <v>25</v>
      </c>
      <c r="F45" s="164"/>
      <c r="G45" s="164"/>
      <c r="H45" s="164">
        <f>'実質公債費比率（分子）の構造'!M$49</f>
        <v>7</v>
      </c>
      <c r="I45" s="164"/>
      <c r="J45" s="164"/>
      <c r="K45" s="164" t="str">
        <f>'実質公債費比率（分子）の構造'!N$49</f>
        <v>-</v>
      </c>
      <c r="L45" s="164"/>
      <c r="M45" s="164"/>
      <c r="N45" s="164" t="str">
        <f>'実質公債費比率（分子）の構造'!O$49</f>
        <v>-</v>
      </c>
      <c r="O45" s="164"/>
      <c r="P45" s="164"/>
    </row>
    <row r="46" spans="1:16" x14ac:dyDescent="0.2">
      <c r="A46" s="164" t="s">
        <v>64</v>
      </c>
      <c r="B46" s="164">
        <f>'実質公債費比率（分子）の構造'!K$48</f>
        <v>284</v>
      </c>
      <c r="C46" s="164"/>
      <c r="D46" s="164"/>
      <c r="E46" s="164">
        <f>'実質公債費比率（分子）の構造'!L$48</f>
        <v>277</v>
      </c>
      <c r="F46" s="164"/>
      <c r="G46" s="164"/>
      <c r="H46" s="164">
        <f>'実質公債費比率（分子）の構造'!M$48</f>
        <v>268</v>
      </c>
      <c r="I46" s="164"/>
      <c r="J46" s="164"/>
      <c r="K46" s="164">
        <f>'実質公債費比率（分子）の構造'!N$48</f>
        <v>248</v>
      </c>
      <c r="L46" s="164"/>
      <c r="M46" s="164"/>
      <c r="N46" s="164">
        <f>'実質公債費比率（分子）の構造'!O$48</f>
        <v>241</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1342</v>
      </c>
      <c r="C49" s="164"/>
      <c r="D49" s="164"/>
      <c r="E49" s="164">
        <f>'実質公債費比率（分子）の構造'!L$45</f>
        <v>1384</v>
      </c>
      <c r="F49" s="164"/>
      <c r="G49" s="164"/>
      <c r="H49" s="164">
        <f>'実質公債費比率（分子）の構造'!M$45</f>
        <v>1400</v>
      </c>
      <c r="I49" s="164"/>
      <c r="J49" s="164"/>
      <c r="K49" s="164">
        <f>'実質公債費比率（分子）の構造'!N$45</f>
        <v>1299</v>
      </c>
      <c r="L49" s="164"/>
      <c r="M49" s="164"/>
      <c r="N49" s="164">
        <f>'実質公債費比率（分子）の構造'!O$45</f>
        <v>1265</v>
      </c>
      <c r="O49" s="164"/>
      <c r="P49" s="164"/>
    </row>
    <row r="50" spans="1:16" x14ac:dyDescent="0.2">
      <c r="A50" s="164" t="s">
        <v>67</v>
      </c>
      <c r="B50" s="164" t="e">
        <f>NA()</f>
        <v>#N/A</v>
      </c>
      <c r="C50" s="164">
        <f>IF(ISNUMBER('実質公債費比率（分子）の構造'!K$53),'実質公債費比率（分子）の構造'!K$53,NA())</f>
        <v>444</v>
      </c>
      <c r="D50" s="164" t="e">
        <f>NA()</f>
        <v>#N/A</v>
      </c>
      <c r="E50" s="164" t="e">
        <f>NA()</f>
        <v>#N/A</v>
      </c>
      <c r="F50" s="164">
        <f>IF(ISNUMBER('実質公債費比率（分子）の構造'!L$53),'実質公債費比率（分子）の構造'!L$53,NA())</f>
        <v>464</v>
      </c>
      <c r="G50" s="164" t="e">
        <f>NA()</f>
        <v>#N/A</v>
      </c>
      <c r="H50" s="164" t="e">
        <f>NA()</f>
        <v>#N/A</v>
      </c>
      <c r="I50" s="164">
        <f>IF(ISNUMBER('実質公債費比率（分子）の構造'!M$53),'実質公債費比率（分子）の構造'!M$53,NA())</f>
        <v>470</v>
      </c>
      <c r="J50" s="164" t="e">
        <f>NA()</f>
        <v>#N/A</v>
      </c>
      <c r="K50" s="164" t="e">
        <f>NA()</f>
        <v>#N/A</v>
      </c>
      <c r="L50" s="164">
        <f>IF(ISNUMBER('実質公債費比率（分子）の構造'!N$53),'実質公債費比率（分子）の構造'!N$53,NA())</f>
        <v>431</v>
      </c>
      <c r="M50" s="164" t="e">
        <f>NA()</f>
        <v>#N/A</v>
      </c>
      <c r="N50" s="164" t="e">
        <f>NA()</f>
        <v>#N/A</v>
      </c>
      <c r="O50" s="164">
        <f>IF(ISNUMBER('実質公債費比率（分子）の構造'!O$53),'実質公債費比率（分子）の構造'!O$53,NA())</f>
        <v>430</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9161</v>
      </c>
      <c r="E56" s="163"/>
      <c r="F56" s="163"/>
      <c r="G56" s="163">
        <f>'将来負担比率（分子）の構造'!J$52</f>
        <v>8614</v>
      </c>
      <c r="H56" s="163"/>
      <c r="I56" s="163"/>
      <c r="J56" s="163">
        <f>'将来負担比率（分子）の構造'!K$52</f>
        <v>7878</v>
      </c>
      <c r="K56" s="163"/>
      <c r="L56" s="163"/>
      <c r="M56" s="163">
        <f>'将来負担比率（分子）の構造'!L$52</f>
        <v>7548</v>
      </c>
      <c r="N56" s="163"/>
      <c r="O56" s="163"/>
      <c r="P56" s="163">
        <f>'将来負担比率（分子）の構造'!M$52</f>
        <v>7064</v>
      </c>
    </row>
    <row r="57" spans="1:16" x14ac:dyDescent="0.2">
      <c r="A57" s="163" t="s">
        <v>42</v>
      </c>
      <c r="B57" s="163"/>
      <c r="C57" s="163"/>
      <c r="D57" s="163">
        <f>'将来負担比率（分子）の構造'!I$51</f>
        <v>8</v>
      </c>
      <c r="E57" s="163"/>
      <c r="F57" s="163"/>
      <c r="G57" s="163">
        <f>'将来負担比率（分子）の構造'!J$51</f>
        <v>1</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3049</v>
      </c>
      <c r="E58" s="163"/>
      <c r="F58" s="163"/>
      <c r="G58" s="163">
        <f>'将来負担比率（分子）の構造'!J$50</f>
        <v>3360</v>
      </c>
      <c r="H58" s="163"/>
      <c r="I58" s="163"/>
      <c r="J58" s="163">
        <f>'将来負担比率（分子）の構造'!K$50</f>
        <v>3524</v>
      </c>
      <c r="K58" s="163"/>
      <c r="L58" s="163"/>
      <c r="M58" s="163">
        <f>'将来負担比率（分子）の構造'!L$50</f>
        <v>3624</v>
      </c>
      <c r="N58" s="163"/>
      <c r="O58" s="163"/>
      <c r="P58" s="163">
        <f>'将来負担比率（分子）の構造'!M$50</f>
        <v>3670</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683</v>
      </c>
      <c r="C62" s="163"/>
      <c r="D62" s="163"/>
      <c r="E62" s="163">
        <f>'将来負担比率（分子）の構造'!J$45</f>
        <v>598</v>
      </c>
      <c r="F62" s="163"/>
      <c r="G62" s="163"/>
      <c r="H62" s="163">
        <f>'将来負担比率（分子）の構造'!K$45</f>
        <v>551</v>
      </c>
      <c r="I62" s="163"/>
      <c r="J62" s="163"/>
      <c r="K62" s="163">
        <f>'将来負担比率（分子）の構造'!L$45</f>
        <v>562</v>
      </c>
      <c r="L62" s="163"/>
      <c r="M62" s="163"/>
      <c r="N62" s="163">
        <f>'将来負担比率（分子）の構造'!M$45</f>
        <v>506</v>
      </c>
      <c r="O62" s="163"/>
      <c r="P62" s="163"/>
    </row>
    <row r="63" spans="1:16" x14ac:dyDescent="0.2">
      <c r="A63" s="163" t="s">
        <v>34</v>
      </c>
      <c r="B63" s="163">
        <f>'将来負担比率（分子）の構造'!I$44</f>
        <v>36</v>
      </c>
      <c r="C63" s="163"/>
      <c r="D63" s="163"/>
      <c r="E63" s="163">
        <f>'将来負担比率（分子）の構造'!J$44</f>
        <v>7</v>
      </c>
      <c r="F63" s="163"/>
      <c r="G63" s="163"/>
      <c r="H63" s="163" t="str">
        <f>'将来負担比率（分子）の構造'!K$44</f>
        <v>-</v>
      </c>
      <c r="I63" s="163"/>
      <c r="J63" s="163"/>
      <c r="K63" s="163" t="str">
        <f>'将来負担比率（分子）の構造'!L$44</f>
        <v>-</v>
      </c>
      <c r="L63" s="163"/>
      <c r="M63" s="163"/>
      <c r="N63" s="163">
        <f>'将来負担比率（分子）の構造'!M$44</f>
        <v>140</v>
      </c>
      <c r="O63" s="163"/>
      <c r="P63" s="163"/>
    </row>
    <row r="64" spans="1:16" x14ac:dyDescent="0.2">
      <c r="A64" s="163" t="s">
        <v>33</v>
      </c>
      <c r="B64" s="163">
        <f>'将来負担比率（分子）の構造'!I$43</f>
        <v>2073</v>
      </c>
      <c r="C64" s="163"/>
      <c r="D64" s="163"/>
      <c r="E64" s="163">
        <f>'将来負担比率（分子）の構造'!J$43</f>
        <v>1891</v>
      </c>
      <c r="F64" s="163"/>
      <c r="G64" s="163"/>
      <c r="H64" s="163">
        <f>'将来負担比率（分子）の構造'!K$43</f>
        <v>1785</v>
      </c>
      <c r="I64" s="163"/>
      <c r="J64" s="163"/>
      <c r="K64" s="163">
        <f>'将来負担比率（分子）の構造'!L$43</f>
        <v>1598</v>
      </c>
      <c r="L64" s="163"/>
      <c r="M64" s="163"/>
      <c r="N64" s="163">
        <f>'将来負担比率（分子）の構造'!M$43</f>
        <v>1515</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10342</v>
      </c>
      <c r="C66" s="163"/>
      <c r="D66" s="163"/>
      <c r="E66" s="163">
        <f>'将来負担比率（分子）の構造'!J$41</f>
        <v>9779</v>
      </c>
      <c r="F66" s="163"/>
      <c r="G66" s="163"/>
      <c r="H66" s="163">
        <f>'将来負担比率（分子）の構造'!K$41</f>
        <v>9113</v>
      </c>
      <c r="I66" s="163"/>
      <c r="J66" s="163"/>
      <c r="K66" s="163">
        <f>'将来負担比率（分子）の構造'!L$41</f>
        <v>8503</v>
      </c>
      <c r="L66" s="163"/>
      <c r="M66" s="163"/>
      <c r="N66" s="163">
        <f>'将来負担比率（分子）の構造'!M$41</f>
        <v>8017</v>
      </c>
      <c r="O66" s="163"/>
      <c r="P66" s="163"/>
    </row>
    <row r="67" spans="1:16" x14ac:dyDescent="0.2">
      <c r="A67" s="163" t="s">
        <v>71</v>
      </c>
      <c r="B67" s="163" t="e">
        <f>NA()</f>
        <v>#N/A</v>
      </c>
      <c r="C67" s="163">
        <f>IF(ISNUMBER('将来負担比率（分子）の構造'!I$53), IF('将来負担比率（分子）の構造'!I$53 &lt; 0, 0, '将来負担比率（分子）の構造'!I$53), NA())</f>
        <v>917</v>
      </c>
      <c r="D67" s="163" t="e">
        <f>NA()</f>
        <v>#N/A</v>
      </c>
      <c r="E67" s="163" t="e">
        <f>NA()</f>
        <v>#N/A</v>
      </c>
      <c r="F67" s="163">
        <f>IF(ISNUMBER('将来負担比率（分子）の構造'!J$53), IF('将来負担比率（分子）の構造'!J$53 &lt; 0, 0, '将来負担比率（分子）の構造'!J$53), NA())</f>
        <v>300</v>
      </c>
      <c r="G67" s="163" t="e">
        <f>NA()</f>
        <v>#N/A</v>
      </c>
      <c r="H67" s="163" t="e">
        <f>NA()</f>
        <v>#N/A</v>
      </c>
      <c r="I67" s="163">
        <f>IF(ISNUMBER('将来負担比率（分子）の構造'!K$53), IF('将来負担比率（分子）の構造'!K$53 &lt; 0, 0, '将来負担比率（分子）の構造'!K$53), NA())</f>
        <v>47</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759</v>
      </c>
      <c r="C72" s="167">
        <f>基金残高に係る経年分析!G55</f>
        <v>762</v>
      </c>
      <c r="D72" s="167">
        <f>基金残高に係る経年分析!H55</f>
        <v>770</v>
      </c>
    </row>
    <row r="73" spans="1:16" x14ac:dyDescent="0.2">
      <c r="A73" s="166" t="s">
        <v>74</v>
      </c>
      <c r="B73" s="167">
        <f>基金残高に係る経年分析!F56</f>
        <v>2074</v>
      </c>
      <c r="C73" s="167">
        <f>基金残高に係る経年分析!G56</f>
        <v>2165</v>
      </c>
      <c r="D73" s="167">
        <f>基金残高に係る経年分析!H56</f>
        <v>2194</v>
      </c>
    </row>
    <row r="74" spans="1:16" x14ac:dyDescent="0.2">
      <c r="A74" s="166" t="s">
        <v>75</v>
      </c>
      <c r="B74" s="167">
        <f>基金残高に係る経年分析!F57</f>
        <v>2174</v>
      </c>
      <c r="C74" s="167">
        <f>基金残高に係る経年分析!G57</f>
        <v>2168</v>
      </c>
      <c r="D74" s="167">
        <f>基金残高に係る経年分析!H57</f>
        <v>2144</v>
      </c>
    </row>
  </sheetData>
  <sheetProtection algorithmName="SHA-512" hashValue="9Tyr0JxVEsXgnJztZoSd52xMtRIMFgRq084X0cjTIJMnIkNSdJ0yZcUtgxc8uf+dxI+vKukd8jA+GNH9vko1rQ==" saltValue="bDlLnv04R3Bj7cOQj+5e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201</v>
      </c>
      <c r="DI1" s="603"/>
      <c r="DJ1" s="603"/>
      <c r="DK1" s="603"/>
      <c r="DL1" s="603"/>
      <c r="DM1" s="603"/>
      <c r="DN1" s="604"/>
      <c r="DO1" s="202"/>
      <c r="DP1" s="602" t="s">
        <v>202</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737041</v>
      </c>
      <c r="S5" s="613"/>
      <c r="T5" s="613"/>
      <c r="U5" s="613"/>
      <c r="V5" s="613"/>
      <c r="W5" s="613"/>
      <c r="X5" s="613"/>
      <c r="Y5" s="614"/>
      <c r="Z5" s="615">
        <v>8.9</v>
      </c>
      <c r="AA5" s="615"/>
      <c r="AB5" s="615"/>
      <c r="AC5" s="615"/>
      <c r="AD5" s="616">
        <v>737041</v>
      </c>
      <c r="AE5" s="616"/>
      <c r="AF5" s="616"/>
      <c r="AG5" s="616"/>
      <c r="AH5" s="616"/>
      <c r="AI5" s="616"/>
      <c r="AJ5" s="616"/>
      <c r="AK5" s="616"/>
      <c r="AL5" s="617">
        <v>14.2</v>
      </c>
      <c r="AM5" s="618"/>
      <c r="AN5" s="618"/>
      <c r="AO5" s="619"/>
      <c r="AP5" s="609" t="s">
        <v>215</v>
      </c>
      <c r="AQ5" s="610"/>
      <c r="AR5" s="610"/>
      <c r="AS5" s="610"/>
      <c r="AT5" s="610"/>
      <c r="AU5" s="610"/>
      <c r="AV5" s="610"/>
      <c r="AW5" s="610"/>
      <c r="AX5" s="610"/>
      <c r="AY5" s="610"/>
      <c r="AZ5" s="610"/>
      <c r="BA5" s="610"/>
      <c r="BB5" s="610"/>
      <c r="BC5" s="610"/>
      <c r="BD5" s="610"/>
      <c r="BE5" s="610"/>
      <c r="BF5" s="611"/>
      <c r="BG5" s="623">
        <v>737041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145645</v>
      </c>
      <c r="S6" s="624"/>
      <c r="T6" s="624"/>
      <c r="U6" s="624"/>
      <c r="V6" s="624"/>
      <c r="W6" s="624"/>
      <c r="X6" s="624"/>
      <c r="Y6" s="625"/>
      <c r="Z6" s="626">
        <v>1.8</v>
      </c>
      <c r="AA6" s="626"/>
      <c r="AB6" s="626"/>
      <c r="AC6" s="626"/>
      <c r="AD6" s="627">
        <v>145645</v>
      </c>
      <c r="AE6" s="627"/>
      <c r="AF6" s="627"/>
      <c r="AG6" s="627"/>
      <c r="AH6" s="627"/>
      <c r="AI6" s="627"/>
      <c r="AJ6" s="627"/>
      <c r="AK6" s="627"/>
      <c r="AL6" s="628">
        <v>2.8</v>
      </c>
      <c r="AM6" s="629"/>
      <c r="AN6" s="629"/>
      <c r="AO6" s="630"/>
      <c r="AP6" s="620" t="s">
        <v>220</v>
      </c>
      <c r="AQ6" s="621"/>
      <c r="AR6" s="621"/>
      <c r="AS6" s="621"/>
      <c r="AT6" s="621"/>
      <c r="AU6" s="621"/>
      <c r="AV6" s="621"/>
      <c r="AW6" s="621"/>
      <c r="AX6" s="621"/>
      <c r="AY6" s="621"/>
      <c r="AZ6" s="621"/>
      <c r="BA6" s="621"/>
      <c r="BB6" s="621"/>
      <c r="BC6" s="621"/>
      <c r="BD6" s="621"/>
      <c r="BE6" s="621"/>
      <c r="BF6" s="622"/>
      <c r="BG6" s="623">
        <v>737041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74508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74508</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473</v>
      </c>
      <c r="S7" s="624"/>
      <c r="T7" s="624"/>
      <c r="U7" s="624"/>
      <c r="V7" s="624"/>
      <c r="W7" s="624"/>
      <c r="X7" s="624"/>
      <c r="Y7" s="625"/>
      <c r="Z7" s="626">
        <v>0</v>
      </c>
      <c r="AA7" s="626"/>
      <c r="AB7" s="626"/>
      <c r="AC7" s="626"/>
      <c r="AD7" s="627">
        <v>473</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281842</v>
      </c>
      <c r="BH7" s="624"/>
      <c r="BI7" s="624"/>
      <c r="BJ7" s="624"/>
      <c r="BK7" s="624"/>
      <c r="BL7" s="624"/>
      <c r="BM7" s="624"/>
      <c r="BN7" s="625"/>
      <c r="BO7" s="626">
        <v>38.200000000000003</v>
      </c>
      <c r="BP7" s="626"/>
      <c r="BQ7" s="626"/>
      <c r="BR7" s="626"/>
      <c r="BS7" s="627" t="s">
        <v>122</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1231658</v>
      </c>
      <c r="CS7" s="624"/>
      <c r="CT7" s="624"/>
      <c r="CU7" s="624"/>
      <c r="CV7" s="624"/>
      <c r="CW7" s="624"/>
      <c r="CX7" s="624"/>
      <c r="CY7" s="625"/>
      <c r="CZ7" s="626">
        <v>15.2</v>
      </c>
      <c r="DA7" s="626"/>
      <c r="DB7" s="626"/>
      <c r="DC7" s="626"/>
      <c r="DD7" s="632">
        <v>93886</v>
      </c>
      <c r="DE7" s="624"/>
      <c r="DF7" s="624"/>
      <c r="DG7" s="624"/>
      <c r="DH7" s="624"/>
      <c r="DI7" s="624"/>
      <c r="DJ7" s="624"/>
      <c r="DK7" s="624"/>
      <c r="DL7" s="624"/>
      <c r="DM7" s="624"/>
      <c r="DN7" s="624"/>
      <c r="DO7" s="624"/>
      <c r="DP7" s="625"/>
      <c r="DQ7" s="632">
        <v>886803</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11067</v>
      </c>
      <c r="S8" s="624"/>
      <c r="T8" s="624"/>
      <c r="U8" s="624"/>
      <c r="V8" s="624"/>
      <c r="W8" s="624"/>
      <c r="X8" s="624"/>
      <c r="Y8" s="625"/>
      <c r="Z8" s="626">
        <v>0.1</v>
      </c>
      <c r="AA8" s="626"/>
      <c r="AB8" s="626"/>
      <c r="AC8" s="626"/>
      <c r="AD8" s="627">
        <v>11067</v>
      </c>
      <c r="AE8" s="627"/>
      <c r="AF8" s="627"/>
      <c r="AG8" s="627"/>
      <c r="AH8" s="627"/>
      <c r="AI8" s="627"/>
      <c r="AJ8" s="627"/>
      <c r="AK8" s="627"/>
      <c r="AL8" s="628">
        <v>0.2</v>
      </c>
      <c r="AM8" s="629"/>
      <c r="AN8" s="629"/>
      <c r="AO8" s="630"/>
      <c r="AP8" s="620" t="s">
        <v>226</v>
      </c>
      <c r="AQ8" s="621"/>
      <c r="AR8" s="621"/>
      <c r="AS8" s="621"/>
      <c r="AT8" s="621"/>
      <c r="AU8" s="621"/>
      <c r="AV8" s="621"/>
      <c r="AW8" s="621"/>
      <c r="AX8" s="621"/>
      <c r="AY8" s="621"/>
      <c r="AZ8" s="621"/>
      <c r="BA8" s="621"/>
      <c r="BB8" s="621"/>
      <c r="BC8" s="621"/>
      <c r="BD8" s="621"/>
      <c r="BE8" s="621"/>
      <c r="BF8" s="622"/>
      <c r="BG8" s="623">
        <v>11904</v>
      </c>
      <c r="BH8" s="624"/>
      <c r="BI8" s="624"/>
      <c r="BJ8" s="624"/>
      <c r="BK8" s="624"/>
      <c r="BL8" s="624"/>
      <c r="BM8" s="624"/>
      <c r="BN8" s="625"/>
      <c r="BO8" s="626">
        <v>1.6</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2147478</v>
      </c>
      <c r="CS8" s="624"/>
      <c r="CT8" s="624"/>
      <c r="CU8" s="624"/>
      <c r="CV8" s="624"/>
      <c r="CW8" s="624"/>
      <c r="CX8" s="624"/>
      <c r="CY8" s="625"/>
      <c r="CZ8" s="626">
        <v>26.5</v>
      </c>
      <c r="DA8" s="626"/>
      <c r="DB8" s="626"/>
      <c r="DC8" s="626"/>
      <c r="DD8" s="632">
        <v>57</v>
      </c>
      <c r="DE8" s="624"/>
      <c r="DF8" s="624"/>
      <c r="DG8" s="624"/>
      <c r="DH8" s="624"/>
      <c r="DI8" s="624"/>
      <c r="DJ8" s="624"/>
      <c r="DK8" s="624"/>
      <c r="DL8" s="624"/>
      <c r="DM8" s="624"/>
      <c r="DN8" s="624"/>
      <c r="DO8" s="624"/>
      <c r="DP8" s="625"/>
      <c r="DQ8" s="632">
        <v>1563887</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14536</v>
      </c>
      <c r="S9" s="624"/>
      <c r="T9" s="624"/>
      <c r="U9" s="624"/>
      <c r="V9" s="624"/>
      <c r="W9" s="624"/>
      <c r="X9" s="624"/>
      <c r="Y9" s="625"/>
      <c r="Z9" s="626">
        <v>0.2</v>
      </c>
      <c r="AA9" s="626"/>
      <c r="AB9" s="626"/>
      <c r="AC9" s="626"/>
      <c r="AD9" s="627">
        <v>14536</v>
      </c>
      <c r="AE9" s="627"/>
      <c r="AF9" s="627"/>
      <c r="AG9" s="627"/>
      <c r="AH9" s="627"/>
      <c r="AI9" s="627"/>
      <c r="AJ9" s="627"/>
      <c r="AK9" s="627"/>
      <c r="AL9" s="628">
        <v>0.3</v>
      </c>
      <c r="AM9" s="629"/>
      <c r="AN9" s="629"/>
      <c r="AO9" s="630"/>
      <c r="AP9" s="620" t="s">
        <v>229</v>
      </c>
      <c r="AQ9" s="621"/>
      <c r="AR9" s="621"/>
      <c r="AS9" s="621"/>
      <c r="AT9" s="621"/>
      <c r="AU9" s="621"/>
      <c r="AV9" s="621"/>
      <c r="AW9" s="621"/>
      <c r="AX9" s="621"/>
      <c r="AY9" s="621"/>
      <c r="AZ9" s="621"/>
      <c r="BA9" s="621"/>
      <c r="BB9" s="621"/>
      <c r="BC9" s="621"/>
      <c r="BD9" s="621"/>
      <c r="BE9" s="621"/>
      <c r="BF9" s="622"/>
      <c r="BG9" s="623">
        <v>228980</v>
      </c>
      <c r="BH9" s="624"/>
      <c r="BI9" s="624"/>
      <c r="BJ9" s="624"/>
      <c r="BK9" s="624"/>
      <c r="BL9" s="624"/>
      <c r="BM9" s="624"/>
      <c r="BN9" s="625"/>
      <c r="BO9" s="626">
        <v>31.1</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888151</v>
      </c>
      <c r="CS9" s="624"/>
      <c r="CT9" s="624"/>
      <c r="CU9" s="624"/>
      <c r="CV9" s="624"/>
      <c r="CW9" s="624"/>
      <c r="CX9" s="624"/>
      <c r="CY9" s="625"/>
      <c r="CZ9" s="626">
        <v>11</v>
      </c>
      <c r="DA9" s="626"/>
      <c r="DB9" s="626"/>
      <c r="DC9" s="626"/>
      <c r="DD9" s="632">
        <v>2460</v>
      </c>
      <c r="DE9" s="624"/>
      <c r="DF9" s="624"/>
      <c r="DG9" s="624"/>
      <c r="DH9" s="624"/>
      <c r="DI9" s="624"/>
      <c r="DJ9" s="624"/>
      <c r="DK9" s="624"/>
      <c r="DL9" s="624"/>
      <c r="DM9" s="624"/>
      <c r="DN9" s="624"/>
      <c r="DO9" s="624"/>
      <c r="DP9" s="625"/>
      <c r="DQ9" s="632">
        <v>746374</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17089</v>
      </c>
      <c r="BH10" s="624"/>
      <c r="BI10" s="624"/>
      <c r="BJ10" s="624"/>
      <c r="BK10" s="624"/>
      <c r="BL10" s="624"/>
      <c r="BM10" s="624"/>
      <c r="BN10" s="625"/>
      <c r="BO10" s="626">
        <v>2.2999999999999998</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190203</v>
      </c>
      <c r="S11" s="624"/>
      <c r="T11" s="624"/>
      <c r="U11" s="624"/>
      <c r="V11" s="624"/>
      <c r="W11" s="624"/>
      <c r="X11" s="624"/>
      <c r="Y11" s="625"/>
      <c r="Z11" s="628">
        <v>2.2999999999999998</v>
      </c>
      <c r="AA11" s="629"/>
      <c r="AB11" s="629"/>
      <c r="AC11" s="635"/>
      <c r="AD11" s="632">
        <v>190203</v>
      </c>
      <c r="AE11" s="624"/>
      <c r="AF11" s="624"/>
      <c r="AG11" s="624"/>
      <c r="AH11" s="624"/>
      <c r="AI11" s="624"/>
      <c r="AJ11" s="624"/>
      <c r="AK11" s="625"/>
      <c r="AL11" s="628">
        <v>3.7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23869</v>
      </c>
      <c r="BH11" s="624"/>
      <c r="BI11" s="624"/>
      <c r="BJ11" s="624"/>
      <c r="BK11" s="624"/>
      <c r="BL11" s="624"/>
      <c r="BM11" s="624"/>
      <c r="BN11" s="625"/>
      <c r="BO11" s="626">
        <v>3.2</v>
      </c>
      <c r="BP11" s="626"/>
      <c r="BQ11" s="626"/>
      <c r="BR11" s="626"/>
      <c r="BS11" s="627" t="s">
        <v>122</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521380</v>
      </c>
      <c r="CS11" s="624"/>
      <c r="CT11" s="624"/>
      <c r="CU11" s="624"/>
      <c r="CV11" s="624"/>
      <c r="CW11" s="624"/>
      <c r="CX11" s="624"/>
      <c r="CY11" s="625"/>
      <c r="CZ11" s="626">
        <v>6.4</v>
      </c>
      <c r="DA11" s="626"/>
      <c r="DB11" s="626"/>
      <c r="DC11" s="626"/>
      <c r="DD11" s="632">
        <v>204616</v>
      </c>
      <c r="DE11" s="624"/>
      <c r="DF11" s="624"/>
      <c r="DG11" s="624"/>
      <c r="DH11" s="624"/>
      <c r="DI11" s="624"/>
      <c r="DJ11" s="624"/>
      <c r="DK11" s="624"/>
      <c r="DL11" s="624"/>
      <c r="DM11" s="624"/>
      <c r="DN11" s="624"/>
      <c r="DO11" s="624"/>
      <c r="DP11" s="625"/>
      <c r="DQ11" s="632">
        <v>235359</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374578</v>
      </c>
      <c r="BH12" s="624"/>
      <c r="BI12" s="624"/>
      <c r="BJ12" s="624"/>
      <c r="BK12" s="624"/>
      <c r="BL12" s="624"/>
      <c r="BM12" s="624"/>
      <c r="BN12" s="625"/>
      <c r="BO12" s="626">
        <v>50.8</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162631</v>
      </c>
      <c r="CS12" s="624"/>
      <c r="CT12" s="624"/>
      <c r="CU12" s="624"/>
      <c r="CV12" s="624"/>
      <c r="CW12" s="624"/>
      <c r="CX12" s="624"/>
      <c r="CY12" s="625"/>
      <c r="CZ12" s="626">
        <v>2</v>
      </c>
      <c r="DA12" s="626"/>
      <c r="DB12" s="626"/>
      <c r="DC12" s="626"/>
      <c r="DD12" s="632">
        <v>12296</v>
      </c>
      <c r="DE12" s="624"/>
      <c r="DF12" s="624"/>
      <c r="DG12" s="624"/>
      <c r="DH12" s="624"/>
      <c r="DI12" s="624"/>
      <c r="DJ12" s="624"/>
      <c r="DK12" s="624"/>
      <c r="DL12" s="624"/>
      <c r="DM12" s="624"/>
      <c r="DN12" s="624"/>
      <c r="DO12" s="624"/>
      <c r="DP12" s="625"/>
      <c r="DQ12" s="632">
        <v>111377</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372348</v>
      </c>
      <c r="BH13" s="624"/>
      <c r="BI13" s="624"/>
      <c r="BJ13" s="624"/>
      <c r="BK13" s="624"/>
      <c r="BL13" s="624"/>
      <c r="BM13" s="624"/>
      <c r="BN13" s="625"/>
      <c r="BO13" s="626">
        <v>50.5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783638</v>
      </c>
      <c r="CS13" s="624"/>
      <c r="CT13" s="624"/>
      <c r="CU13" s="624"/>
      <c r="CV13" s="624"/>
      <c r="CW13" s="624"/>
      <c r="CX13" s="624"/>
      <c r="CY13" s="625"/>
      <c r="CZ13" s="626">
        <v>9.6999999999999993</v>
      </c>
      <c r="DA13" s="626"/>
      <c r="DB13" s="626"/>
      <c r="DC13" s="626"/>
      <c r="DD13" s="632">
        <v>362688</v>
      </c>
      <c r="DE13" s="624"/>
      <c r="DF13" s="624"/>
      <c r="DG13" s="624"/>
      <c r="DH13" s="624"/>
      <c r="DI13" s="624"/>
      <c r="DJ13" s="624"/>
      <c r="DK13" s="624"/>
      <c r="DL13" s="624"/>
      <c r="DM13" s="624"/>
      <c r="DN13" s="624"/>
      <c r="DO13" s="624"/>
      <c r="DP13" s="625"/>
      <c r="DQ13" s="632">
        <v>400872</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37278</v>
      </c>
      <c r="BH14" s="624"/>
      <c r="BI14" s="624"/>
      <c r="BJ14" s="624"/>
      <c r="BK14" s="624"/>
      <c r="BL14" s="624"/>
      <c r="BM14" s="624"/>
      <c r="BN14" s="625"/>
      <c r="BO14" s="626">
        <v>5.0999999999999996</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401188</v>
      </c>
      <c r="CS14" s="624"/>
      <c r="CT14" s="624"/>
      <c r="CU14" s="624"/>
      <c r="CV14" s="624"/>
      <c r="CW14" s="624"/>
      <c r="CX14" s="624"/>
      <c r="CY14" s="625"/>
      <c r="CZ14" s="626">
        <v>5</v>
      </c>
      <c r="DA14" s="626"/>
      <c r="DB14" s="626"/>
      <c r="DC14" s="626"/>
      <c r="DD14" s="632">
        <v>74949</v>
      </c>
      <c r="DE14" s="624"/>
      <c r="DF14" s="624"/>
      <c r="DG14" s="624"/>
      <c r="DH14" s="624"/>
      <c r="DI14" s="624"/>
      <c r="DJ14" s="624"/>
      <c r="DK14" s="624"/>
      <c r="DL14" s="624"/>
      <c r="DM14" s="624"/>
      <c r="DN14" s="624"/>
      <c r="DO14" s="624"/>
      <c r="DP14" s="625"/>
      <c r="DQ14" s="632">
        <v>321488</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v>8429</v>
      </c>
      <c r="S15" s="624"/>
      <c r="T15" s="624"/>
      <c r="U15" s="624"/>
      <c r="V15" s="624"/>
      <c r="W15" s="624"/>
      <c r="X15" s="624"/>
      <c r="Y15" s="625"/>
      <c r="Z15" s="626">
        <v>0.1</v>
      </c>
      <c r="AA15" s="626"/>
      <c r="AB15" s="626"/>
      <c r="AC15" s="626"/>
      <c r="AD15" s="627">
        <v>8429</v>
      </c>
      <c r="AE15" s="627"/>
      <c r="AF15" s="627"/>
      <c r="AG15" s="627"/>
      <c r="AH15" s="627"/>
      <c r="AI15" s="627"/>
      <c r="AJ15" s="627"/>
      <c r="AK15" s="627"/>
      <c r="AL15" s="628">
        <v>0.2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43343</v>
      </c>
      <c r="BH15" s="624"/>
      <c r="BI15" s="624"/>
      <c r="BJ15" s="624"/>
      <c r="BK15" s="624"/>
      <c r="BL15" s="624"/>
      <c r="BM15" s="624"/>
      <c r="BN15" s="625"/>
      <c r="BO15" s="626">
        <v>5.9</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571986</v>
      </c>
      <c r="CS15" s="624"/>
      <c r="CT15" s="624"/>
      <c r="CU15" s="624"/>
      <c r="CV15" s="624"/>
      <c r="CW15" s="624"/>
      <c r="CX15" s="624"/>
      <c r="CY15" s="625"/>
      <c r="CZ15" s="626">
        <v>7.1</v>
      </c>
      <c r="DA15" s="626"/>
      <c r="DB15" s="626"/>
      <c r="DC15" s="626"/>
      <c r="DD15" s="632">
        <v>9753</v>
      </c>
      <c r="DE15" s="624"/>
      <c r="DF15" s="624"/>
      <c r="DG15" s="624"/>
      <c r="DH15" s="624"/>
      <c r="DI15" s="624"/>
      <c r="DJ15" s="624"/>
      <c r="DK15" s="624"/>
      <c r="DL15" s="624"/>
      <c r="DM15" s="624"/>
      <c r="DN15" s="624"/>
      <c r="DO15" s="624"/>
      <c r="DP15" s="625"/>
      <c r="DQ15" s="632">
        <v>506597</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18143</v>
      </c>
      <c r="S16" s="624"/>
      <c r="T16" s="624"/>
      <c r="U16" s="624"/>
      <c r="V16" s="624"/>
      <c r="W16" s="624"/>
      <c r="X16" s="624"/>
      <c r="Y16" s="625"/>
      <c r="Z16" s="626">
        <v>0.2</v>
      </c>
      <c r="AA16" s="626"/>
      <c r="AB16" s="626"/>
      <c r="AC16" s="626"/>
      <c r="AD16" s="627">
        <v>18143</v>
      </c>
      <c r="AE16" s="627"/>
      <c r="AF16" s="627"/>
      <c r="AG16" s="627"/>
      <c r="AH16" s="627"/>
      <c r="AI16" s="627"/>
      <c r="AJ16" s="627"/>
      <c r="AK16" s="627"/>
      <c r="AL16" s="628">
        <v>0.3</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v>49911</v>
      </c>
      <c r="CS16" s="624"/>
      <c r="CT16" s="624"/>
      <c r="CU16" s="624"/>
      <c r="CV16" s="624"/>
      <c r="CW16" s="624"/>
      <c r="CX16" s="624"/>
      <c r="CY16" s="625"/>
      <c r="CZ16" s="626">
        <v>0.6</v>
      </c>
      <c r="DA16" s="626"/>
      <c r="DB16" s="626"/>
      <c r="DC16" s="626"/>
      <c r="DD16" s="632" t="s">
        <v>122</v>
      </c>
      <c r="DE16" s="624"/>
      <c r="DF16" s="624"/>
      <c r="DG16" s="624"/>
      <c r="DH16" s="624"/>
      <c r="DI16" s="624"/>
      <c r="DJ16" s="624"/>
      <c r="DK16" s="624"/>
      <c r="DL16" s="624"/>
      <c r="DM16" s="624"/>
      <c r="DN16" s="624"/>
      <c r="DO16" s="624"/>
      <c r="DP16" s="625"/>
      <c r="DQ16" s="632">
        <v>18288</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28287</v>
      </c>
      <c r="S17" s="624"/>
      <c r="T17" s="624"/>
      <c r="U17" s="624"/>
      <c r="V17" s="624"/>
      <c r="W17" s="624"/>
      <c r="X17" s="624"/>
      <c r="Y17" s="625"/>
      <c r="Z17" s="626">
        <v>0.3</v>
      </c>
      <c r="AA17" s="626"/>
      <c r="AB17" s="626"/>
      <c r="AC17" s="626"/>
      <c r="AD17" s="627">
        <v>28287</v>
      </c>
      <c r="AE17" s="627"/>
      <c r="AF17" s="627"/>
      <c r="AG17" s="627"/>
      <c r="AH17" s="627"/>
      <c r="AI17" s="627"/>
      <c r="AJ17" s="627"/>
      <c r="AK17" s="627"/>
      <c r="AL17" s="628">
        <v>0.5</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1264904</v>
      </c>
      <c r="CS17" s="624"/>
      <c r="CT17" s="624"/>
      <c r="CU17" s="624"/>
      <c r="CV17" s="624"/>
      <c r="CW17" s="624"/>
      <c r="CX17" s="624"/>
      <c r="CY17" s="625"/>
      <c r="CZ17" s="626">
        <v>15.6</v>
      </c>
      <c r="DA17" s="626"/>
      <c r="DB17" s="626"/>
      <c r="DC17" s="626"/>
      <c r="DD17" s="632" t="s">
        <v>122</v>
      </c>
      <c r="DE17" s="624"/>
      <c r="DF17" s="624"/>
      <c r="DG17" s="624"/>
      <c r="DH17" s="624"/>
      <c r="DI17" s="624"/>
      <c r="DJ17" s="624"/>
      <c r="DK17" s="624"/>
      <c r="DL17" s="624"/>
      <c r="DM17" s="624"/>
      <c r="DN17" s="624"/>
      <c r="DO17" s="624"/>
      <c r="DP17" s="625"/>
      <c r="DQ17" s="632">
        <v>1264904</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1810</v>
      </c>
      <c r="S18" s="624"/>
      <c r="T18" s="624"/>
      <c r="U18" s="624"/>
      <c r="V18" s="624"/>
      <c r="W18" s="624"/>
      <c r="X18" s="624"/>
      <c r="Y18" s="625"/>
      <c r="Z18" s="626">
        <v>0</v>
      </c>
      <c r="AA18" s="626"/>
      <c r="AB18" s="626"/>
      <c r="AC18" s="626"/>
      <c r="AD18" s="627">
        <v>1810</v>
      </c>
      <c r="AE18" s="627"/>
      <c r="AF18" s="627"/>
      <c r="AG18" s="627"/>
      <c r="AH18" s="627"/>
      <c r="AI18" s="627"/>
      <c r="AJ18" s="627"/>
      <c r="AK18" s="627"/>
      <c r="AL18" s="628">
        <v>0</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25542</v>
      </c>
      <c r="S19" s="624"/>
      <c r="T19" s="624"/>
      <c r="U19" s="624"/>
      <c r="V19" s="624"/>
      <c r="W19" s="624"/>
      <c r="X19" s="624"/>
      <c r="Y19" s="625"/>
      <c r="Z19" s="626">
        <v>0.3</v>
      </c>
      <c r="AA19" s="626"/>
      <c r="AB19" s="626"/>
      <c r="AC19" s="626"/>
      <c r="AD19" s="627">
        <v>25542</v>
      </c>
      <c r="AE19" s="627"/>
      <c r="AF19" s="627"/>
      <c r="AG19" s="627"/>
      <c r="AH19" s="627"/>
      <c r="AI19" s="627"/>
      <c r="AJ19" s="627"/>
      <c r="AK19" s="627"/>
      <c r="AL19" s="628">
        <v>0.5</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935</v>
      </c>
      <c r="S20" s="624"/>
      <c r="T20" s="624"/>
      <c r="U20" s="624"/>
      <c r="V20" s="624"/>
      <c r="W20" s="624"/>
      <c r="X20" s="624"/>
      <c r="Y20" s="625"/>
      <c r="Z20" s="626">
        <v>0</v>
      </c>
      <c r="AA20" s="626"/>
      <c r="AB20" s="626"/>
      <c r="AC20" s="626"/>
      <c r="AD20" s="627">
        <v>935</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8097433</v>
      </c>
      <c r="CS20" s="624"/>
      <c r="CT20" s="624"/>
      <c r="CU20" s="624"/>
      <c r="CV20" s="624"/>
      <c r="CW20" s="624"/>
      <c r="CX20" s="624"/>
      <c r="CY20" s="625"/>
      <c r="CZ20" s="626">
        <v>100</v>
      </c>
      <c r="DA20" s="626"/>
      <c r="DB20" s="626"/>
      <c r="DC20" s="626"/>
      <c r="DD20" s="632">
        <v>760705</v>
      </c>
      <c r="DE20" s="624"/>
      <c r="DF20" s="624"/>
      <c r="DG20" s="624"/>
      <c r="DH20" s="624"/>
      <c r="DI20" s="624"/>
      <c r="DJ20" s="624"/>
      <c r="DK20" s="624"/>
      <c r="DL20" s="624"/>
      <c r="DM20" s="624"/>
      <c r="DN20" s="624"/>
      <c r="DO20" s="624"/>
      <c r="DP20" s="625"/>
      <c r="DQ20" s="632">
        <v>6130457</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4529355</v>
      </c>
      <c r="S21" s="624"/>
      <c r="T21" s="624"/>
      <c r="U21" s="624"/>
      <c r="V21" s="624"/>
      <c r="W21" s="624"/>
      <c r="X21" s="624"/>
      <c r="Y21" s="625"/>
      <c r="Z21" s="626">
        <v>54.9</v>
      </c>
      <c r="AA21" s="626"/>
      <c r="AB21" s="626"/>
      <c r="AC21" s="626"/>
      <c r="AD21" s="627">
        <v>4040171</v>
      </c>
      <c r="AE21" s="627"/>
      <c r="AF21" s="627"/>
      <c r="AG21" s="627"/>
      <c r="AH21" s="627"/>
      <c r="AI21" s="627"/>
      <c r="AJ21" s="627"/>
      <c r="AK21" s="627"/>
      <c r="AL21" s="628">
        <v>77.8</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4040171</v>
      </c>
      <c r="S22" s="624"/>
      <c r="T22" s="624"/>
      <c r="U22" s="624"/>
      <c r="V22" s="624"/>
      <c r="W22" s="624"/>
      <c r="X22" s="624"/>
      <c r="Y22" s="625"/>
      <c r="Z22" s="626">
        <v>48.9</v>
      </c>
      <c r="AA22" s="626"/>
      <c r="AB22" s="626"/>
      <c r="AC22" s="626"/>
      <c r="AD22" s="627">
        <v>4040171</v>
      </c>
      <c r="AE22" s="627"/>
      <c r="AF22" s="627"/>
      <c r="AG22" s="627"/>
      <c r="AH22" s="627"/>
      <c r="AI22" s="627"/>
      <c r="AJ22" s="627"/>
      <c r="AK22" s="627"/>
      <c r="AL22" s="628">
        <v>77.8</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489184</v>
      </c>
      <c r="S23" s="624"/>
      <c r="T23" s="624"/>
      <c r="U23" s="624"/>
      <c r="V23" s="624"/>
      <c r="W23" s="624"/>
      <c r="X23" s="624"/>
      <c r="Y23" s="625"/>
      <c r="Z23" s="626">
        <v>5.9</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3617013</v>
      </c>
      <c r="CS24" s="613"/>
      <c r="CT24" s="613"/>
      <c r="CU24" s="613"/>
      <c r="CV24" s="613"/>
      <c r="CW24" s="613"/>
      <c r="CX24" s="613"/>
      <c r="CY24" s="614"/>
      <c r="CZ24" s="617">
        <v>44.7</v>
      </c>
      <c r="DA24" s="618"/>
      <c r="DB24" s="618"/>
      <c r="DC24" s="634"/>
      <c r="DD24" s="658">
        <v>3131117</v>
      </c>
      <c r="DE24" s="613"/>
      <c r="DF24" s="613"/>
      <c r="DG24" s="613"/>
      <c r="DH24" s="613"/>
      <c r="DI24" s="613"/>
      <c r="DJ24" s="613"/>
      <c r="DK24" s="614"/>
      <c r="DL24" s="658">
        <v>2964744</v>
      </c>
      <c r="DM24" s="613"/>
      <c r="DN24" s="613"/>
      <c r="DO24" s="613"/>
      <c r="DP24" s="613"/>
      <c r="DQ24" s="613"/>
      <c r="DR24" s="613"/>
      <c r="DS24" s="613"/>
      <c r="DT24" s="613"/>
      <c r="DU24" s="613"/>
      <c r="DV24" s="614"/>
      <c r="DW24" s="617">
        <v>57</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5683179</v>
      </c>
      <c r="S25" s="624"/>
      <c r="T25" s="624"/>
      <c r="U25" s="624"/>
      <c r="V25" s="624"/>
      <c r="W25" s="624"/>
      <c r="X25" s="624"/>
      <c r="Y25" s="625"/>
      <c r="Z25" s="626">
        <v>68.8</v>
      </c>
      <c r="AA25" s="626"/>
      <c r="AB25" s="626"/>
      <c r="AC25" s="626"/>
      <c r="AD25" s="627">
        <v>5193995</v>
      </c>
      <c r="AE25" s="627"/>
      <c r="AF25" s="627"/>
      <c r="AG25" s="627"/>
      <c r="AH25" s="627"/>
      <c r="AI25" s="627"/>
      <c r="AJ25" s="627"/>
      <c r="AK25" s="627"/>
      <c r="AL25" s="628">
        <v>100</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1639160</v>
      </c>
      <c r="CS25" s="655"/>
      <c r="CT25" s="655"/>
      <c r="CU25" s="655"/>
      <c r="CV25" s="655"/>
      <c r="CW25" s="655"/>
      <c r="CX25" s="655"/>
      <c r="CY25" s="656"/>
      <c r="CZ25" s="628">
        <v>20.2</v>
      </c>
      <c r="DA25" s="653"/>
      <c r="DB25" s="653"/>
      <c r="DC25" s="657"/>
      <c r="DD25" s="632">
        <v>1556385</v>
      </c>
      <c r="DE25" s="655"/>
      <c r="DF25" s="655"/>
      <c r="DG25" s="655"/>
      <c r="DH25" s="655"/>
      <c r="DI25" s="655"/>
      <c r="DJ25" s="655"/>
      <c r="DK25" s="656"/>
      <c r="DL25" s="632">
        <v>1525212</v>
      </c>
      <c r="DM25" s="655"/>
      <c r="DN25" s="655"/>
      <c r="DO25" s="655"/>
      <c r="DP25" s="655"/>
      <c r="DQ25" s="655"/>
      <c r="DR25" s="655"/>
      <c r="DS25" s="655"/>
      <c r="DT25" s="655"/>
      <c r="DU25" s="655"/>
      <c r="DV25" s="656"/>
      <c r="DW25" s="628">
        <v>29.3</v>
      </c>
      <c r="DX25" s="653"/>
      <c r="DY25" s="653"/>
      <c r="DZ25" s="653"/>
      <c r="EA25" s="653"/>
      <c r="EB25" s="653"/>
      <c r="EC25" s="654"/>
    </row>
    <row r="26" spans="2:133" ht="11.25" customHeight="1" x14ac:dyDescent="0.2">
      <c r="B26" s="620" t="s">
        <v>282</v>
      </c>
      <c r="C26" s="621"/>
      <c r="D26" s="621"/>
      <c r="E26" s="621"/>
      <c r="F26" s="621"/>
      <c r="G26" s="621"/>
      <c r="H26" s="621"/>
      <c r="I26" s="621"/>
      <c r="J26" s="621"/>
      <c r="K26" s="621"/>
      <c r="L26" s="621"/>
      <c r="M26" s="621"/>
      <c r="N26" s="621"/>
      <c r="O26" s="621"/>
      <c r="P26" s="621"/>
      <c r="Q26" s="622"/>
      <c r="R26" s="623">
        <v>832</v>
      </c>
      <c r="S26" s="624"/>
      <c r="T26" s="624"/>
      <c r="U26" s="624"/>
      <c r="V26" s="624"/>
      <c r="W26" s="624"/>
      <c r="X26" s="624"/>
      <c r="Y26" s="625"/>
      <c r="Z26" s="626">
        <v>0</v>
      </c>
      <c r="AA26" s="626"/>
      <c r="AB26" s="626"/>
      <c r="AC26" s="626"/>
      <c r="AD26" s="627">
        <v>832</v>
      </c>
      <c r="AE26" s="627"/>
      <c r="AF26" s="627"/>
      <c r="AG26" s="627"/>
      <c r="AH26" s="627"/>
      <c r="AI26" s="627"/>
      <c r="AJ26" s="627"/>
      <c r="AK26" s="627"/>
      <c r="AL26" s="628">
        <v>0</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1092190</v>
      </c>
      <c r="CS26" s="624"/>
      <c r="CT26" s="624"/>
      <c r="CU26" s="624"/>
      <c r="CV26" s="624"/>
      <c r="CW26" s="624"/>
      <c r="CX26" s="624"/>
      <c r="CY26" s="625"/>
      <c r="CZ26" s="628">
        <v>13.5</v>
      </c>
      <c r="DA26" s="653"/>
      <c r="DB26" s="653"/>
      <c r="DC26" s="657"/>
      <c r="DD26" s="632">
        <v>1019952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285</v>
      </c>
      <c r="C27" s="621"/>
      <c r="D27" s="621"/>
      <c r="E27" s="621"/>
      <c r="F27" s="621"/>
      <c r="G27" s="621"/>
      <c r="H27" s="621"/>
      <c r="I27" s="621"/>
      <c r="J27" s="621"/>
      <c r="K27" s="621"/>
      <c r="L27" s="621"/>
      <c r="M27" s="621"/>
      <c r="N27" s="621"/>
      <c r="O27" s="621"/>
      <c r="P27" s="621"/>
      <c r="Q27" s="622"/>
      <c r="R27" s="623">
        <v>18115</v>
      </c>
      <c r="S27" s="624"/>
      <c r="T27" s="624"/>
      <c r="U27" s="624"/>
      <c r="V27" s="624"/>
      <c r="W27" s="624"/>
      <c r="X27" s="624"/>
      <c r="Y27" s="625"/>
      <c r="Z27" s="626">
        <v>0.2</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737041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712949</v>
      </c>
      <c r="CS27" s="655"/>
      <c r="CT27" s="655"/>
      <c r="CU27" s="655"/>
      <c r="CV27" s="655"/>
      <c r="CW27" s="655"/>
      <c r="CX27" s="655"/>
      <c r="CY27" s="656"/>
      <c r="CZ27" s="628">
        <v>8.8000000000000007</v>
      </c>
      <c r="DA27" s="653"/>
      <c r="DB27" s="653"/>
      <c r="DC27" s="657"/>
      <c r="DD27" s="632">
        <v>309828</v>
      </c>
      <c r="DE27" s="655"/>
      <c r="DF27" s="655"/>
      <c r="DG27" s="655"/>
      <c r="DH27" s="655"/>
      <c r="DI27" s="655"/>
      <c r="DJ27" s="655"/>
      <c r="DK27" s="656"/>
      <c r="DL27" s="632">
        <v>174628</v>
      </c>
      <c r="DM27" s="655"/>
      <c r="DN27" s="655"/>
      <c r="DO27" s="655"/>
      <c r="DP27" s="655"/>
      <c r="DQ27" s="655"/>
      <c r="DR27" s="655"/>
      <c r="DS27" s="655"/>
      <c r="DT27" s="655"/>
      <c r="DU27" s="655"/>
      <c r="DV27" s="656"/>
      <c r="DW27" s="628">
        <v>3.4</v>
      </c>
      <c r="DX27" s="653"/>
      <c r="DY27" s="653"/>
      <c r="DZ27" s="653"/>
      <c r="EA27" s="653"/>
      <c r="EB27" s="653"/>
      <c r="EC27" s="654"/>
    </row>
    <row r="28" spans="2:133" ht="11.25" customHeight="1" x14ac:dyDescent="0.2">
      <c r="B28" s="620" t="s">
        <v>288</v>
      </c>
      <c r="C28" s="621"/>
      <c r="D28" s="621"/>
      <c r="E28" s="621"/>
      <c r="F28" s="621"/>
      <c r="G28" s="621"/>
      <c r="H28" s="621"/>
      <c r="I28" s="621"/>
      <c r="J28" s="621"/>
      <c r="K28" s="621"/>
      <c r="L28" s="621"/>
      <c r="M28" s="621"/>
      <c r="N28" s="621"/>
      <c r="O28" s="621"/>
      <c r="P28" s="621"/>
      <c r="Q28" s="622"/>
      <c r="R28" s="623">
        <v>138897</v>
      </c>
      <c r="S28" s="624"/>
      <c r="T28" s="624"/>
      <c r="U28" s="624"/>
      <c r="V28" s="624"/>
      <c r="W28" s="624"/>
      <c r="X28" s="624"/>
      <c r="Y28" s="625"/>
      <c r="Z28" s="626">
        <v>1.7</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1264904</v>
      </c>
      <c r="CS28" s="624"/>
      <c r="CT28" s="624"/>
      <c r="CU28" s="624"/>
      <c r="CV28" s="624"/>
      <c r="CW28" s="624"/>
      <c r="CX28" s="624"/>
      <c r="CY28" s="625"/>
      <c r="CZ28" s="628">
        <v>15.6</v>
      </c>
      <c r="DA28" s="653"/>
      <c r="DB28" s="653"/>
      <c r="DC28" s="657"/>
      <c r="DD28" s="632">
        <v>1264904</v>
      </c>
      <c r="DE28" s="624"/>
      <c r="DF28" s="624"/>
      <c r="DG28" s="624"/>
      <c r="DH28" s="624"/>
      <c r="DI28" s="624"/>
      <c r="DJ28" s="624"/>
      <c r="DK28" s="625"/>
      <c r="DL28" s="632">
        <v>1264904</v>
      </c>
      <c r="DM28" s="624"/>
      <c r="DN28" s="624"/>
      <c r="DO28" s="624"/>
      <c r="DP28" s="624"/>
      <c r="DQ28" s="624"/>
      <c r="DR28" s="624"/>
      <c r="DS28" s="624"/>
      <c r="DT28" s="624"/>
      <c r="DU28" s="624"/>
      <c r="DV28" s="625"/>
      <c r="DW28" s="628">
        <v>24.3</v>
      </c>
      <c r="DX28" s="653"/>
      <c r="DY28" s="653"/>
      <c r="DZ28" s="653"/>
      <c r="EA28" s="653"/>
      <c r="EB28" s="653"/>
      <c r="EC28" s="654"/>
    </row>
    <row r="29" spans="2:133" ht="11.25" customHeight="1" x14ac:dyDescent="0.2">
      <c r="B29" s="620" t="s">
        <v>290</v>
      </c>
      <c r="C29" s="621"/>
      <c r="D29" s="621"/>
      <c r="E29" s="621"/>
      <c r="F29" s="621"/>
      <c r="G29" s="621"/>
      <c r="H29" s="621"/>
      <c r="I29" s="621"/>
      <c r="J29" s="621"/>
      <c r="K29" s="621"/>
      <c r="L29" s="621"/>
      <c r="M29" s="621"/>
      <c r="N29" s="621"/>
      <c r="O29" s="621"/>
      <c r="P29" s="621"/>
      <c r="Q29" s="622"/>
      <c r="R29" s="623">
        <v>5214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291</v>
      </c>
      <c r="CE29" s="660"/>
      <c r="CF29" s="620" t="s">
        <v>66</v>
      </c>
      <c r="CG29" s="621"/>
      <c r="CH29" s="621"/>
      <c r="CI29" s="621"/>
      <c r="CJ29" s="621"/>
      <c r="CK29" s="621"/>
      <c r="CL29" s="621"/>
      <c r="CM29" s="621"/>
      <c r="CN29" s="621"/>
      <c r="CO29" s="621"/>
      <c r="CP29" s="621"/>
      <c r="CQ29" s="622"/>
      <c r="CR29" s="623">
        <v>1264904</v>
      </c>
      <c r="CS29" s="655"/>
      <c r="CT29" s="655"/>
      <c r="CU29" s="655"/>
      <c r="CV29" s="655"/>
      <c r="CW29" s="655"/>
      <c r="CX29" s="655"/>
      <c r="CY29" s="656"/>
      <c r="CZ29" s="628">
        <v>15.6</v>
      </c>
      <c r="DA29" s="653"/>
      <c r="DB29" s="653"/>
      <c r="DC29" s="657"/>
      <c r="DD29" s="632">
        <v>1264904</v>
      </c>
      <c r="DE29" s="655"/>
      <c r="DF29" s="655"/>
      <c r="DG29" s="655"/>
      <c r="DH29" s="655"/>
      <c r="DI29" s="655"/>
      <c r="DJ29" s="655"/>
      <c r="DK29" s="656"/>
      <c r="DL29" s="632">
        <v>1264904</v>
      </c>
      <c r="DM29" s="655"/>
      <c r="DN29" s="655"/>
      <c r="DO29" s="655"/>
      <c r="DP29" s="655"/>
      <c r="DQ29" s="655"/>
      <c r="DR29" s="655"/>
      <c r="DS29" s="655"/>
      <c r="DT29" s="655"/>
      <c r="DU29" s="655"/>
      <c r="DV29" s="656"/>
      <c r="DW29" s="628">
        <v>24.3</v>
      </c>
      <c r="DX29" s="653"/>
      <c r="DY29" s="653"/>
      <c r="DZ29" s="653"/>
      <c r="EA29" s="653"/>
      <c r="EB29" s="653"/>
      <c r="EC29" s="654"/>
    </row>
    <row r="30" spans="2:133" ht="11.25" customHeight="1" x14ac:dyDescent="0.2">
      <c r="B30" s="620" t="s">
        <v>292</v>
      </c>
      <c r="C30" s="621"/>
      <c r="D30" s="621"/>
      <c r="E30" s="621"/>
      <c r="F30" s="621"/>
      <c r="G30" s="621"/>
      <c r="H30" s="621"/>
      <c r="I30" s="621"/>
      <c r="J30" s="621"/>
      <c r="K30" s="621"/>
      <c r="L30" s="621"/>
      <c r="M30" s="621"/>
      <c r="N30" s="621"/>
      <c r="O30" s="621"/>
      <c r="P30" s="621"/>
      <c r="Q30" s="622"/>
      <c r="R30" s="623">
        <v>577794</v>
      </c>
      <c r="S30" s="624"/>
      <c r="T30" s="624"/>
      <c r="U30" s="624"/>
      <c r="V30" s="624"/>
      <c r="W30" s="624"/>
      <c r="X30" s="624"/>
      <c r="Y30" s="625"/>
      <c r="Z30" s="626">
        <v>7</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65"/>
      <c r="BI30" s="665"/>
      <c r="BJ30" s="665"/>
      <c r="BK30" s="665"/>
      <c r="BL30" s="665"/>
      <c r="BM30" s="665"/>
      <c r="BN30" s="665"/>
      <c r="BO30" s="665"/>
      <c r="BP30" s="665"/>
      <c r="BQ30" s="666"/>
      <c r="BR30" s="605" t="s">
        <v>294</v>
      </c>
      <c r="BS30" s="665"/>
      <c r="BT30" s="665"/>
      <c r="BU30" s="665"/>
      <c r="BV30" s="665"/>
      <c r="BW30" s="665"/>
      <c r="BX30" s="665"/>
      <c r="BY30" s="665"/>
      <c r="BZ30" s="665"/>
      <c r="CA30" s="665"/>
      <c r="CB30" s="666"/>
      <c r="CD30" s="661"/>
      <c r="CE30" s="662"/>
      <c r="CF30" s="620" t="s">
        <v>295</v>
      </c>
      <c r="CG30" s="621"/>
      <c r="CH30" s="621"/>
      <c r="CI30" s="621"/>
      <c r="CJ30" s="621"/>
      <c r="CK30" s="621"/>
      <c r="CL30" s="621"/>
      <c r="CM30" s="621"/>
      <c r="CN30" s="621"/>
      <c r="CO30" s="621"/>
      <c r="CP30" s="621"/>
      <c r="CQ30" s="622"/>
      <c r="CR30" s="623">
        <v>1244065</v>
      </c>
      <c r="CS30" s="624"/>
      <c r="CT30" s="624"/>
      <c r="CU30" s="624"/>
      <c r="CV30" s="624"/>
      <c r="CW30" s="624"/>
      <c r="CX30" s="624"/>
      <c r="CY30" s="625"/>
      <c r="CZ30" s="628">
        <v>15.4</v>
      </c>
      <c r="DA30" s="653"/>
      <c r="DB30" s="653"/>
      <c r="DC30" s="657"/>
      <c r="DD30" s="632">
        <v>1244065</v>
      </c>
      <c r="DE30" s="624"/>
      <c r="DF30" s="624"/>
      <c r="DG30" s="624"/>
      <c r="DH30" s="624"/>
      <c r="DI30" s="624"/>
      <c r="DJ30" s="624"/>
      <c r="DK30" s="625"/>
      <c r="DL30" s="632">
        <v>1244065</v>
      </c>
      <c r="DM30" s="624"/>
      <c r="DN30" s="624"/>
      <c r="DO30" s="624"/>
      <c r="DP30" s="624"/>
      <c r="DQ30" s="624"/>
      <c r="DR30" s="624"/>
      <c r="DS30" s="624"/>
      <c r="DT30" s="624"/>
      <c r="DU30" s="624"/>
      <c r="DV30" s="625"/>
      <c r="DW30" s="628">
        <v>23.9</v>
      </c>
      <c r="DX30" s="653"/>
      <c r="DY30" s="653"/>
      <c r="DZ30" s="653"/>
      <c r="EA30" s="653"/>
      <c r="EB30" s="653"/>
      <c r="EC30" s="654"/>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297</v>
      </c>
      <c r="AQ31" s="670"/>
      <c r="AR31" s="670"/>
      <c r="AS31" s="670"/>
      <c r="AT31" s="675" t="s">
        <v>298</v>
      </c>
      <c r="AU31" s="206"/>
      <c r="AV31" s="206"/>
      <c r="AW31" s="206"/>
      <c r="AX31" s="609" t="s">
        <v>176</v>
      </c>
      <c r="AY31" s="610"/>
      <c r="AZ31" s="610"/>
      <c r="BA31" s="610"/>
      <c r="BB31" s="610"/>
      <c r="BC31" s="610"/>
      <c r="BD31" s="610"/>
      <c r="BE31" s="610"/>
      <c r="BF31" s="611"/>
      <c r="BG31" s="679">
        <v>98.8</v>
      </c>
      <c r="BH31" s="667"/>
      <c r="BI31" s="667"/>
      <c r="BJ31" s="667"/>
      <c r="BK31" s="667"/>
      <c r="BL31" s="667"/>
      <c r="BM31" s="618">
        <v>96.2</v>
      </c>
      <c r="BN31" s="667"/>
      <c r="BO31" s="667"/>
      <c r="BP31" s="667"/>
      <c r="BQ31" s="668"/>
      <c r="BR31" s="679">
        <v>99.1</v>
      </c>
      <c r="BS31" s="667"/>
      <c r="BT31" s="667"/>
      <c r="BU31" s="667"/>
      <c r="BV31" s="667"/>
      <c r="BW31" s="667"/>
      <c r="BX31" s="618">
        <v>96.8</v>
      </c>
      <c r="BY31" s="667"/>
      <c r="BZ31" s="667"/>
      <c r="CA31" s="667"/>
      <c r="CB31" s="668"/>
      <c r="CD31" s="661"/>
      <c r="CE31" s="662"/>
      <c r="CF31" s="620" t="s">
        <v>299</v>
      </c>
      <c r="CG31" s="621"/>
      <c r="CH31" s="621"/>
      <c r="CI31" s="621"/>
      <c r="CJ31" s="621"/>
      <c r="CK31" s="621"/>
      <c r="CL31" s="621"/>
      <c r="CM31" s="621"/>
      <c r="CN31" s="621"/>
      <c r="CO31" s="621"/>
      <c r="CP31" s="621"/>
      <c r="CQ31" s="622"/>
      <c r="CR31" s="623">
        <v>20839</v>
      </c>
      <c r="CS31" s="655"/>
      <c r="CT31" s="655"/>
      <c r="CU31" s="655"/>
      <c r="CV31" s="655"/>
      <c r="CW31" s="655"/>
      <c r="CX31" s="655"/>
      <c r="CY31" s="656"/>
      <c r="CZ31" s="628">
        <v>0.3</v>
      </c>
      <c r="DA31" s="653"/>
      <c r="DB31" s="653"/>
      <c r="DC31" s="657"/>
      <c r="DD31" s="632">
        <v>20839</v>
      </c>
      <c r="DE31" s="655"/>
      <c r="DF31" s="655"/>
      <c r="DG31" s="655"/>
      <c r="DH31" s="655"/>
      <c r="DI31" s="655"/>
      <c r="DJ31" s="655"/>
      <c r="DK31" s="656"/>
      <c r="DL31" s="632">
        <v>20839</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300</v>
      </c>
      <c r="C32" s="621"/>
      <c r="D32" s="621"/>
      <c r="E32" s="621"/>
      <c r="F32" s="621"/>
      <c r="G32" s="621"/>
      <c r="H32" s="621"/>
      <c r="I32" s="621"/>
      <c r="J32" s="621"/>
      <c r="K32" s="621"/>
      <c r="L32" s="621"/>
      <c r="M32" s="621"/>
      <c r="N32" s="621"/>
      <c r="O32" s="621"/>
      <c r="P32" s="621"/>
      <c r="Q32" s="622"/>
      <c r="R32" s="623">
        <v>500657</v>
      </c>
      <c r="S32" s="624"/>
      <c r="T32" s="624"/>
      <c r="U32" s="624"/>
      <c r="V32" s="624"/>
      <c r="W32" s="624"/>
      <c r="X32" s="624"/>
      <c r="Y32" s="625"/>
      <c r="Z32" s="626">
        <v>6.1</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301</v>
      </c>
      <c r="AX32" s="620" t="s">
        <v>302</v>
      </c>
      <c r="AY32" s="621"/>
      <c r="AZ32" s="621"/>
      <c r="BA32" s="621"/>
      <c r="BB32" s="621"/>
      <c r="BC32" s="621"/>
      <c r="BD32" s="621"/>
      <c r="BE32" s="621"/>
      <c r="BF32" s="622"/>
      <c r="BG32" s="680">
        <v>98.6</v>
      </c>
      <c r="BH32" s="655"/>
      <c r="BI32" s="655"/>
      <c r="BJ32" s="655"/>
      <c r="BK32" s="655"/>
      <c r="BL32" s="655"/>
      <c r="BM32" s="629">
        <v>97.2</v>
      </c>
      <c r="BN32" s="655"/>
      <c r="BO32" s="655"/>
      <c r="BP32" s="655"/>
      <c r="BQ32" s="678"/>
      <c r="BR32" s="680">
        <v>99.5</v>
      </c>
      <c r="BS32" s="655"/>
      <c r="BT32" s="655"/>
      <c r="BU32" s="655"/>
      <c r="BV32" s="655"/>
      <c r="BW32" s="655"/>
      <c r="BX32" s="629">
        <v>98.8</v>
      </c>
      <c r="BY32" s="655"/>
      <c r="BZ32" s="655"/>
      <c r="CA32" s="655"/>
      <c r="CB32" s="678"/>
      <c r="CD32" s="663"/>
      <c r="CE32" s="664"/>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304</v>
      </c>
      <c r="C33" s="621"/>
      <c r="D33" s="621"/>
      <c r="E33" s="621"/>
      <c r="F33" s="621"/>
      <c r="G33" s="621"/>
      <c r="H33" s="621"/>
      <c r="I33" s="621"/>
      <c r="J33" s="621"/>
      <c r="K33" s="621"/>
      <c r="L33" s="621"/>
      <c r="M33" s="621"/>
      <c r="N33" s="621"/>
      <c r="O33" s="621"/>
      <c r="P33" s="621"/>
      <c r="Q33" s="622"/>
      <c r="R33" s="623">
        <v>44315</v>
      </c>
      <c r="S33" s="624"/>
      <c r="T33" s="624"/>
      <c r="U33" s="624"/>
      <c r="V33" s="624"/>
      <c r="W33" s="624"/>
      <c r="X33" s="624"/>
      <c r="Y33" s="625"/>
      <c r="Z33" s="626">
        <v>0.5</v>
      </c>
      <c r="AA33" s="626"/>
      <c r="AB33" s="626"/>
      <c r="AC33" s="626"/>
      <c r="AD33" s="627">
        <v>952</v>
      </c>
      <c r="AE33" s="627"/>
      <c r="AF33" s="627"/>
      <c r="AG33" s="627"/>
      <c r="AH33" s="627"/>
      <c r="AI33" s="627"/>
      <c r="AJ33" s="627"/>
      <c r="AK33" s="627"/>
      <c r="AL33" s="628">
        <v>0</v>
      </c>
      <c r="AM33" s="629"/>
      <c r="AN33" s="629"/>
      <c r="AO33" s="630"/>
      <c r="AP33" s="673"/>
      <c r="AQ33" s="674"/>
      <c r="AR33" s="674"/>
      <c r="AS33" s="674"/>
      <c r="AT33" s="677"/>
      <c r="AU33" s="207"/>
      <c r="AV33" s="207"/>
      <c r="AW33" s="207"/>
      <c r="AX33" s="644" t="s">
        <v>305</v>
      </c>
      <c r="AY33" s="645"/>
      <c r="AZ33" s="645"/>
      <c r="BA33" s="645"/>
      <c r="BB33" s="645"/>
      <c r="BC33" s="645"/>
      <c r="BD33" s="645"/>
      <c r="BE33" s="645"/>
      <c r="BF33" s="646"/>
      <c r="BG33" s="681">
        <v>98.8</v>
      </c>
      <c r="BH33" s="682"/>
      <c r="BI33" s="682"/>
      <c r="BJ33" s="682"/>
      <c r="BK33" s="682"/>
      <c r="BL33" s="682"/>
      <c r="BM33" s="683">
        <v>95.6</v>
      </c>
      <c r="BN33" s="682"/>
      <c r="BO33" s="682"/>
      <c r="BP33" s="682"/>
      <c r="BQ33" s="684"/>
      <c r="BR33" s="681">
        <v>98.8</v>
      </c>
      <c r="BS33" s="682"/>
      <c r="BT33" s="682"/>
      <c r="BU33" s="682"/>
      <c r="BV33" s="682"/>
      <c r="BW33" s="682"/>
      <c r="BX33" s="683">
        <v>95.5</v>
      </c>
      <c r="BY33" s="682"/>
      <c r="BZ33" s="682"/>
      <c r="CA33" s="682"/>
      <c r="CB33" s="684"/>
      <c r="CD33" s="620" t="s">
        <v>306</v>
      </c>
      <c r="CE33" s="621"/>
      <c r="CF33" s="621"/>
      <c r="CG33" s="621"/>
      <c r="CH33" s="621"/>
      <c r="CI33" s="621"/>
      <c r="CJ33" s="621"/>
      <c r="CK33" s="621"/>
      <c r="CL33" s="621"/>
      <c r="CM33" s="621"/>
      <c r="CN33" s="621"/>
      <c r="CO33" s="621"/>
      <c r="CP33" s="621"/>
      <c r="CQ33" s="622"/>
      <c r="CR33" s="623">
        <v>3669804</v>
      </c>
      <c r="CS33" s="655"/>
      <c r="CT33" s="655"/>
      <c r="CU33" s="655"/>
      <c r="CV33" s="655"/>
      <c r="CW33" s="655"/>
      <c r="CX33" s="655"/>
      <c r="CY33" s="656"/>
      <c r="CZ33" s="628">
        <v>45.3</v>
      </c>
      <c r="DA33" s="653"/>
      <c r="DB33" s="653"/>
      <c r="DC33" s="657"/>
      <c r="DD33" s="632">
        <v>2912344</v>
      </c>
      <c r="DE33" s="655"/>
      <c r="DF33" s="655"/>
      <c r="DG33" s="655"/>
      <c r="DH33" s="655"/>
      <c r="DI33" s="655"/>
      <c r="DJ33" s="655"/>
      <c r="DK33" s="656"/>
      <c r="DL33" s="632">
        <v>2088921</v>
      </c>
      <c r="DM33" s="655"/>
      <c r="DN33" s="655"/>
      <c r="DO33" s="655"/>
      <c r="DP33" s="655"/>
      <c r="DQ33" s="655"/>
      <c r="DR33" s="655"/>
      <c r="DS33" s="655"/>
      <c r="DT33" s="655"/>
      <c r="DU33" s="655"/>
      <c r="DV33" s="656"/>
      <c r="DW33" s="628">
        <v>40.1</v>
      </c>
      <c r="DX33" s="653"/>
      <c r="DY33" s="653"/>
      <c r="DZ33" s="653"/>
      <c r="EA33" s="653"/>
      <c r="EB33" s="653"/>
      <c r="EC33" s="654"/>
    </row>
    <row r="34" spans="2:133" ht="11.25" customHeight="1" x14ac:dyDescent="0.2">
      <c r="B34" s="620" t="s">
        <v>307</v>
      </c>
      <c r="C34" s="621"/>
      <c r="D34" s="621"/>
      <c r="E34" s="621"/>
      <c r="F34" s="621"/>
      <c r="G34" s="621"/>
      <c r="H34" s="621"/>
      <c r="I34" s="621"/>
      <c r="J34" s="621"/>
      <c r="K34" s="621"/>
      <c r="L34" s="621"/>
      <c r="M34" s="621"/>
      <c r="N34" s="621"/>
      <c r="O34" s="621"/>
      <c r="P34" s="621"/>
      <c r="Q34" s="622"/>
      <c r="R34" s="623">
        <v>18093</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308</v>
      </c>
      <c r="CE34" s="621"/>
      <c r="CF34" s="621"/>
      <c r="CG34" s="621"/>
      <c r="CH34" s="621"/>
      <c r="CI34" s="621"/>
      <c r="CJ34" s="621"/>
      <c r="CK34" s="621"/>
      <c r="CL34" s="621"/>
      <c r="CM34" s="621"/>
      <c r="CN34" s="621"/>
      <c r="CO34" s="621"/>
      <c r="CP34" s="621"/>
      <c r="CQ34" s="622"/>
      <c r="CR34" s="623">
        <v>967158</v>
      </c>
      <c r="CS34" s="624"/>
      <c r="CT34" s="624"/>
      <c r="CU34" s="624"/>
      <c r="CV34" s="624"/>
      <c r="CW34" s="624"/>
      <c r="CX34" s="624"/>
      <c r="CY34" s="625"/>
      <c r="CZ34" s="628">
        <v>11.9</v>
      </c>
      <c r="DA34" s="653"/>
      <c r="DB34" s="653"/>
      <c r="DC34" s="657"/>
      <c r="DD34" s="632">
        <v>586456</v>
      </c>
      <c r="DE34" s="624"/>
      <c r="DF34" s="624"/>
      <c r="DG34" s="624"/>
      <c r="DH34" s="624"/>
      <c r="DI34" s="624"/>
      <c r="DJ34" s="624"/>
      <c r="DK34" s="625"/>
      <c r="DL34" s="632">
        <v>337808</v>
      </c>
      <c r="DM34" s="624"/>
      <c r="DN34" s="624"/>
      <c r="DO34" s="624"/>
      <c r="DP34" s="624"/>
      <c r="DQ34" s="624"/>
      <c r="DR34" s="624"/>
      <c r="DS34" s="624"/>
      <c r="DT34" s="624"/>
      <c r="DU34" s="624"/>
      <c r="DV34" s="625"/>
      <c r="DW34" s="628">
        <v>6.5</v>
      </c>
      <c r="DX34" s="653"/>
      <c r="DY34" s="653"/>
      <c r="DZ34" s="653"/>
      <c r="EA34" s="653"/>
      <c r="EB34" s="653"/>
      <c r="EC34" s="654"/>
    </row>
    <row r="35" spans="2:133" ht="11.25" customHeight="1" x14ac:dyDescent="0.2">
      <c r="B35" s="620" t="s">
        <v>309</v>
      </c>
      <c r="C35" s="621"/>
      <c r="D35" s="621"/>
      <c r="E35" s="621"/>
      <c r="F35" s="621"/>
      <c r="G35" s="621"/>
      <c r="H35" s="621"/>
      <c r="I35" s="621"/>
      <c r="J35" s="621"/>
      <c r="K35" s="621"/>
      <c r="L35" s="621"/>
      <c r="M35" s="621"/>
      <c r="N35" s="621"/>
      <c r="O35" s="621"/>
      <c r="P35" s="621"/>
      <c r="Q35" s="622"/>
      <c r="R35" s="623">
        <v>96756</v>
      </c>
      <c r="S35" s="624"/>
      <c r="T35" s="624"/>
      <c r="U35" s="624"/>
      <c r="V35" s="624"/>
      <c r="W35" s="624"/>
      <c r="X35" s="624"/>
      <c r="Y35" s="625"/>
      <c r="Z35" s="626">
        <v>1.2</v>
      </c>
      <c r="AA35" s="626"/>
      <c r="AB35" s="626"/>
      <c r="AC35" s="626"/>
      <c r="AD35" s="627" t="s">
        <v>122</v>
      </c>
      <c r="AE35" s="627"/>
      <c r="AF35" s="627"/>
      <c r="AG35" s="627"/>
      <c r="AH35" s="627"/>
      <c r="AI35" s="627"/>
      <c r="AJ35" s="627"/>
      <c r="AK35" s="627"/>
      <c r="AL35" s="628" t="s">
        <v>122</v>
      </c>
      <c r="AM35" s="629"/>
      <c r="AN35" s="629"/>
      <c r="AO35" s="630"/>
      <c r="AP35" s="210"/>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64475</v>
      </c>
      <c r="CS35" s="655"/>
      <c r="CT35" s="655"/>
      <c r="CU35" s="655"/>
      <c r="CV35" s="655"/>
      <c r="CW35" s="655"/>
      <c r="CX35" s="655"/>
      <c r="CY35" s="656"/>
      <c r="CZ35" s="628">
        <v>0.8</v>
      </c>
      <c r="DA35" s="653"/>
      <c r="DB35" s="653"/>
      <c r="DC35" s="657"/>
      <c r="DD35" s="632">
        <v>43382</v>
      </c>
      <c r="DE35" s="655"/>
      <c r="DF35" s="655"/>
      <c r="DG35" s="655"/>
      <c r="DH35" s="655"/>
      <c r="DI35" s="655"/>
      <c r="DJ35" s="655"/>
      <c r="DK35" s="656"/>
      <c r="DL35" s="632">
        <v>43382</v>
      </c>
      <c r="DM35" s="655"/>
      <c r="DN35" s="655"/>
      <c r="DO35" s="655"/>
      <c r="DP35" s="655"/>
      <c r="DQ35" s="655"/>
      <c r="DR35" s="655"/>
      <c r="DS35" s="655"/>
      <c r="DT35" s="655"/>
      <c r="DU35" s="655"/>
      <c r="DV35" s="656"/>
      <c r="DW35" s="628">
        <v>0.8</v>
      </c>
      <c r="DX35" s="653"/>
      <c r="DY35" s="653"/>
      <c r="DZ35" s="653"/>
      <c r="EA35" s="653"/>
      <c r="EB35" s="653"/>
      <c r="EC35" s="654"/>
    </row>
    <row r="36" spans="2:133" ht="11.25" customHeight="1" x14ac:dyDescent="0.2">
      <c r="B36" s="620" t="s">
        <v>313</v>
      </c>
      <c r="C36" s="621"/>
      <c r="D36" s="621"/>
      <c r="E36" s="621"/>
      <c r="F36" s="621"/>
      <c r="G36" s="621"/>
      <c r="H36" s="621"/>
      <c r="I36" s="621"/>
      <c r="J36" s="621"/>
      <c r="K36" s="621"/>
      <c r="L36" s="621"/>
      <c r="M36" s="621"/>
      <c r="N36" s="621"/>
      <c r="O36" s="621"/>
      <c r="P36" s="621"/>
      <c r="Q36" s="622"/>
      <c r="R36" s="623">
        <v>331922</v>
      </c>
      <c r="S36" s="624"/>
      <c r="T36" s="624"/>
      <c r="U36" s="624"/>
      <c r="V36" s="624"/>
      <c r="W36" s="624"/>
      <c r="X36" s="624"/>
      <c r="Y36" s="625"/>
      <c r="Z36" s="626">
        <v>4</v>
      </c>
      <c r="AA36" s="626"/>
      <c r="AB36" s="626"/>
      <c r="AC36" s="626"/>
      <c r="AD36" s="627" t="s">
        <v>122</v>
      </c>
      <c r="AE36" s="627"/>
      <c r="AF36" s="627"/>
      <c r="AG36" s="627"/>
      <c r="AH36" s="627"/>
      <c r="AI36" s="627"/>
      <c r="AJ36" s="627"/>
      <c r="AK36" s="627"/>
      <c r="AL36" s="628" t="s">
        <v>122</v>
      </c>
      <c r="AM36" s="629"/>
      <c r="AN36" s="629"/>
      <c r="AO36" s="630"/>
      <c r="AP36" s="210"/>
      <c r="AQ36" s="689" t="s">
        <v>314</v>
      </c>
      <c r="AR36" s="690"/>
      <c r="AS36" s="690"/>
      <c r="AT36" s="690"/>
      <c r="AU36" s="690"/>
      <c r="AV36" s="690"/>
      <c r="AW36" s="690"/>
      <c r="AX36" s="690"/>
      <c r="AY36" s="691"/>
      <c r="AZ36" s="612">
        <v>1392593</v>
      </c>
      <c r="BA36" s="613"/>
      <c r="BB36" s="613"/>
      <c r="BC36" s="613"/>
      <c r="BD36" s="613"/>
      <c r="BE36" s="613"/>
      <c r="BF36" s="685"/>
      <c r="BG36" s="609" t="s">
        <v>315</v>
      </c>
      <c r="BH36" s="610"/>
      <c r="BI36" s="610"/>
      <c r="BJ36" s="610"/>
      <c r="BK36" s="610"/>
      <c r="BL36" s="610"/>
      <c r="BM36" s="610"/>
      <c r="BN36" s="610"/>
      <c r="BO36" s="610"/>
      <c r="BP36" s="610"/>
      <c r="BQ36" s="610"/>
      <c r="BR36" s="610"/>
      <c r="BS36" s="610"/>
      <c r="BT36" s="610"/>
      <c r="BU36" s="611"/>
      <c r="BV36" s="612">
        <v>44797</v>
      </c>
      <c r="BW36" s="613"/>
      <c r="BX36" s="613"/>
      <c r="BY36" s="613"/>
      <c r="BZ36" s="613"/>
      <c r="CA36" s="613"/>
      <c r="CB36" s="685"/>
      <c r="CD36" s="620" t="s">
        <v>316</v>
      </c>
      <c r="CE36" s="621"/>
      <c r="CF36" s="621"/>
      <c r="CG36" s="621"/>
      <c r="CH36" s="621"/>
      <c r="CI36" s="621"/>
      <c r="CJ36" s="621"/>
      <c r="CK36" s="621"/>
      <c r="CL36" s="621"/>
      <c r="CM36" s="621"/>
      <c r="CN36" s="621"/>
      <c r="CO36" s="621"/>
      <c r="CP36" s="621"/>
      <c r="CQ36" s="622"/>
      <c r="CR36" s="623">
        <v>1740735</v>
      </c>
      <c r="CS36" s="624"/>
      <c r="CT36" s="624"/>
      <c r="CU36" s="624"/>
      <c r="CV36" s="624"/>
      <c r="CW36" s="624"/>
      <c r="CX36" s="624"/>
      <c r="CY36" s="625"/>
      <c r="CZ36" s="628">
        <v>21.5</v>
      </c>
      <c r="DA36" s="653"/>
      <c r="DB36" s="653"/>
      <c r="DC36" s="657"/>
      <c r="DD36" s="632">
        <v>1516887</v>
      </c>
      <c r="DE36" s="624"/>
      <c r="DF36" s="624"/>
      <c r="DG36" s="624"/>
      <c r="DH36" s="624"/>
      <c r="DI36" s="624"/>
      <c r="DJ36" s="624"/>
      <c r="DK36" s="625"/>
      <c r="DL36" s="632">
        <v>1187331</v>
      </c>
      <c r="DM36" s="624"/>
      <c r="DN36" s="624"/>
      <c r="DO36" s="624"/>
      <c r="DP36" s="624"/>
      <c r="DQ36" s="624"/>
      <c r="DR36" s="624"/>
      <c r="DS36" s="624"/>
      <c r="DT36" s="624"/>
      <c r="DU36" s="624"/>
      <c r="DV36" s="625"/>
      <c r="DW36" s="628">
        <v>22.8</v>
      </c>
      <c r="DX36" s="653"/>
      <c r="DY36" s="653"/>
      <c r="DZ36" s="653"/>
      <c r="EA36" s="653"/>
      <c r="EB36" s="653"/>
      <c r="EC36" s="654"/>
    </row>
    <row r="37" spans="2:133" ht="11.25" customHeight="1" x14ac:dyDescent="0.2">
      <c r="B37" s="620" t="s">
        <v>317</v>
      </c>
      <c r="C37" s="621"/>
      <c r="D37" s="621"/>
      <c r="E37" s="621"/>
      <c r="F37" s="621"/>
      <c r="G37" s="621"/>
      <c r="H37" s="621"/>
      <c r="I37" s="621"/>
      <c r="J37" s="621"/>
      <c r="K37" s="621"/>
      <c r="L37" s="621"/>
      <c r="M37" s="621"/>
      <c r="N37" s="621"/>
      <c r="O37" s="621"/>
      <c r="P37" s="621"/>
      <c r="Q37" s="622"/>
      <c r="R37" s="623">
        <v>80517</v>
      </c>
      <c r="S37" s="624"/>
      <c r="T37" s="624"/>
      <c r="U37" s="624"/>
      <c r="V37" s="624"/>
      <c r="W37" s="624"/>
      <c r="X37" s="624"/>
      <c r="Y37" s="625"/>
      <c r="Z37" s="626">
        <v>1</v>
      </c>
      <c r="AA37" s="626"/>
      <c r="AB37" s="626"/>
      <c r="AC37" s="626"/>
      <c r="AD37" s="627">
        <v>553</v>
      </c>
      <c r="AE37" s="627"/>
      <c r="AF37" s="627"/>
      <c r="AG37" s="627"/>
      <c r="AH37" s="627"/>
      <c r="AI37" s="627"/>
      <c r="AJ37" s="627"/>
      <c r="AK37" s="627"/>
      <c r="AL37" s="628">
        <v>0</v>
      </c>
      <c r="AM37" s="629"/>
      <c r="AN37" s="629"/>
      <c r="AO37" s="630"/>
      <c r="AQ37" s="686" t="s">
        <v>318</v>
      </c>
      <c r="AR37" s="687"/>
      <c r="AS37" s="687"/>
      <c r="AT37" s="687"/>
      <c r="AU37" s="687"/>
      <c r="AV37" s="687"/>
      <c r="AW37" s="687"/>
      <c r="AX37" s="687"/>
      <c r="AY37" s="688"/>
      <c r="AZ37" s="623">
        <v>260000</v>
      </c>
      <c r="BA37" s="624"/>
      <c r="BB37" s="624"/>
      <c r="BC37" s="624"/>
      <c r="BD37" s="655"/>
      <c r="BE37" s="655"/>
      <c r="BF37" s="678"/>
      <c r="BG37" s="620" t="s">
        <v>319</v>
      </c>
      <c r="BH37" s="621"/>
      <c r="BI37" s="621"/>
      <c r="BJ37" s="621"/>
      <c r="BK37" s="621"/>
      <c r="BL37" s="621"/>
      <c r="BM37" s="621"/>
      <c r="BN37" s="621"/>
      <c r="BO37" s="621"/>
      <c r="BP37" s="621"/>
      <c r="BQ37" s="621"/>
      <c r="BR37" s="621"/>
      <c r="BS37" s="621"/>
      <c r="BT37" s="621"/>
      <c r="BU37" s="622"/>
      <c r="BV37" s="623">
        <v>44797</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709161</v>
      </c>
      <c r="CS37" s="655"/>
      <c r="CT37" s="655"/>
      <c r="CU37" s="655"/>
      <c r="CV37" s="655"/>
      <c r="CW37" s="655"/>
      <c r="CX37" s="655"/>
      <c r="CY37" s="656"/>
      <c r="CZ37" s="628">
        <v>8.8000000000000007</v>
      </c>
      <c r="DA37" s="653"/>
      <c r="DB37" s="653"/>
      <c r="DC37" s="657"/>
      <c r="DD37" s="632">
        <v>577235</v>
      </c>
      <c r="DE37" s="655"/>
      <c r="DF37" s="655"/>
      <c r="DG37" s="655"/>
      <c r="DH37" s="655"/>
      <c r="DI37" s="655"/>
      <c r="DJ37" s="655"/>
      <c r="DK37" s="656"/>
      <c r="DL37" s="632">
        <v>566393</v>
      </c>
      <c r="DM37" s="655"/>
      <c r="DN37" s="655"/>
      <c r="DO37" s="655"/>
      <c r="DP37" s="655"/>
      <c r="DQ37" s="655"/>
      <c r="DR37" s="655"/>
      <c r="DS37" s="655"/>
      <c r="DT37" s="655"/>
      <c r="DU37" s="655"/>
      <c r="DV37" s="656"/>
      <c r="DW37" s="628">
        <v>10.9</v>
      </c>
      <c r="DX37" s="653"/>
      <c r="DY37" s="653"/>
      <c r="DZ37" s="653"/>
      <c r="EA37" s="653"/>
      <c r="EB37" s="653"/>
      <c r="EC37" s="654"/>
    </row>
    <row r="38" spans="2:133" ht="11.25" customHeight="1" x14ac:dyDescent="0.2">
      <c r="B38" s="620" t="s">
        <v>321</v>
      </c>
      <c r="C38" s="621"/>
      <c r="D38" s="621"/>
      <c r="E38" s="621"/>
      <c r="F38" s="621"/>
      <c r="G38" s="621"/>
      <c r="H38" s="621"/>
      <c r="I38" s="621"/>
      <c r="J38" s="621"/>
      <c r="K38" s="621"/>
      <c r="L38" s="621"/>
      <c r="M38" s="621"/>
      <c r="N38" s="621"/>
      <c r="O38" s="621"/>
      <c r="P38" s="621"/>
      <c r="Q38" s="622"/>
      <c r="R38" s="623">
        <v>758500</v>
      </c>
      <c r="S38" s="624"/>
      <c r="T38" s="624"/>
      <c r="U38" s="624"/>
      <c r="V38" s="624"/>
      <c r="W38" s="624"/>
      <c r="X38" s="624"/>
      <c r="Y38" s="625"/>
      <c r="Z38" s="626">
        <v>9.1999999999999993</v>
      </c>
      <c r="AA38" s="626"/>
      <c r="AB38" s="626"/>
      <c r="AC38" s="626"/>
      <c r="AD38" s="627" t="s">
        <v>122</v>
      </c>
      <c r="AE38" s="627"/>
      <c r="AF38" s="627"/>
      <c r="AG38" s="627"/>
      <c r="AH38" s="627"/>
      <c r="AI38" s="627"/>
      <c r="AJ38" s="627"/>
      <c r="AK38" s="627"/>
      <c r="AL38" s="628" t="s">
        <v>122</v>
      </c>
      <c r="AM38" s="629"/>
      <c r="AN38" s="629"/>
      <c r="AO38" s="630"/>
      <c r="AQ38" s="686" t="s">
        <v>322</v>
      </c>
      <c r="AR38" s="687"/>
      <c r="AS38" s="687"/>
      <c r="AT38" s="687"/>
      <c r="AU38" s="687"/>
      <c r="AV38" s="687"/>
      <c r="AW38" s="687"/>
      <c r="AX38" s="687"/>
      <c r="AY38" s="688"/>
      <c r="AZ38" s="623">
        <v>240074</v>
      </c>
      <c r="BA38" s="624"/>
      <c r="BB38" s="624"/>
      <c r="BC38" s="624"/>
      <c r="BD38" s="655"/>
      <c r="BE38" s="655"/>
      <c r="BF38" s="678"/>
      <c r="BG38" s="620" t="s">
        <v>323</v>
      </c>
      <c r="BH38" s="621"/>
      <c r="BI38" s="621"/>
      <c r="BJ38" s="621"/>
      <c r="BK38" s="621"/>
      <c r="BL38" s="621"/>
      <c r="BM38" s="621"/>
      <c r="BN38" s="621"/>
      <c r="BO38" s="621"/>
      <c r="BP38" s="621"/>
      <c r="BQ38" s="621"/>
      <c r="BR38" s="621"/>
      <c r="BS38" s="621"/>
      <c r="BT38" s="621"/>
      <c r="BU38" s="622"/>
      <c r="BV38" s="623">
        <v>1103</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846342</v>
      </c>
      <c r="CS38" s="624"/>
      <c r="CT38" s="624"/>
      <c r="CU38" s="624"/>
      <c r="CV38" s="624"/>
      <c r="CW38" s="624"/>
      <c r="CX38" s="624"/>
      <c r="CY38" s="625"/>
      <c r="CZ38" s="628">
        <v>10.5</v>
      </c>
      <c r="DA38" s="653"/>
      <c r="DB38" s="653"/>
      <c r="DC38" s="657"/>
      <c r="DD38" s="632">
        <v>738381</v>
      </c>
      <c r="DE38" s="624"/>
      <c r="DF38" s="624"/>
      <c r="DG38" s="624"/>
      <c r="DH38" s="624"/>
      <c r="DI38" s="624"/>
      <c r="DJ38" s="624"/>
      <c r="DK38" s="625"/>
      <c r="DL38" s="632">
        <v>520400</v>
      </c>
      <c r="DM38" s="624"/>
      <c r="DN38" s="624"/>
      <c r="DO38" s="624"/>
      <c r="DP38" s="624"/>
      <c r="DQ38" s="624"/>
      <c r="DR38" s="624"/>
      <c r="DS38" s="624"/>
      <c r="DT38" s="624"/>
      <c r="DU38" s="624"/>
      <c r="DV38" s="625"/>
      <c r="DW38" s="628">
        <v>10</v>
      </c>
      <c r="DX38" s="653"/>
      <c r="DY38" s="653"/>
      <c r="DZ38" s="653"/>
      <c r="EA38" s="653"/>
      <c r="EB38" s="653"/>
      <c r="EC38" s="654"/>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326</v>
      </c>
      <c r="AR39" s="687"/>
      <c r="AS39" s="687"/>
      <c r="AT39" s="687"/>
      <c r="AU39" s="687"/>
      <c r="AV39" s="687"/>
      <c r="AW39" s="687"/>
      <c r="AX39" s="687"/>
      <c r="AY39" s="688"/>
      <c r="AZ39" s="623">
        <v>187945</v>
      </c>
      <c r="BA39" s="624"/>
      <c r="BB39" s="624"/>
      <c r="BC39" s="624"/>
      <c r="BD39" s="655"/>
      <c r="BE39" s="655"/>
      <c r="BF39" s="678"/>
      <c r="BG39" s="620" t="s">
        <v>327</v>
      </c>
      <c r="BH39" s="621"/>
      <c r="BI39" s="621"/>
      <c r="BJ39" s="621"/>
      <c r="BK39" s="621"/>
      <c r="BL39" s="621"/>
      <c r="BM39" s="621"/>
      <c r="BN39" s="621"/>
      <c r="BO39" s="621"/>
      <c r="BP39" s="621"/>
      <c r="BQ39" s="621"/>
      <c r="BR39" s="621"/>
      <c r="BS39" s="621"/>
      <c r="BT39" s="621"/>
      <c r="BU39" s="622"/>
      <c r="BV39" s="623">
        <v>1527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51094</v>
      </c>
      <c r="CS39" s="655"/>
      <c r="CT39" s="655"/>
      <c r="CU39" s="655"/>
      <c r="CV39" s="655"/>
      <c r="CW39" s="655"/>
      <c r="CX39" s="655"/>
      <c r="CY39" s="656"/>
      <c r="CZ39" s="628">
        <v>0.6</v>
      </c>
      <c r="DA39" s="653"/>
      <c r="DB39" s="653"/>
      <c r="DC39" s="657"/>
      <c r="DD39" s="632">
        <v>27238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2">
      <c r="B40" s="620" t="s">
        <v>329</v>
      </c>
      <c r="C40" s="621"/>
      <c r="D40" s="621"/>
      <c r="E40" s="621"/>
      <c r="F40" s="621"/>
      <c r="G40" s="621"/>
      <c r="H40" s="621"/>
      <c r="I40" s="621"/>
      <c r="J40" s="621"/>
      <c r="K40" s="621"/>
      <c r="L40" s="621"/>
      <c r="M40" s="621"/>
      <c r="N40" s="621"/>
      <c r="O40" s="621"/>
      <c r="P40" s="621"/>
      <c r="Q40" s="622"/>
      <c r="R40" s="623">
        <v>9100</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330</v>
      </c>
      <c r="AR40" s="687"/>
      <c r="AS40" s="687"/>
      <c r="AT40" s="687"/>
      <c r="AU40" s="687"/>
      <c r="AV40" s="687"/>
      <c r="AW40" s="687"/>
      <c r="AX40" s="687"/>
      <c r="AY40" s="688"/>
      <c r="AZ40" s="623">
        <v>46177</v>
      </c>
      <c r="BA40" s="624"/>
      <c r="BB40" s="624"/>
      <c r="BC40" s="624"/>
      <c r="BD40" s="655"/>
      <c r="BE40" s="655"/>
      <c r="BF40" s="678"/>
      <c r="BG40" s="671" t="s">
        <v>331</v>
      </c>
      <c r="BH40" s="672"/>
      <c r="BI40" s="672"/>
      <c r="BJ40" s="672"/>
      <c r="BK40" s="672"/>
      <c r="BL40" s="211"/>
      <c r="BM40" s="621" t="s">
        <v>332</v>
      </c>
      <c r="BN40" s="621"/>
      <c r="BO40" s="621"/>
      <c r="BP40" s="621"/>
      <c r="BQ40" s="621"/>
      <c r="BR40" s="621"/>
      <c r="BS40" s="621"/>
      <c r="BT40" s="621"/>
      <c r="BU40" s="622"/>
      <c r="BV40" s="623">
        <v>79</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3"/>
      <c r="DB40" s="653"/>
      <c r="DC40" s="657"/>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3"/>
      <c r="DY40" s="653"/>
      <c r="DZ40" s="653"/>
      <c r="EA40" s="653"/>
      <c r="EB40" s="653"/>
      <c r="EC40" s="654"/>
    </row>
    <row r="41" spans="2:133" ht="11.25" customHeight="1" x14ac:dyDescent="0.2">
      <c r="B41" s="644" t="s">
        <v>334</v>
      </c>
      <c r="C41" s="645"/>
      <c r="D41" s="645"/>
      <c r="E41" s="645"/>
      <c r="F41" s="645"/>
      <c r="G41" s="645"/>
      <c r="H41" s="645"/>
      <c r="I41" s="645"/>
      <c r="J41" s="645"/>
      <c r="K41" s="645"/>
      <c r="L41" s="645"/>
      <c r="M41" s="645"/>
      <c r="N41" s="645"/>
      <c r="O41" s="645"/>
      <c r="P41" s="645"/>
      <c r="Q41" s="646"/>
      <c r="R41" s="695">
        <v>8254791</v>
      </c>
      <c r="S41" s="696"/>
      <c r="T41" s="696"/>
      <c r="U41" s="696"/>
      <c r="V41" s="696"/>
      <c r="W41" s="696"/>
      <c r="X41" s="696"/>
      <c r="Y41" s="700"/>
      <c r="Z41" s="701">
        <v>100</v>
      </c>
      <c r="AA41" s="701"/>
      <c r="AB41" s="701"/>
      <c r="AC41" s="701"/>
      <c r="AD41" s="702">
        <v>5196332</v>
      </c>
      <c r="AE41" s="702"/>
      <c r="AF41" s="702"/>
      <c r="AG41" s="702"/>
      <c r="AH41" s="702"/>
      <c r="AI41" s="702"/>
      <c r="AJ41" s="702"/>
      <c r="AK41" s="702"/>
      <c r="AL41" s="703">
        <v>100</v>
      </c>
      <c r="AM41" s="683"/>
      <c r="AN41" s="683"/>
      <c r="AO41" s="704"/>
      <c r="AQ41" s="686" t="s">
        <v>335</v>
      </c>
      <c r="AR41" s="687"/>
      <c r="AS41" s="687"/>
      <c r="AT41" s="687"/>
      <c r="AU41" s="687"/>
      <c r="AV41" s="687"/>
      <c r="AW41" s="687"/>
      <c r="AX41" s="687"/>
      <c r="AY41" s="688"/>
      <c r="AZ41" s="623">
        <v>98155</v>
      </c>
      <c r="BA41" s="624"/>
      <c r="BB41" s="624"/>
      <c r="BC41" s="624"/>
      <c r="BD41" s="655"/>
      <c r="BE41" s="655"/>
      <c r="BF41" s="678"/>
      <c r="BG41" s="671"/>
      <c r="BH41" s="672"/>
      <c r="BI41" s="672"/>
      <c r="BJ41" s="672"/>
      <c r="BK41" s="672"/>
      <c r="BL41" s="211"/>
      <c r="BM41" s="621" t="s">
        <v>336</v>
      </c>
      <c r="BN41" s="621"/>
      <c r="BO41" s="621"/>
      <c r="BP41" s="621"/>
      <c r="BQ41" s="621"/>
      <c r="BR41" s="621"/>
      <c r="BS41" s="621"/>
      <c r="BT41" s="621"/>
      <c r="BU41" s="622"/>
      <c r="BV41" s="623">
        <v>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338</v>
      </c>
      <c r="AR42" s="693"/>
      <c r="AS42" s="693"/>
      <c r="AT42" s="693"/>
      <c r="AU42" s="693"/>
      <c r="AV42" s="693"/>
      <c r="AW42" s="693"/>
      <c r="AX42" s="693"/>
      <c r="AY42" s="694"/>
      <c r="AZ42" s="695">
        <v>560242</v>
      </c>
      <c r="BA42" s="696"/>
      <c r="BB42" s="696"/>
      <c r="BC42" s="696"/>
      <c r="BD42" s="682"/>
      <c r="BE42" s="682"/>
      <c r="BF42" s="684"/>
      <c r="BG42" s="673"/>
      <c r="BH42" s="674"/>
      <c r="BI42" s="674"/>
      <c r="BJ42" s="674"/>
      <c r="BK42" s="674"/>
      <c r="BL42" s="212"/>
      <c r="BM42" s="645" t="s">
        <v>339</v>
      </c>
      <c r="BN42" s="645"/>
      <c r="BO42" s="645"/>
      <c r="BP42" s="645"/>
      <c r="BQ42" s="645"/>
      <c r="BR42" s="645"/>
      <c r="BS42" s="645"/>
      <c r="BT42" s="645"/>
      <c r="BU42" s="646"/>
      <c r="BV42" s="695">
        <v>541</v>
      </c>
      <c r="BW42" s="696"/>
      <c r="BX42" s="696"/>
      <c r="BY42" s="696"/>
      <c r="BZ42" s="696"/>
      <c r="CA42" s="696"/>
      <c r="CB42" s="705"/>
      <c r="CD42" s="620" t="s">
        <v>340</v>
      </c>
      <c r="CE42" s="621"/>
      <c r="CF42" s="621"/>
      <c r="CG42" s="621"/>
      <c r="CH42" s="621"/>
      <c r="CI42" s="621"/>
      <c r="CJ42" s="621"/>
      <c r="CK42" s="621"/>
      <c r="CL42" s="621"/>
      <c r="CM42" s="621"/>
      <c r="CN42" s="621"/>
      <c r="CO42" s="621"/>
      <c r="CP42" s="621"/>
      <c r="CQ42" s="622"/>
      <c r="CR42" s="623">
        <v>810616</v>
      </c>
      <c r="CS42" s="655"/>
      <c r="CT42" s="655"/>
      <c r="CU42" s="655"/>
      <c r="CV42" s="655"/>
      <c r="CW42" s="655"/>
      <c r="CX42" s="655"/>
      <c r="CY42" s="656"/>
      <c r="CZ42" s="628">
        <v>10</v>
      </c>
      <c r="DA42" s="653"/>
      <c r="DB42" s="653"/>
      <c r="DC42" s="657"/>
      <c r="DD42" s="632">
        <v>86996</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341</v>
      </c>
      <c r="CD43" s="620" t="s">
        <v>342</v>
      </c>
      <c r="CE43" s="621"/>
      <c r="CF43" s="621"/>
      <c r="CG43" s="621"/>
      <c r="CH43" s="621"/>
      <c r="CI43" s="621"/>
      <c r="CJ43" s="621"/>
      <c r="CK43" s="621"/>
      <c r="CL43" s="621"/>
      <c r="CM43" s="621"/>
      <c r="CN43" s="621"/>
      <c r="CO43" s="621"/>
      <c r="CP43" s="621"/>
      <c r="CQ43" s="622"/>
      <c r="CR43" s="623">
        <v>27645</v>
      </c>
      <c r="CS43" s="655"/>
      <c r="CT43" s="655"/>
      <c r="CU43" s="655"/>
      <c r="CV43" s="655"/>
      <c r="CW43" s="655"/>
      <c r="CX43" s="655"/>
      <c r="CY43" s="656"/>
      <c r="CZ43" s="628">
        <v>0.3</v>
      </c>
      <c r="DA43" s="653"/>
      <c r="DB43" s="653"/>
      <c r="DC43" s="657"/>
      <c r="DD43" s="632">
        <v>27645</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291</v>
      </c>
      <c r="CE44" s="660"/>
      <c r="CF44" s="620" t="s">
        <v>344</v>
      </c>
      <c r="CG44" s="621"/>
      <c r="CH44" s="621"/>
      <c r="CI44" s="621"/>
      <c r="CJ44" s="621"/>
      <c r="CK44" s="621"/>
      <c r="CL44" s="621"/>
      <c r="CM44" s="621"/>
      <c r="CN44" s="621"/>
      <c r="CO44" s="621"/>
      <c r="CP44" s="621"/>
      <c r="CQ44" s="622"/>
      <c r="CR44" s="623">
        <v>760705</v>
      </c>
      <c r="CS44" s="624"/>
      <c r="CT44" s="624"/>
      <c r="CU44" s="624"/>
      <c r="CV44" s="624"/>
      <c r="CW44" s="624"/>
      <c r="CX44" s="624"/>
      <c r="CY44" s="625"/>
      <c r="CZ44" s="628">
        <v>9.4</v>
      </c>
      <c r="DA44" s="629"/>
      <c r="DB44" s="629"/>
      <c r="DC44" s="635"/>
      <c r="DD44" s="632">
        <v>68708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346</v>
      </c>
      <c r="CG45" s="621"/>
      <c r="CH45" s="621"/>
      <c r="CI45" s="621"/>
      <c r="CJ45" s="621"/>
      <c r="CK45" s="621"/>
      <c r="CL45" s="621"/>
      <c r="CM45" s="621"/>
      <c r="CN45" s="621"/>
      <c r="CO45" s="621"/>
      <c r="CP45" s="621"/>
      <c r="CQ45" s="622"/>
      <c r="CR45" s="623">
        <v>239578</v>
      </c>
      <c r="CS45" s="655"/>
      <c r="CT45" s="655"/>
      <c r="CU45" s="655"/>
      <c r="CV45" s="655"/>
      <c r="CW45" s="655"/>
      <c r="CX45" s="655"/>
      <c r="CY45" s="656"/>
      <c r="CZ45" s="628">
        <v>3</v>
      </c>
      <c r="DA45" s="653"/>
      <c r="DB45" s="653"/>
      <c r="DC45" s="657"/>
      <c r="DD45" s="632">
        <v>14828</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347</v>
      </c>
      <c r="CG46" s="621"/>
      <c r="CH46" s="621"/>
      <c r="CI46" s="621"/>
      <c r="CJ46" s="621"/>
      <c r="CK46" s="621"/>
      <c r="CL46" s="621"/>
      <c r="CM46" s="621"/>
      <c r="CN46" s="621"/>
      <c r="CO46" s="621"/>
      <c r="CP46" s="621"/>
      <c r="CQ46" s="622"/>
      <c r="CR46" s="623">
        <v>500258</v>
      </c>
      <c r="CS46" s="624"/>
      <c r="CT46" s="624"/>
      <c r="CU46" s="624"/>
      <c r="CV46" s="624"/>
      <c r="CW46" s="624"/>
      <c r="CX46" s="624"/>
      <c r="CY46" s="625"/>
      <c r="CZ46" s="628">
        <v>6.2</v>
      </c>
      <c r="DA46" s="629"/>
      <c r="DB46" s="629"/>
      <c r="DC46" s="635"/>
      <c r="DD46" s="632">
        <v>53211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348</v>
      </c>
      <c r="CG47" s="621"/>
      <c r="CH47" s="621"/>
      <c r="CI47" s="621"/>
      <c r="CJ47" s="621"/>
      <c r="CK47" s="621"/>
      <c r="CL47" s="621"/>
      <c r="CM47" s="621"/>
      <c r="CN47" s="621"/>
      <c r="CO47" s="621"/>
      <c r="CP47" s="621"/>
      <c r="CQ47" s="622"/>
      <c r="CR47" s="623">
        <v>49911</v>
      </c>
      <c r="CS47" s="655"/>
      <c r="CT47" s="655"/>
      <c r="CU47" s="655"/>
      <c r="CV47" s="655"/>
      <c r="CW47" s="655"/>
      <c r="CX47" s="655"/>
      <c r="CY47" s="656"/>
      <c r="CZ47" s="628">
        <v>0.6</v>
      </c>
      <c r="DA47" s="653"/>
      <c r="DB47" s="653"/>
      <c r="DC47" s="657"/>
      <c r="DD47" s="632">
        <v>18288</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1" x14ac:dyDescent="0.2">
      <c r="B48" s="213"/>
      <c r="CD48" s="663"/>
      <c r="CE48" s="664"/>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350</v>
      </c>
      <c r="CE49" s="645"/>
      <c r="CF49" s="645"/>
      <c r="CG49" s="645"/>
      <c r="CH49" s="645"/>
      <c r="CI49" s="645"/>
      <c r="CJ49" s="645"/>
      <c r="CK49" s="645"/>
      <c r="CL49" s="645"/>
      <c r="CM49" s="645"/>
      <c r="CN49" s="645"/>
      <c r="CO49" s="645"/>
      <c r="CP49" s="645"/>
      <c r="CQ49" s="646"/>
      <c r="CR49" s="695">
        <v>8097433</v>
      </c>
      <c r="CS49" s="682"/>
      <c r="CT49" s="682"/>
      <c r="CU49" s="682"/>
      <c r="CV49" s="682"/>
      <c r="CW49" s="682"/>
      <c r="CX49" s="682"/>
      <c r="CY49" s="711"/>
      <c r="CZ49" s="703">
        <v>100</v>
      </c>
      <c r="DA49" s="712"/>
      <c r="DB49" s="712"/>
      <c r="DC49" s="713"/>
      <c r="DD49" s="714">
        <v>6130457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PE2K7P/r8VNMRrXH8mZoMfZ5te0sKvqsQaW0JpZgkcuzrDNY9nU2cts7GrJiO+N+mTTKkXqzIq7TTl2RHI6/Vg==" saltValue="l6m3J/nJFazHCcpqdkgGC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352</v>
      </c>
      <c r="DK2" s="723"/>
      <c r="DL2" s="723"/>
      <c r="DM2" s="723"/>
      <c r="DN2" s="723"/>
      <c r="DO2" s="724"/>
      <c r="DP2" s="216"/>
      <c r="DQ2" s="722" t="s">
        <v>353</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20"/>
      <c r="BA5" s="220"/>
      <c r="BB5" s="220"/>
      <c r="BC5" s="220"/>
      <c r="BD5" s="220"/>
      <c r="BE5" s="221"/>
      <c r="BF5" s="221"/>
      <c r="BG5" s="221"/>
      <c r="BH5" s="221"/>
      <c r="BI5" s="221"/>
      <c r="BJ5" s="221"/>
      <c r="BK5" s="221"/>
      <c r="BL5" s="221"/>
      <c r="BM5" s="221"/>
      <c r="BN5" s="221"/>
      <c r="BO5" s="221"/>
      <c r="BP5" s="221"/>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373</v>
      </c>
      <c r="C7" s="750"/>
      <c r="D7" s="750"/>
      <c r="E7" s="750"/>
      <c r="F7" s="750"/>
      <c r="G7" s="750"/>
      <c r="H7" s="750"/>
      <c r="I7" s="750"/>
      <c r="J7" s="750"/>
      <c r="K7" s="750"/>
      <c r="L7" s="750"/>
      <c r="M7" s="750"/>
      <c r="N7" s="750"/>
      <c r="O7" s="750"/>
      <c r="P7" s="751"/>
      <c r="Q7" s="752">
        <v>8248</v>
      </c>
      <c r="R7" s="753"/>
      <c r="S7" s="753"/>
      <c r="T7" s="753"/>
      <c r="U7" s="753"/>
      <c r="V7" s="753">
        <v>8092</v>
      </c>
      <c r="W7" s="753"/>
      <c r="X7" s="753"/>
      <c r="Y7" s="753"/>
      <c r="Z7" s="753"/>
      <c r="AA7" s="753">
        <v>156</v>
      </c>
      <c r="AB7" s="753"/>
      <c r="AC7" s="753"/>
      <c r="AD7" s="753"/>
      <c r="AE7" s="754"/>
      <c r="AF7" s="755">
        <v>135</v>
      </c>
      <c r="AG7" s="756"/>
      <c r="AH7" s="756"/>
      <c r="AI7" s="756"/>
      <c r="AJ7" s="757"/>
      <c r="AK7" s="758">
        <v>97</v>
      </c>
      <c r="AL7" s="759"/>
      <c r="AM7" s="759"/>
      <c r="AN7" s="759"/>
      <c r="AO7" s="759"/>
      <c r="AP7" s="759">
        <v>8017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562</v>
      </c>
      <c r="BT7" s="747"/>
      <c r="BU7" s="747"/>
      <c r="BV7" s="747"/>
      <c r="BW7" s="747"/>
      <c r="BX7" s="747"/>
      <c r="BY7" s="747"/>
      <c r="BZ7" s="747"/>
      <c r="CA7" s="747"/>
      <c r="CB7" s="747"/>
      <c r="CC7" s="747"/>
      <c r="CD7" s="747"/>
      <c r="CE7" s="747"/>
      <c r="CF7" s="747"/>
      <c r="CG7" s="762"/>
      <c r="CH7" s="743">
        <v>4</v>
      </c>
      <c r="CI7" s="744"/>
      <c r="CJ7" s="744"/>
      <c r="CK7" s="744"/>
      <c r="CL7" s="745"/>
      <c r="CM7" s="743">
        <v>32</v>
      </c>
      <c r="CN7" s="744"/>
      <c r="CO7" s="744"/>
      <c r="CP7" s="744"/>
      <c r="CQ7" s="745"/>
      <c r="CR7" s="743">
        <v>11</v>
      </c>
      <c r="CS7" s="744"/>
      <c r="CT7" s="744"/>
      <c r="CU7" s="744"/>
      <c r="CV7" s="745"/>
      <c r="CW7" s="743" t="s">
        <v>548</v>
      </c>
      <c r="CX7" s="744"/>
      <c r="CY7" s="744"/>
      <c r="CZ7" s="744"/>
      <c r="DA7" s="745"/>
      <c r="DB7" s="743" t="s">
        <v>548</v>
      </c>
      <c r="DC7" s="744"/>
      <c r="DD7" s="744"/>
      <c r="DE7" s="744"/>
      <c r="DF7" s="745"/>
      <c r="DG7" s="743" t="s">
        <v>548</v>
      </c>
      <c r="DH7" s="744"/>
      <c r="DI7" s="744"/>
      <c r="DJ7" s="744"/>
      <c r="DK7" s="745"/>
      <c r="DL7" s="743" t="s">
        <v>548</v>
      </c>
      <c r="DM7" s="744"/>
      <c r="DN7" s="744"/>
      <c r="DO7" s="744"/>
      <c r="DP7" s="745"/>
      <c r="DQ7" s="743" t="s">
        <v>548</v>
      </c>
      <c r="DR7" s="744"/>
      <c r="DS7" s="744"/>
      <c r="DT7" s="744"/>
      <c r="DU7" s="745"/>
      <c r="DV7" s="746"/>
      <c r="DW7" s="747"/>
      <c r="DX7" s="747"/>
      <c r="DY7" s="747"/>
      <c r="DZ7" s="748"/>
      <c r="EA7" s="222"/>
    </row>
    <row r="8" spans="1:131" s="223" customFormat="1" ht="26.25" customHeight="1" x14ac:dyDescent="0.2">
      <c r="A8" s="226">
        <v>2</v>
      </c>
      <c r="B8" s="780" t="s">
        <v>374</v>
      </c>
      <c r="C8" s="781"/>
      <c r="D8" s="781"/>
      <c r="E8" s="781"/>
      <c r="F8" s="781"/>
      <c r="G8" s="781"/>
      <c r="H8" s="781"/>
      <c r="I8" s="781"/>
      <c r="J8" s="781"/>
      <c r="K8" s="781"/>
      <c r="L8" s="781"/>
      <c r="M8" s="781"/>
      <c r="N8" s="781"/>
      <c r="O8" s="781"/>
      <c r="P8" s="782"/>
      <c r="Q8" s="783">
        <v>21</v>
      </c>
      <c r="R8" s="784"/>
      <c r="S8" s="784"/>
      <c r="T8" s="784"/>
      <c r="U8" s="784"/>
      <c r="V8" s="784">
        <v>19</v>
      </c>
      <c r="W8" s="784"/>
      <c r="X8" s="784"/>
      <c r="Y8" s="784"/>
      <c r="Z8" s="784"/>
      <c r="AA8" s="784">
        <v>2</v>
      </c>
      <c r="AB8" s="784"/>
      <c r="AC8" s="784"/>
      <c r="AD8" s="784"/>
      <c r="AE8" s="785"/>
      <c r="AF8" s="786">
        <v>2</v>
      </c>
      <c r="AG8" s="787"/>
      <c r="AH8" s="787"/>
      <c r="AI8" s="787"/>
      <c r="AJ8" s="788"/>
      <c r="AK8" s="769">
        <v>8</v>
      </c>
      <c r="AL8" s="770"/>
      <c r="AM8" s="770"/>
      <c r="AN8" s="770"/>
      <c r="AO8" s="770"/>
      <c r="AP8" s="770" t="s">
        <v>548</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8261</v>
      </c>
      <c r="R23" s="793"/>
      <c r="S23" s="793"/>
      <c r="T23" s="793"/>
      <c r="U23" s="793"/>
      <c r="V23" s="793">
        <v>8104</v>
      </c>
      <c r="W23" s="793"/>
      <c r="X23" s="793"/>
      <c r="Y23" s="793"/>
      <c r="Z23" s="793"/>
      <c r="AA23" s="793">
        <v>157</v>
      </c>
      <c r="AB23" s="793"/>
      <c r="AC23" s="793"/>
      <c r="AD23" s="793"/>
      <c r="AE23" s="794"/>
      <c r="AF23" s="795">
        <v>137</v>
      </c>
      <c r="AG23" s="793"/>
      <c r="AH23" s="793"/>
      <c r="AI23" s="793"/>
      <c r="AJ23" s="796"/>
      <c r="AK23" s="797"/>
      <c r="AL23" s="798"/>
      <c r="AM23" s="798"/>
      <c r="AN23" s="798"/>
      <c r="AO23" s="798"/>
      <c r="AP23" s="793">
        <v>8017</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1148</v>
      </c>
      <c r="R28" s="823"/>
      <c r="S28" s="823"/>
      <c r="T28" s="823"/>
      <c r="U28" s="823"/>
      <c r="V28" s="823">
        <v>1103</v>
      </c>
      <c r="W28" s="823"/>
      <c r="X28" s="823"/>
      <c r="Y28" s="823"/>
      <c r="Z28" s="823"/>
      <c r="AA28" s="823">
        <v>45</v>
      </c>
      <c r="AB28" s="823"/>
      <c r="AC28" s="823"/>
      <c r="AD28" s="823"/>
      <c r="AE28" s="824"/>
      <c r="AF28" s="825">
        <v>45</v>
      </c>
      <c r="AG28" s="823"/>
      <c r="AH28" s="823"/>
      <c r="AI28" s="823"/>
      <c r="AJ28" s="826"/>
      <c r="AK28" s="827">
        <v>98</v>
      </c>
      <c r="AL28" s="828"/>
      <c r="AM28" s="828"/>
      <c r="AN28" s="828"/>
      <c r="AO28" s="828"/>
      <c r="AP28" s="828" t="s">
        <v>548</v>
      </c>
      <c r="AQ28" s="828"/>
      <c r="AR28" s="828"/>
      <c r="AS28" s="828"/>
      <c r="AT28" s="828"/>
      <c r="AU28" s="828" t="s">
        <v>548</v>
      </c>
      <c r="AV28" s="828"/>
      <c r="AW28" s="828"/>
      <c r="AX28" s="828"/>
      <c r="AY28" s="828"/>
      <c r="AZ28" s="829" t="s">
        <v>548</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1847</v>
      </c>
      <c r="R29" s="784"/>
      <c r="S29" s="784"/>
      <c r="T29" s="784"/>
      <c r="U29" s="784"/>
      <c r="V29" s="784">
        <v>1660</v>
      </c>
      <c r="W29" s="784"/>
      <c r="X29" s="784"/>
      <c r="Y29" s="784"/>
      <c r="Z29" s="784"/>
      <c r="AA29" s="784">
        <v>187</v>
      </c>
      <c r="AB29" s="784"/>
      <c r="AC29" s="784"/>
      <c r="AD29" s="784"/>
      <c r="AE29" s="785"/>
      <c r="AF29" s="786">
        <v>187</v>
      </c>
      <c r="AG29" s="787"/>
      <c r="AH29" s="787"/>
      <c r="AI29" s="787"/>
      <c r="AJ29" s="788"/>
      <c r="AK29" s="834">
        <v>291</v>
      </c>
      <c r="AL29" s="830"/>
      <c r="AM29" s="830"/>
      <c r="AN29" s="830"/>
      <c r="AO29" s="830"/>
      <c r="AP29" s="830" t="s">
        <v>548</v>
      </c>
      <c r="AQ29" s="830"/>
      <c r="AR29" s="830"/>
      <c r="AS29" s="830"/>
      <c r="AT29" s="830"/>
      <c r="AU29" s="830" t="s">
        <v>548</v>
      </c>
      <c r="AV29" s="830"/>
      <c r="AW29" s="830"/>
      <c r="AX29" s="830"/>
      <c r="AY29" s="830"/>
      <c r="AZ29" s="831" t="s">
        <v>548</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170</v>
      </c>
      <c r="R30" s="784"/>
      <c r="S30" s="784"/>
      <c r="T30" s="784"/>
      <c r="U30" s="784"/>
      <c r="V30" s="784">
        <v>169</v>
      </c>
      <c r="W30" s="784"/>
      <c r="X30" s="784"/>
      <c r="Y30" s="784"/>
      <c r="Z30" s="784"/>
      <c r="AA30" s="784">
        <v>1</v>
      </c>
      <c r="AB30" s="784"/>
      <c r="AC30" s="784"/>
      <c r="AD30" s="784"/>
      <c r="AE30" s="785"/>
      <c r="AF30" s="786">
        <v>1</v>
      </c>
      <c r="AG30" s="787"/>
      <c r="AH30" s="787"/>
      <c r="AI30" s="787"/>
      <c r="AJ30" s="788"/>
      <c r="AK30" s="834">
        <v>63</v>
      </c>
      <c r="AL30" s="830"/>
      <c r="AM30" s="830"/>
      <c r="AN30" s="830"/>
      <c r="AO30" s="830"/>
      <c r="AP30" s="830" t="s">
        <v>548</v>
      </c>
      <c r="AQ30" s="830"/>
      <c r="AR30" s="830"/>
      <c r="AS30" s="830"/>
      <c r="AT30" s="830"/>
      <c r="AU30" s="830" t="s">
        <v>548</v>
      </c>
      <c r="AV30" s="830"/>
      <c r="AW30" s="830"/>
      <c r="AX30" s="830"/>
      <c r="AY30" s="830"/>
      <c r="AZ30" s="831" t="s">
        <v>548</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147</v>
      </c>
      <c r="R31" s="784"/>
      <c r="S31" s="784"/>
      <c r="T31" s="784"/>
      <c r="U31" s="784"/>
      <c r="V31" s="784">
        <v>136</v>
      </c>
      <c r="W31" s="784"/>
      <c r="X31" s="784"/>
      <c r="Y31" s="784"/>
      <c r="Z31" s="784"/>
      <c r="AA31" s="784">
        <v>11</v>
      </c>
      <c r="AB31" s="784"/>
      <c r="AC31" s="784"/>
      <c r="AD31" s="784"/>
      <c r="AE31" s="785"/>
      <c r="AF31" s="786">
        <v>11</v>
      </c>
      <c r="AG31" s="787"/>
      <c r="AH31" s="787"/>
      <c r="AI31" s="787"/>
      <c r="AJ31" s="788"/>
      <c r="AK31" s="834">
        <v>107</v>
      </c>
      <c r="AL31" s="830"/>
      <c r="AM31" s="830"/>
      <c r="AN31" s="830"/>
      <c r="AO31" s="830"/>
      <c r="AP31" s="830" t="s">
        <v>548</v>
      </c>
      <c r="AQ31" s="830"/>
      <c r="AR31" s="830"/>
      <c r="AS31" s="830"/>
      <c r="AT31" s="830"/>
      <c r="AU31" s="830" t="s">
        <v>548</v>
      </c>
      <c r="AV31" s="830"/>
      <c r="AW31" s="830"/>
      <c r="AX31" s="830"/>
      <c r="AY31" s="830"/>
      <c r="AZ31" s="831" t="s">
        <v>548</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392</v>
      </c>
      <c r="C32" s="781"/>
      <c r="D32" s="781"/>
      <c r="E32" s="781"/>
      <c r="F32" s="781"/>
      <c r="G32" s="781"/>
      <c r="H32" s="781"/>
      <c r="I32" s="781"/>
      <c r="J32" s="781"/>
      <c r="K32" s="781"/>
      <c r="L32" s="781"/>
      <c r="M32" s="781"/>
      <c r="N32" s="781"/>
      <c r="O32" s="781"/>
      <c r="P32" s="782"/>
      <c r="Q32" s="783">
        <v>196</v>
      </c>
      <c r="R32" s="784"/>
      <c r="S32" s="784"/>
      <c r="T32" s="784"/>
      <c r="U32" s="784"/>
      <c r="V32" s="784">
        <v>167</v>
      </c>
      <c r="W32" s="784"/>
      <c r="X32" s="784"/>
      <c r="Y32" s="784"/>
      <c r="Z32" s="784"/>
      <c r="AA32" s="784">
        <v>29</v>
      </c>
      <c r="AB32" s="784"/>
      <c r="AC32" s="784"/>
      <c r="AD32" s="784"/>
      <c r="AE32" s="785"/>
      <c r="AF32" s="786">
        <v>314</v>
      </c>
      <c r="AG32" s="787"/>
      <c r="AH32" s="787"/>
      <c r="AI32" s="787"/>
      <c r="AJ32" s="788"/>
      <c r="AK32" s="834">
        <v>46</v>
      </c>
      <c r="AL32" s="830"/>
      <c r="AM32" s="830"/>
      <c r="AN32" s="830"/>
      <c r="AO32" s="830"/>
      <c r="AP32" s="830">
        <v>144</v>
      </c>
      <c r="AQ32" s="830"/>
      <c r="AR32" s="830"/>
      <c r="AS32" s="830"/>
      <c r="AT32" s="830"/>
      <c r="AU32" s="830">
        <v>67</v>
      </c>
      <c r="AV32" s="830"/>
      <c r="AW32" s="830"/>
      <c r="AX32" s="830"/>
      <c r="AY32" s="830"/>
      <c r="AZ32" s="831" t="s">
        <v>548</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394</v>
      </c>
      <c r="C33" s="781"/>
      <c r="D33" s="781"/>
      <c r="E33" s="781"/>
      <c r="F33" s="781"/>
      <c r="G33" s="781"/>
      <c r="H33" s="781"/>
      <c r="I33" s="781"/>
      <c r="J33" s="781"/>
      <c r="K33" s="781"/>
      <c r="L33" s="781"/>
      <c r="M33" s="781"/>
      <c r="N33" s="781"/>
      <c r="O33" s="781"/>
      <c r="P33" s="782"/>
      <c r="Q33" s="783">
        <v>2177</v>
      </c>
      <c r="R33" s="784"/>
      <c r="S33" s="784"/>
      <c r="T33" s="784"/>
      <c r="U33" s="784"/>
      <c r="V33" s="784">
        <v>2590</v>
      </c>
      <c r="W33" s="784"/>
      <c r="X33" s="784"/>
      <c r="Y33" s="784"/>
      <c r="Z33" s="784"/>
      <c r="AA33" s="784">
        <v>-413</v>
      </c>
      <c r="AB33" s="784"/>
      <c r="AC33" s="784"/>
      <c r="AD33" s="784"/>
      <c r="AE33" s="785"/>
      <c r="AF33" s="786">
        <v>432</v>
      </c>
      <c r="AG33" s="787"/>
      <c r="AH33" s="787"/>
      <c r="AI33" s="787"/>
      <c r="AJ33" s="788"/>
      <c r="AK33" s="834">
        <v>260</v>
      </c>
      <c r="AL33" s="830"/>
      <c r="AM33" s="830"/>
      <c r="AN33" s="830"/>
      <c r="AO33" s="830"/>
      <c r="AP33" s="830">
        <v>1012</v>
      </c>
      <c r="AQ33" s="830"/>
      <c r="AR33" s="830"/>
      <c r="AS33" s="830"/>
      <c r="AT33" s="830"/>
      <c r="AU33" s="830">
        <v>634</v>
      </c>
      <c r="AV33" s="830"/>
      <c r="AW33" s="830"/>
      <c r="AX33" s="830"/>
      <c r="AY33" s="830"/>
      <c r="AZ33" s="831" t="s">
        <v>548</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t="s">
        <v>395</v>
      </c>
      <c r="C34" s="781"/>
      <c r="D34" s="781"/>
      <c r="E34" s="781"/>
      <c r="F34" s="781"/>
      <c r="G34" s="781"/>
      <c r="H34" s="781"/>
      <c r="I34" s="781"/>
      <c r="J34" s="781"/>
      <c r="K34" s="781"/>
      <c r="L34" s="781"/>
      <c r="M34" s="781"/>
      <c r="N34" s="781"/>
      <c r="O34" s="781"/>
      <c r="P34" s="782"/>
      <c r="Q34" s="783">
        <v>363</v>
      </c>
      <c r="R34" s="784"/>
      <c r="S34" s="784"/>
      <c r="T34" s="784"/>
      <c r="U34" s="784"/>
      <c r="V34" s="784">
        <v>258</v>
      </c>
      <c r="W34" s="784"/>
      <c r="X34" s="784"/>
      <c r="Y34" s="784"/>
      <c r="Z34" s="784"/>
      <c r="AA34" s="784">
        <v>105</v>
      </c>
      <c r="AB34" s="784"/>
      <c r="AC34" s="784"/>
      <c r="AD34" s="784"/>
      <c r="AE34" s="785"/>
      <c r="AF34" s="786">
        <v>120</v>
      </c>
      <c r="AG34" s="787"/>
      <c r="AH34" s="787"/>
      <c r="AI34" s="787"/>
      <c r="AJ34" s="788"/>
      <c r="AK34" s="834">
        <v>240</v>
      </c>
      <c r="AL34" s="830"/>
      <c r="AM34" s="830"/>
      <c r="AN34" s="830"/>
      <c r="AO34" s="830"/>
      <c r="AP34" s="830">
        <v>814</v>
      </c>
      <c r="AQ34" s="830"/>
      <c r="AR34" s="830"/>
      <c r="AS34" s="830"/>
      <c r="AT34" s="830"/>
      <c r="AU34" s="830">
        <v>814</v>
      </c>
      <c r="AV34" s="830"/>
      <c r="AW34" s="830"/>
      <c r="AX34" s="830"/>
      <c r="AY34" s="830"/>
      <c r="AZ34" s="831" t="s">
        <v>548</v>
      </c>
      <c r="BA34" s="831"/>
      <c r="BB34" s="831"/>
      <c r="BC34" s="831"/>
      <c r="BD34" s="831"/>
      <c r="BE34" s="832" t="s">
        <v>393</v>
      </c>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1110</v>
      </c>
      <c r="AG63" s="844"/>
      <c r="AH63" s="844"/>
      <c r="AI63" s="844"/>
      <c r="AJ63" s="845"/>
      <c r="AK63" s="846"/>
      <c r="AL63" s="841"/>
      <c r="AM63" s="841"/>
      <c r="AN63" s="841"/>
      <c r="AO63" s="841"/>
      <c r="AP63" s="844">
        <v>1970</v>
      </c>
      <c r="AQ63" s="844"/>
      <c r="AR63" s="844"/>
      <c r="AS63" s="844"/>
      <c r="AT63" s="844"/>
      <c r="AU63" s="844">
        <v>1515</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399</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400</v>
      </c>
      <c r="AV66" s="734"/>
      <c r="AW66" s="734"/>
      <c r="AX66" s="734"/>
      <c r="AY66" s="735"/>
      <c r="AZ66" s="733" t="s">
        <v>363</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549</v>
      </c>
      <c r="C68" s="870"/>
      <c r="D68" s="870"/>
      <c r="E68" s="870"/>
      <c r="F68" s="870"/>
      <c r="G68" s="870"/>
      <c r="H68" s="870"/>
      <c r="I68" s="870"/>
      <c r="J68" s="870"/>
      <c r="K68" s="870"/>
      <c r="L68" s="870"/>
      <c r="M68" s="870"/>
      <c r="N68" s="870"/>
      <c r="O68" s="870"/>
      <c r="P68" s="871"/>
      <c r="Q68" s="872">
        <v>4917</v>
      </c>
      <c r="R68" s="866"/>
      <c r="S68" s="866"/>
      <c r="T68" s="866"/>
      <c r="U68" s="866"/>
      <c r="V68" s="866">
        <v>4349</v>
      </c>
      <c r="W68" s="866"/>
      <c r="X68" s="866"/>
      <c r="Y68" s="866"/>
      <c r="Z68" s="866"/>
      <c r="AA68" s="866">
        <v>568</v>
      </c>
      <c r="AB68" s="866"/>
      <c r="AC68" s="866"/>
      <c r="AD68" s="866"/>
      <c r="AE68" s="866"/>
      <c r="AF68" s="866">
        <v>568</v>
      </c>
      <c r="AG68" s="866"/>
      <c r="AH68" s="866"/>
      <c r="AI68" s="866"/>
      <c r="AJ68" s="866"/>
      <c r="AK68" s="866">
        <v>11</v>
      </c>
      <c r="AL68" s="866"/>
      <c r="AM68" s="866"/>
      <c r="AN68" s="866"/>
      <c r="AO68" s="866"/>
      <c r="AP68" s="866" t="s">
        <v>548</v>
      </c>
      <c r="AQ68" s="866"/>
      <c r="AR68" s="866"/>
      <c r="AS68" s="866"/>
      <c r="AT68" s="866"/>
      <c r="AU68" s="866" t="s">
        <v>548</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550</v>
      </c>
      <c r="C69" s="874"/>
      <c r="D69" s="874"/>
      <c r="E69" s="874"/>
      <c r="F69" s="874"/>
      <c r="G69" s="874"/>
      <c r="H69" s="874"/>
      <c r="I69" s="874"/>
      <c r="J69" s="874"/>
      <c r="K69" s="874"/>
      <c r="L69" s="874"/>
      <c r="M69" s="874"/>
      <c r="N69" s="874"/>
      <c r="O69" s="874"/>
      <c r="P69" s="875"/>
      <c r="Q69" s="876">
        <v>96</v>
      </c>
      <c r="R69" s="830"/>
      <c r="S69" s="830"/>
      <c r="T69" s="830"/>
      <c r="U69" s="830"/>
      <c r="V69" s="830">
        <v>63</v>
      </c>
      <c r="W69" s="830"/>
      <c r="X69" s="830"/>
      <c r="Y69" s="830"/>
      <c r="Z69" s="830"/>
      <c r="AA69" s="830">
        <v>33</v>
      </c>
      <c r="AB69" s="830"/>
      <c r="AC69" s="830"/>
      <c r="AD69" s="830"/>
      <c r="AE69" s="830"/>
      <c r="AF69" s="830">
        <v>33</v>
      </c>
      <c r="AG69" s="830"/>
      <c r="AH69" s="830"/>
      <c r="AI69" s="830"/>
      <c r="AJ69" s="830"/>
      <c r="AK69" s="830" t="s">
        <v>548</v>
      </c>
      <c r="AL69" s="830"/>
      <c r="AM69" s="830"/>
      <c r="AN69" s="830"/>
      <c r="AO69" s="830"/>
      <c r="AP69" s="830" t="s">
        <v>548</v>
      </c>
      <c r="AQ69" s="830"/>
      <c r="AR69" s="830"/>
      <c r="AS69" s="830"/>
      <c r="AT69" s="830"/>
      <c r="AU69" s="830" t="s">
        <v>548</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551</v>
      </c>
      <c r="C70" s="874"/>
      <c r="D70" s="874"/>
      <c r="E70" s="874"/>
      <c r="F70" s="874"/>
      <c r="G70" s="874"/>
      <c r="H70" s="874"/>
      <c r="I70" s="874"/>
      <c r="J70" s="874"/>
      <c r="K70" s="874"/>
      <c r="L70" s="874"/>
      <c r="M70" s="874"/>
      <c r="N70" s="874"/>
      <c r="O70" s="874"/>
      <c r="P70" s="875"/>
      <c r="Q70" s="876">
        <v>2</v>
      </c>
      <c r="R70" s="830"/>
      <c r="S70" s="830"/>
      <c r="T70" s="830"/>
      <c r="U70" s="830"/>
      <c r="V70" s="830">
        <v>1</v>
      </c>
      <c r="W70" s="830"/>
      <c r="X70" s="830"/>
      <c r="Y70" s="830"/>
      <c r="Z70" s="830"/>
      <c r="AA70" s="830">
        <v>1</v>
      </c>
      <c r="AB70" s="830"/>
      <c r="AC70" s="830"/>
      <c r="AD70" s="830"/>
      <c r="AE70" s="830"/>
      <c r="AF70" s="830">
        <v>1</v>
      </c>
      <c r="AG70" s="830"/>
      <c r="AH70" s="830"/>
      <c r="AI70" s="830"/>
      <c r="AJ70" s="830"/>
      <c r="AK70" s="830" t="s">
        <v>548</v>
      </c>
      <c r="AL70" s="830"/>
      <c r="AM70" s="830"/>
      <c r="AN70" s="830"/>
      <c r="AO70" s="830"/>
      <c r="AP70" s="830" t="s">
        <v>548</v>
      </c>
      <c r="AQ70" s="830"/>
      <c r="AR70" s="830"/>
      <c r="AS70" s="830"/>
      <c r="AT70" s="830"/>
      <c r="AU70" s="830" t="s">
        <v>548</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552</v>
      </c>
      <c r="C71" s="874"/>
      <c r="D71" s="874"/>
      <c r="E71" s="874"/>
      <c r="F71" s="874"/>
      <c r="G71" s="874"/>
      <c r="H71" s="874"/>
      <c r="I71" s="874"/>
      <c r="J71" s="874"/>
      <c r="K71" s="874"/>
      <c r="L71" s="874"/>
      <c r="M71" s="874"/>
      <c r="N71" s="874"/>
      <c r="O71" s="874"/>
      <c r="P71" s="875"/>
      <c r="Q71" s="876">
        <v>75</v>
      </c>
      <c r="R71" s="830"/>
      <c r="S71" s="830"/>
      <c r="T71" s="830"/>
      <c r="U71" s="830"/>
      <c r="V71" s="830">
        <v>68</v>
      </c>
      <c r="W71" s="830"/>
      <c r="X71" s="830"/>
      <c r="Y71" s="830"/>
      <c r="Z71" s="830"/>
      <c r="AA71" s="830">
        <v>7</v>
      </c>
      <c r="AB71" s="830"/>
      <c r="AC71" s="830"/>
      <c r="AD71" s="830"/>
      <c r="AE71" s="830"/>
      <c r="AF71" s="830">
        <v>7</v>
      </c>
      <c r="AG71" s="830"/>
      <c r="AH71" s="830"/>
      <c r="AI71" s="830"/>
      <c r="AJ71" s="830"/>
      <c r="AK71" s="830">
        <v>17</v>
      </c>
      <c r="AL71" s="830"/>
      <c r="AM71" s="830"/>
      <c r="AN71" s="830"/>
      <c r="AO71" s="830"/>
      <c r="AP71" s="830" t="s">
        <v>548</v>
      </c>
      <c r="AQ71" s="830"/>
      <c r="AR71" s="830"/>
      <c r="AS71" s="830"/>
      <c r="AT71" s="830"/>
      <c r="AU71" s="830" t="s">
        <v>548</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553</v>
      </c>
      <c r="C72" s="874"/>
      <c r="D72" s="874"/>
      <c r="E72" s="874"/>
      <c r="F72" s="874"/>
      <c r="G72" s="874"/>
      <c r="H72" s="874"/>
      <c r="I72" s="874"/>
      <c r="J72" s="874"/>
      <c r="K72" s="874"/>
      <c r="L72" s="874"/>
      <c r="M72" s="874"/>
      <c r="N72" s="874"/>
      <c r="O72" s="874"/>
      <c r="P72" s="875"/>
      <c r="Q72" s="876">
        <v>143031</v>
      </c>
      <c r="R72" s="830"/>
      <c r="S72" s="830"/>
      <c r="T72" s="830"/>
      <c r="U72" s="830"/>
      <c r="V72" s="830">
        <v>140009</v>
      </c>
      <c r="W72" s="830"/>
      <c r="X72" s="830"/>
      <c r="Y72" s="830"/>
      <c r="Z72" s="830"/>
      <c r="AA72" s="830">
        <v>3022</v>
      </c>
      <c r="AB72" s="830"/>
      <c r="AC72" s="830"/>
      <c r="AD72" s="830"/>
      <c r="AE72" s="830"/>
      <c r="AF72" s="830">
        <v>3022</v>
      </c>
      <c r="AG72" s="830"/>
      <c r="AH72" s="830"/>
      <c r="AI72" s="830"/>
      <c r="AJ72" s="830"/>
      <c r="AK72" s="830" t="s">
        <v>548</v>
      </c>
      <c r="AL72" s="830"/>
      <c r="AM72" s="830"/>
      <c r="AN72" s="830"/>
      <c r="AO72" s="830"/>
      <c r="AP72" s="830" t="s">
        <v>548</v>
      </c>
      <c r="AQ72" s="830"/>
      <c r="AR72" s="830"/>
      <c r="AS72" s="830"/>
      <c r="AT72" s="830"/>
      <c r="AU72" s="830" t="s">
        <v>548</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554</v>
      </c>
      <c r="C73" s="874"/>
      <c r="D73" s="874"/>
      <c r="E73" s="874"/>
      <c r="F73" s="874"/>
      <c r="G73" s="874"/>
      <c r="H73" s="874"/>
      <c r="I73" s="874"/>
      <c r="J73" s="874"/>
      <c r="K73" s="874"/>
      <c r="L73" s="874"/>
      <c r="M73" s="874"/>
      <c r="N73" s="874"/>
      <c r="O73" s="874"/>
      <c r="P73" s="875"/>
      <c r="Q73" s="876">
        <v>59</v>
      </c>
      <c r="R73" s="830"/>
      <c r="S73" s="830"/>
      <c r="T73" s="830"/>
      <c r="U73" s="830"/>
      <c r="V73" s="830">
        <v>54</v>
      </c>
      <c r="W73" s="830"/>
      <c r="X73" s="830"/>
      <c r="Y73" s="830"/>
      <c r="Z73" s="830"/>
      <c r="AA73" s="830">
        <v>5</v>
      </c>
      <c r="AB73" s="830"/>
      <c r="AC73" s="830"/>
      <c r="AD73" s="830"/>
      <c r="AE73" s="830"/>
      <c r="AF73" s="830">
        <v>5</v>
      </c>
      <c r="AG73" s="830"/>
      <c r="AH73" s="830"/>
      <c r="AI73" s="830"/>
      <c r="AJ73" s="830"/>
      <c r="AK73" s="830" t="s">
        <v>548</v>
      </c>
      <c r="AL73" s="830"/>
      <c r="AM73" s="830"/>
      <c r="AN73" s="830"/>
      <c r="AO73" s="830"/>
      <c r="AP73" s="830" t="s">
        <v>548</v>
      </c>
      <c r="AQ73" s="830"/>
      <c r="AR73" s="830"/>
      <c r="AS73" s="830"/>
      <c r="AT73" s="830"/>
      <c r="AU73" s="830" t="s">
        <v>548</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555</v>
      </c>
      <c r="C74" s="874"/>
      <c r="D74" s="874"/>
      <c r="E74" s="874"/>
      <c r="F74" s="874"/>
      <c r="G74" s="874"/>
      <c r="H74" s="874"/>
      <c r="I74" s="874"/>
      <c r="J74" s="874"/>
      <c r="K74" s="874"/>
      <c r="L74" s="874"/>
      <c r="M74" s="874"/>
      <c r="N74" s="874"/>
      <c r="O74" s="874"/>
      <c r="P74" s="875"/>
      <c r="Q74" s="876">
        <v>0</v>
      </c>
      <c r="R74" s="830"/>
      <c r="S74" s="830"/>
      <c r="T74" s="830"/>
      <c r="U74" s="830"/>
      <c r="V74" s="830">
        <v>0</v>
      </c>
      <c r="W74" s="830"/>
      <c r="X74" s="830"/>
      <c r="Y74" s="830"/>
      <c r="Z74" s="830"/>
      <c r="AA74" s="830">
        <v>0</v>
      </c>
      <c r="AB74" s="830"/>
      <c r="AC74" s="830"/>
      <c r="AD74" s="830"/>
      <c r="AE74" s="830"/>
      <c r="AF74" s="830">
        <v>0</v>
      </c>
      <c r="AG74" s="830"/>
      <c r="AH74" s="830"/>
      <c r="AI74" s="830"/>
      <c r="AJ74" s="830"/>
      <c r="AK74" s="830" t="s">
        <v>548</v>
      </c>
      <c r="AL74" s="830"/>
      <c r="AM74" s="830"/>
      <c r="AN74" s="830"/>
      <c r="AO74" s="830"/>
      <c r="AP74" s="830" t="s">
        <v>548</v>
      </c>
      <c r="AQ74" s="830"/>
      <c r="AR74" s="830"/>
      <c r="AS74" s="830"/>
      <c r="AT74" s="830"/>
      <c r="AU74" s="830" t="s">
        <v>548</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556</v>
      </c>
      <c r="C75" s="874"/>
      <c r="D75" s="874"/>
      <c r="E75" s="874"/>
      <c r="F75" s="874"/>
      <c r="G75" s="874"/>
      <c r="H75" s="874"/>
      <c r="I75" s="874"/>
      <c r="J75" s="874"/>
      <c r="K75" s="874"/>
      <c r="L75" s="874"/>
      <c r="M75" s="874"/>
      <c r="N75" s="874"/>
      <c r="O75" s="874"/>
      <c r="P75" s="875"/>
      <c r="Q75" s="877">
        <v>1129</v>
      </c>
      <c r="R75" s="878"/>
      <c r="S75" s="878"/>
      <c r="T75" s="878"/>
      <c r="U75" s="834"/>
      <c r="V75" s="879">
        <v>1041</v>
      </c>
      <c r="W75" s="878"/>
      <c r="X75" s="878"/>
      <c r="Y75" s="878"/>
      <c r="Z75" s="834"/>
      <c r="AA75" s="879">
        <v>88</v>
      </c>
      <c r="AB75" s="878"/>
      <c r="AC75" s="878"/>
      <c r="AD75" s="878"/>
      <c r="AE75" s="834"/>
      <c r="AF75" s="879">
        <v>88</v>
      </c>
      <c r="AG75" s="878"/>
      <c r="AH75" s="878"/>
      <c r="AI75" s="878"/>
      <c r="AJ75" s="834"/>
      <c r="AK75" s="879" t="s">
        <v>548</v>
      </c>
      <c r="AL75" s="878"/>
      <c r="AM75" s="878"/>
      <c r="AN75" s="878"/>
      <c r="AO75" s="834"/>
      <c r="AP75" s="879" t="s">
        <v>548</v>
      </c>
      <c r="AQ75" s="878"/>
      <c r="AR75" s="878"/>
      <c r="AS75" s="878"/>
      <c r="AT75" s="834"/>
      <c r="AU75" s="879" t="s">
        <v>548</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557</v>
      </c>
      <c r="C76" s="874"/>
      <c r="D76" s="874"/>
      <c r="E76" s="874"/>
      <c r="F76" s="874"/>
      <c r="G76" s="874"/>
      <c r="H76" s="874"/>
      <c r="I76" s="874"/>
      <c r="J76" s="874"/>
      <c r="K76" s="874"/>
      <c r="L76" s="874"/>
      <c r="M76" s="874"/>
      <c r="N76" s="874"/>
      <c r="O76" s="874"/>
      <c r="P76" s="875"/>
      <c r="Q76" s="877">
        <v>1048</v>
      </c>
      <c r="R76" s="878"/>
      <c r="S76" s="878"/>
      <c r="T76" s="878"/>
      <c r="U76" s="834"/>
      <c r="V76" s="879">
        <v>1013</v>
      </c>
      <c r="W76" s="878"/>
      <c r="X76" s="878"/>
      <c r="Y76" s="878"/>
      <c r="Z76" s="834"/>
      <c r="AA76" s="879">
        <v>35</v>
      </c>
      <c r="AB76" s="878"/>
      <c r="AC76" s="878"/>
      <c r="AD76" s="878"/>
      <c r="AE76" s="834"/>
      <c r="AF76" s="879">
        <v>35</v>
      </c>
      <c r="AG76" s="878"/>
      <c r="AH76" s="878"/>
      <c r="AI76" s="878"/>
      <c r="AJ76" s="834"/>
      <c r="AK76" s="879" t="s">
        <v>548</v>
      </c>
      <c r="AL76" s="878"/>
      <c r="AM76" s="878"/>
      <c r="AN76" s="878"/>
      <c r="AO76" s="834"/>
      <c r="AP76" s="879" t="s">
        <v>548</v>
      </c>
      <c r="AQ76" s="878"/>
      <c r="AR76" s="878"/>
      <c r="AS76" s="878"/>
      <c r="AT76" s="834"/>
      <c r="AU76" s="879" t="s">
        <v>548</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558</v>
      </c>
      <c r="C77" s="874"/>
      <c r="D77" s="874"/>
      <c r="E77" s="874"/>
      <c r="F77" s="874"/>
      <c r="G77" s="874"/>
      <c r="H77" s="874"/>
      <c r="I77" s="874"/>
      <c r="J77" s="874"/>
      <c r="K77" s="874"/>
      <c r="L77" s="874"/>
      <c r="M77" s="874"/>
      <c r="N77" s="874"/>
      <c r="O77" s="874"/>
      <c r="P77" s="875"/>
      <c r="Q77" s="877">
        <v>296</v>
      </c>
      <c r="R77" s="878"/>
      <c r="S77" s="878"/>
      <c r="T77" s="878"/>
      <c r="U77" s="834"/>
      <c r="V77" s="879">
        <v>248</v>
      </c>
      <c r="W77" s="878"/>
      <c r="X77" s="878"/>
      <c r="Y77" s="878"/>
      <c r="Z77" s="834"/>
      <c r="AA77" s="879">
        <v>48</v>
      </c>
      <c r="AB77" s="878"/>
      <c r="AC77" s="878"/>
      <c r="AD77" s="878"/>
      <c r="AE77" s="834"/>
      <c r="AF77" s="879">
        <v>48</v>
      </c>
      <c r="AG77" s="878"/>
      <c r="AH77" s="878"/>
      <c r="AI77" s="878"/>
      <c r="AJ77" s="834"/>
      <c r="AK77" s="879" t="s">
        <v>548</v>
      </c>
      <c r="AL77" s="878"/>
      <c r="AM77" s="878"/>
      <c r="AN77" s="878"/>
      <c r="AO77" s="834"/>
      <c r="AP77" s="879" t="s">
        <v>548</v>
      </c>
      <c r="AQ77" s="878"/>
      <c r="AR77" s="878"/>
      <c r="AS77" s="878"/>
      <c r="AT77" s="834"/>
      <c r="AU77" s="879" t="s">
        <v>548</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t="s">
        <v>559</v>
      </c>
      <c r="C78" s="874"/>
      <c r="D78" s="874"/>
      <c r="E78" s="874"/>
      <c r="F78" s="874"/>
      <c r="G78" s="874"/>
      <c r="H78" s="874"/>
      <c r="I78" s="874"/>
      <c r="J78" s="874"/>
      <c r="K78" s="874"/>
      <c r="L78" s="874"/>
      <c r="M78" s="874"/>
      <c r="N78" s="874"/>
      <c r="O78" s="874"/>
      <c r="P78" s="875"/>
      <c r="Q78" s="876">
        <v>40</v>
      </c>
      <c r="R78" s="830"/>
      <c r="S78" s="830"/>
      <c r="T78" s="830"/>
      <c r="U78" s="830"/>
      <c r="V78" s="830">
        <v>35</v>
      </c>
      <c r="W78" s="830"/>
      <c r="X78" s="830"/>
      <c r="Y78" s="830"/>
      <c r="Z78" s="830"/>
      <c r="AA78" s="830">
        <v>5</v>
      </c>
      <c r="AB78" s="830"/>
      <c r="AC78" s="830"/>
      <c r="AD78" s="830"/>
      <c r="AE78" s="830"/>
      <c r="AF78" s="830">
        <v>5</v>
      </c>
      <c r="AG78" s="830"/>
      <c r="AH78" s="830"/>
      <c r="AI78" s="830"/>
      <c r="AJ78" s="830"/>
      <c r="AK78" s="830" t="s">
        <v>548</v>
      </c>
      <c r="AL78" s="830"/>
      <c r="AM78" s="830"/>
      <c r="AN78" s="830"/>
      <c r="AO78" s="830"/>
      <c r="AP78" s="830" t="s">
        <v>548</v>
      </c>
      <c r="AQ78" s="830"/>
      <c r="AR78" s="830"/>
      <c r="AS78" s="830"/>
      <c r="AT78" s="830"/>
      <c r="AU78" s="830" t="s">
        <v>548</v>
      </c>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t="s">
        <v>560</v>
      </c>
      <c r="C79" s="874"/>
      <c r="D79" s="874"/>
      <c r="E79" s="874"/>
      <c r="F79" s="874"/>
      <c r="G79" s="874"/>
      <c r="H79" s="874"/>
      <c r="I79" s="874"/>
      <c r="J79" s="874"/>
      <c r="K79" s="874"/>
      <c r="L79" s="874"/>
      <c r="M79" s="874"/>
      <c r="N79" s="874"/>
      <c r="O79" s="874"/>
      <c r="P79" s="875"/>
      <c r="Q79" s="876">
        <v>729</v>
      </c>
      <c r="R79" s="830"/>
      <c r="S79" s="830"/>
      <c r="T79" s="830"/>
      <c r="U79" s="830"/>
      <c r="V79" s="830">
        <v>676</v>
      </c>
      <c r="W79" s="830"/>
      <c r="X79" s="830"/>
      <c r="Y79" s="830"/>
      <c r="Z79" s="830"/>
      <c r="AA79" s="830">
        <v>53</v>
      </c>
      <c r="AB79" s="830"/>
      <c r="AC79" s="830"/>
      <c r="AD79" s="830"/>
      <c r="AE79" s="830"/>
      <c r="AF79" s="830">
        <v>53</v>
      </c>
      <c r="AG79" s="830"/>
      <c r="AH79" s="830"/>
      <c r="AI79" s="830"/>
      <c r="AJ79" s="830"/>
      <c r="AK79" s="830">
        <v>139</v>
      </c>
      <c r="AL79" s="830"/>
      <c r="AM79" s="830"/>
      <c r="AN79" s="830"/>
      <c r="AO79" s="830"/>
      <c r="AP79" s="830">
        <v>202</v>
      </c>
      <c r="AQ79" s="830"/>
      <c r="AR79" s="830"/>
      <c r="AS79" s="830"/>
      <c r="AT79" s="830"/>
      <c r="AU79" s="830">
        <v>140</v>
      </c>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t="s">
        <v>561</v>
      </c>
      <c r="C80" s="874"/>
      <c r="D80" s="874"/>
      <c r="E80" s="874"/>
      <c r="F80" s="874"/>
      <c r="G80" s="874"/>
      <c r="H80" s="874"/>
      <c r="I80" s="874"/>
      <c r="J80" s="874"/>
      <c r="K80" s="874"/>
      <c r="L80" s="874"/>
      <c r="M80" s="874"/>
      <c r="N80" s="874"/>
      <c r="O80" s="874"/>
      <c r="P80" s="875"/>
      <c r="Q80" s="876">
        <v>566</v>
      </c>
      <c r="R80" s="830"/>
      <c r="S80" s="830"/>
      <c r="T80" s="830"/>
      <c r="U80" s="830"/>
      <c r="V80" s="830">
        <v>529</v>
      </c>
      <c r="W80" s="830"/>
      <c r="X80" s="830"/>
      <c r="Y80" s="830"/>
      <c r="Z80" s="830"/>
      <c r="AA80" s="830">
        <v>37</v>
      </c>
      <c r="AB80" s="830"/>
      <c r="AC80" s="830"/>
      <c r="AD80" s="830"/>
      <c r="AE80" s="830"/>
      <c r="AF80" s="830">
        <v>37</v>
      </c>
      <c r="AG80" s="830"/>
      <c r="AH80" s="830"/>
      <c r="AI80" s="830"/>
      <c r="AJ80" s="830"/>
      <c r="AK80" s="830" t="s">
        <v>548</v>
      </c>
      <c r="AL80" s="830"/>
      <c r="AM80" s="830"/>
      <c r="AN80" s="830"/>
      <c r="AO80" s="830"/>
      <c r="AP80" s="830" t="s">
        <v>548</v>
      </c>
      <c r="AQ80" s="830"/>
      <c r="AR80" s="830"/>
      <c r="AS80" s="830"/>
      <c r="AT80" s="830"/>
      <c r="AU80" s="830" t="s">
        <v>548</v>
      </c>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3902</v>
      </c>
      <c r="AG88" s="844"/>
      <c r="AH88" s="844"/>
      <c r="AI88" s="844"/>
      <c r="AJ88" s="844"/>
      <c r="AK88" s="841"/>
      <c r="AL88" s="841"/>
      <c r="AM88" s="841"/>
      <c r="AN88" s="841"/>
      <c r="AO88" s="841"/>
      <c r="AP88" s="844">
        <v>202</v>
      </c>
      <c r="AQ88" s="844"/>
      <c r="AR88" s="844"/>
      <c r="AS88" s="844"/>
      <c r="AT88" s="844"/>
      <c r="AU88" s="844">
        <v>140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11</v>
      </c>
      <c r="CS102" s="852"/>
      <c r="CT102" s="852"/>
      <c r="CU102" s="852"/>
      <c r="CV102" s="891"/>
      <c r="CW102" s="890" t="s">
        <v>548</v>
      </c>
      <c r="CX102" s="852"/>
      <c r="CY102" s="852"/>
      <c r="CZ102" s="852"/>
      <c r="DA102" s="891"/>
      <c r="DB102" s="890" t="s">
        <v>548</v>
      </c>
      <c r="DC102" s="852"/>
      <c r="DD102" s="852"/>
      <c r="DE102" s="852"/>
      <c r="DF102" s="891"/>
      <c r="DG102" s="890" t="s">
        <v>548</v>
      </c>
      <c r="DH102" s="852"/>
      <c r="DI102" s="852"/>
      <c r="DJ102" s="852"/>
      <c r="DK102" s="891"/>
      <c r="DL102" s="890" t="s">
        <v>548</v>
      </c>
      <c r="DM102" s="852"/>
      <c r="DN102" s="852"/>
      <c r="DO102" s="852"/>
      <c r="DP102" s="891"/>
      <c r="DQ102" s="890" t="s">
        <v>548</v>
      </c>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293</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293</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293</v>
      </c>
      <c r="DR109" s="893"/>
      <c r="DS109" s="893"/>
      <c r="DT109" s="893"/>
      <c r="DU109" s="894"/>
      <c r="DV109" s="892" t="s">
        <v>412</v>
      </c>
      <c r="DW109" s="893"/>
      <c r="DX109" s="893"/>
      <c r="DY109" s="893"/>
      <c r="DZ109" s="895"/>
    </row>
    <row r="110" spans="1:131" s="218" customFormat="1" ht="26.2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1400444</v>
      </c>
      <c r="AB110" s="900"/>
      <c r="AC110" s="900"/>
      <c r="AD110" s="900"/>
      <c r="AE110" s="901"/>
      <c r="AF110" s="902">
        <v>1298518</v>
      </c>
      <c r="AG110" s="900"/>
      <c r="AH110" s="900"/>
      <c r="AI110" s="900"/>
      <c r="AJ110" s="901"/>
      <c r="AK110" s="902">
        <v>1264904</v>
      </c>
      <c r="AL110" s="900"/>
      <c r="AM110" s="900"/>
      <c r="AN110" s="900"/>
      <c r="AO110" s="901"/>
      <c r="AP110" s="903">
        <v>31</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9112867</v>
      </c>
      <c r="BR110" s="931"/>
      <c r="BS110" s="931"/>
      <c r="BT110" s="931"/>
      <c r="BU110" s="931"/>
      <c r="BV110" s="931">
        <v>8503058</v>
      </c>
      <c r="BW110" s="931"/>
      <c r="BX110" s="931"/>
      <c r="BY110" s="931"/>
      <c r="BZ110" s="931"/>
      <c r="CA110" s="931">
        <v>8017493</v>
      </c>
      <c r="CB110" s="931"/>
      <c r="CC110" s="931"/>
      <c r="CD110" s="931"/>
      <c r="CE110" s="931"/>
      <c r="CF110" s="944">
        <v>196.6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1784528</v>
      </c>
      <c r="BR112" s="926"/>
      <c r="BS112" s="926"/>
      <c r="BT112" s="926"/>
      <c r="BU112" s="926"/>
      <c r="BV112" s="926">
        <v>1598192</v>
      </c>
      <c r="BW112" s="926"/>
      <c r="BX112" s="926"/>
      <c r="BY112" s="926"/>
      <c r="BZ112" s="926"/>
      <c r="CA112" s="926">
        <v>1514515</v>
      </c>
      <c r="CB112" s="926"/>
      <c r="CC112" s="926"/>
      <c r="CD112" s="926"/>
      <c r="CE112" s="926"/>
      <c r="CF112" s="920">
        <v>37.1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267917</v>
      </c>
      <c r="AB113" s="938"/>
      <c r="AC113" s="938"/>
      <c r="AD113" s="938"/>
      <c r="AE113" s="939"/>
      <c r="AF113" s="940">
        <v>247928</v>
      </c>
      <c r="AG113" s="938"/>
      <c r="AH113" s="938"/>
      <c r="AI113" s="938"/>
      <c r="AJ113" s="939"/>
      <c r="AK113" s="940">
        <v>240845</v>
      </c>
      <c r="AL113" s="938"/>
      <c r="AM113" s="938"/>
      <c r="AN113" s="938"/>
      <c r="AO113" s="939"/>
      <c r="AP113" s="941">
        <v>5.9</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t="s">
        <v>122</v>
      </c>
      <c r="BR113" s="926"/>
      <c r="BS113" s="926"/>
      <c r="BT113" s="926"/>
      <c r="BU113" s="926"/>
      <c r="BV113" s="926" t="s">
        <v>122</v>
      </c>
      <c r="BW113" s="926"/>
      <c r="BX113" s="926"/>
      <c r="BY113" s="926"/>
      <c r="BZ113" s="926"/>
      <c r="CA113" s="926">
        <v>139646</v>
      </c>
      <c r="CB113" s="926"/>
      <c r="CC113" s="926"/>
      <c r="CD113" s="926"/>
      <c r="CE113" s="926"/>
      <c r="CF113" s="920">
        <v>3.4</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6659</v>
      </c>
      <c r="AB114" s="959"/>
      <c r="AC114" s="959"/>
      <c r="AD114" s="959"/>
      <c r="AE114" s="960"/>
      <c r="AF114" s="961" t="s">
        <v>122</v>
      </c>
      <c r="AG114" s="959"/>
      <c r="AH114" s="959"/>
      <c r="AI114" s="959"/>
      <c r="AJ114" s="960"/>
      <c r="AK114" s="961" t="s">
        <v>122</v>
      </c>
      <c r="AL114" s="959"/>
      <c r="AM114" s="959"/>
      <c r="AN114" s="959"/>
      <c r="AO114" s="960"/>
      <c r="AP114" s="962" t="s">
        <v>122</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551330</v>
      </c>
      <c r="BR114" s="926"/>
      <c r="BS114" s="926"/>
      <c r="BT114" s="926"/>
      <c r="BU114" s="926"/>
      <c r="BV114" s="926">
        <v>561918</v>
      </c>
      <c r="BW114" s="926"/>
      <c r="BX114" s="926"/>
      <c r="BY114" s="926"/>
      <c r="BZ114" s="926"/>
      <c r="CA114" s="926">
        <v>506209</v>
      </c>
      <c r="CB114" s="926"/>
      <c r="CC114" s="926"/>
      <c r="CD114" s="926"/>
      <c r="CE114" s="926"/>
      <c r="CF114" s="920">
        <v>12.4</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1675020</v>
      </c>
      <c r="AB117" s="979"/>
      <c r="AC117" s="979"/>
      <c r="AD117" s="979"/>
      <c r="AE117" s="980"/>
      <c r="AF117" s="981">
        <v>1546446</v>
      </c>
      <c r="AG117" s="979"/>
      <c r="AH117" s="979"/>
      <c r="AI117" s="979"/>
      <c r="AJ117" s="980"/>
      <c r="AK117" s="981">
        <v>1505749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293</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176</v>
      </c>
      <c r="BA119" s="239"/>
      <c r="BB119" s="239"/>
      <c r="BC119" s="239"/>
      <c r="BD119" s="239"/>
      <c r="BE119" s="239"/>
      <c r="BF119" s="239"/>
      <c r="BG119" s="239"/>
      <c r="BH119" s="239"/>
      <c r="BI119" s="239"/>
      <c r="BJ119" s="239"/>
      <c r="BK119" s="239"/>
      <c r="BL119" s="239"/>
      <c r="BM119" s="239"/>
      <c r="BN119" s="239"/>
      <c r="BO119" s="977" t="s">
        <v>442</v>
      </c>
      <c r="BP119" s="1005"/>
      <c r="BQ119" s="999">
        <v>11448725</v>
      </c>
      <c r="BR119" s="1000"/>
      <c r="BS119" s="1000"/>
      <c r="BT119" s="1000"/>
      <c r="BU119" s="1000"/>
      <c r="BV119" s="1000">
        <v>10663168</v>
      </c>
      <c r="BW119" s="1000"/>
      <c r="BX119" s="1000"/>
      <c r="BY119" s="1000"/>
      <c r="BZ119" s="1000"/>
      <c r="CA119" s="1000">
        <v>10177863</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3523545</v>
      </c>
      <c r="BR120" s="931"/>
      <c r="BS120" s="931"/>
      <c r="BT120" s="931"/>
      <c r="BU120" s="931"/>
      <c r="BV120" s="931">
        <v>3624202</v>
      </c>
      <c r="BW120" s="931"/>
      <c r="BX120" s="931"/>
      <c r="BY120" s="931"/>
      <c r="BZ120" s="931"/>
      <c r="CA120" s="931">
        <v>3670076</v>
      </c>
      <c r="CB120" s="931"/>
      <c r="CC120" s="931"/>
      <c r="CD120" s="931"/>
      <c r="CE120" s="931"/>
      <c r="CF120" s="944">
        <v>90</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813651</v>
      </c>
      <c r="DR120" s="931"/>
      <c r="DS120" s="931"/>
      <c r="DT120" s="931"/>
      <c r="DU120" s="931"/>
      <c r="DV120" s="932">
        <v>19.899999999999999</v>
      </c>
      <c r="DW120" s="932"/>
      <c r="DX120" s="932"/>
      <c r="DY120" s="932"/>
      <c r="DZ120" s="933"/>
    </row>
    <row r="121" spans="1:130" s="218" customFormat="1" ht="26.2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394</v>
      </c>
      <c r="CQ121" s="1020"/>
      <c r="CR121" s="1020"/>
      <c r="CS121" s="1020"/>
      <c r="CT121" s="1020"/>
      <c r="CU121" s="1020"/>
      <c r="CV121" s="1020"/>
      <c r="CW121" s="1020"/>
      <c r="CX121" s="1020"/>
      <c r="CY121" s="1020"/>
      <c r="CZ121" s="1020"/>
      <c r="DA121" s="1020"/>
      <c r="DB121" s="1020"/>
      <c r="DC121" s="1020"/>
      <c r="DD121" s="1020"/>
      <c r="DE121" s="1020"/>
      <c r="DF121" s="1021"/>
      <c r="DG121" s="925">
        <v>774310</v>
      </c>
      <c r="DH121" s="926"/>
      <c r="DI121" s="926"/>
      <c r="DJ121" s="926"/>
      <c r="DK121" s="926"/>
      <c r="DL121" s="926">
        <v>652744</v>
      </c>
      <c r="DM121" s="926"/>
      <c r="DN121" s="926"/>
      <c r="DO121" s="926"/>
      <c r="DP121" s="926"/>
      <c r="DQ121" s="926">
        <v>633714</v>
      </c>
      <c r="DR121" s="926"/>
      <c r="DS121" s="926"/>
      <c r="DT121" s="926"/>
      <c r="DU121" s="926"/>
      <c r="DV121" s="927">
        <v>15.5</v>
      </c>
      <c r="DW121" s="927"/>
      <c r="DX121" s="927"/>
      <c r="DY121" s="927"/>
      <c r="DZ121" s="928"/>
    </row>
    <row r="122" spans="1:130" s="218" customFormat="1" ht="26.2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7878469</v>
      </c>
      <c r="BR122" s="1000"/>
      <c r="BS122" s="1000"/>
      <c r="BT122" s="1000"/>
      <c r="BU122" s="1000"/>
      <c r="BV122" s="1000">
        <v>7547869</v>
      </c>
      <c r="BW122" s="1000"/>
      <c r="BX122" s="1000"/>
      <c r="BY122" s="1000"/>
      <c r="BZ122" s="1000"/>
      <c r="CA122" s="1000">
        <v>7063779</v>
      </c>
      <c r="CB122" s="1000"/>
      <c r="CC122" s="1000"/>
      <c r="CD122" s="1000"/>
      <c r="CE122" s="1000"/>
      <c r="CF122" s="1017">
        <v>173.2</v>
      </c>
      <c r="CG122" s="1018"/>
      <c r="CH122" s="1018"/>
      <c r="CI122" s="1018"/>
      <c r="CJ122" s="1018"/>
      <c r="CK122" s="1009"/>
      <c r="CL122" s="1010"/>
      <c r="CM122" s="1010"/>
      <c r="CN122" s="1010"/>
      <c r="CO122" s="1011"/>
      <c r="CP122" s="1019" t="s">
        <v>392</v>
      </c>
      <c r="CQ122" s="1020"/>
      <c r="CR122" s="1020"/>
      <c r="CS122" s="1020"/>
      <c r="CT122" s="1020"/>
      <c r="CU122" s="1020"/>
      <c r="CV122" s="1020"/>
      <c r="CW122" s="1020"/>
      <c r="CX122" s="1020"/>
      <c r="CY122" s="1020"/>
      <c r="CZ122" s="1020"/>
      <c r="DA122" s="1020"/>
      <c r="DB122" s="1020"/>
      <c r="DC122" s="1020"/>
      <c r="DD122" s="1020"/>
      <c r="DE122" s="1020"/>
      <c r="DF122" s="1021"/>
      <c r="DG122" s="925">
        <v>75381</v>
      </c>
      <c r="DH122" s="926"/>
      <c r="DI122" s="926"/>
      <c r="DJ122" s="926"/>
      <c r="DK122" s="926"/>
      <c r="DL122" s="926">
        <v>70106</v>
      </c>
      <c r="DM122" s="926"/>
      <c r="DN122" s="926"/>
      <c r="DO122" s="926"/>
      <c r="DP122" s="926"/>
      <c r="DQ122" s="926">
        <v>67150</v>
      </c>
      <c r="DR122" s="926"/>
      <c r="DS122" s="926"/>
      <c r="DT122" s="926"/>
      <c r="DU122" s="926"/>
      <c r="DV122" s="927">
        <v>1.6</v>
      </c>
      <c r="DW122" s="927"/>
      <c r="DX122" s="927"/>
      <c r="DY122" s="927"/>
      <c r="DZ122" s="928"/>
    </row>
    <row r="123" spans="1:130" s="218" customFormat="1" ht="26.2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176</v>
      </c>
      <c r="BA123" s="239"/>
      <c r="BB123" s="239"/>
      <c r="BC123" s="239"/>
      <c r="BD123" s="239"/>
      <c r="BE123" s="239"/>
      <c r="BF123" s="239"/>
      <c r="BG123" s="239"/>
      <c r="BH123" s="239"/>
      <c r="BI123" s="239"/>
      <c r="BJ123" s="239"/>
      <c r="BK123" s="239"/>
      <c r="BL123" s="239"/>
      <c r="BM123" s="239"/>
      <c r="BN123" s="239"/>
      <c r="BO123" s="977" t="s">
        <v>450</v>
      </c>
      <c r="BP123" s="1005"/>
      <c r="BQ123" s="1063">
        <v>11402014</v>
      </c>
      <c r="BR123" s="1064"/>
      <c r="BS123" s="1064"/>
      <c r="BT123" s="1064"/>
      <c r="BU123" s="1064"/>
      <c r="BV123" s="1064">
        <v>11172071</v>
      </c>
      <c r="BW123" s="1064"/>
      <c r="BX123" s="1064"/>
      <c r="BY123" s="1064"/>
      <c r="BZ123" s="1064"/>
      <c r="CA123" s="1064">
        <v>10733855</v>
      </c>
      <c r="CB123" s="1064"/>
      <c r="CC123" s="1064"/>
      <c r="CD123" s="1064"/>
      <c r="CE123" s="1064"/>
      <c r="CF123" s="1001"/>
      <c r="CG123" s="1002"/>
      <c r="CH123" s="1002"/>
      <c r="CI123" s="1002"/>
      <c r="CJ123" s="1003"/>
      <c r="CK123" s="1009"/>
      <c r="CL123" s="1010"/>
      <c r="CM123" s="1010"/>
      <c r="CN123" s="1010"/>
      <c r="CO123" s="1011"/>
      <c r="CP123" s="1019" t="s">
        <v>391</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1.1000000000000001</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934837</v>
      </c>
      <c r="DH124" s="986"/>
      <c r="DI124" s="986"/>
      <c r="DJ124" s="986"/>
      <c r="DK124" s="987"/>
      <c r="DL124" s="985">
        <v>875342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1360</v>
      </c>
      <c r="AB128" s="1046"/>
      <c r="AC128" s="1046"/>
      <c r="AD128" s="1046"/>
      <c r="AE128" s="1047"/>
      <c r="AF128" s="1048">
        <v>119</v>
      </c>
      <c r="AG128" s="1046"/>
      <c r="AH128" s="1046"/>
      <c r="AI128" s="1046"/>
      <c r="AJ128" s="1047"/>
      <c r="AK128" s="1048">
        <v>119</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122</v>
      </c>
      <c r="BG128" s="1053"/>
      <c r="BH128" s="1053"/>
      <c r="BI128" s="1053"/>
      <c r="BJ128" s="1053"/>
      <c r="BK128" s="1053"/>
      <c r="BL128" s="1054"/>
      <c r="BM128" s="1052">
        <v>14.9</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5206144</v>
      </c>
      <c r="AB129" s="959"/>
      <c r="AC129" s="959"/>
      <c r="AD129" s="959"/>
      <c r="AE129" s="960"/>
      <c r="AF129" s="961">
        <v>5100767</v>
      </c>
      <c r="AG129" s="959"/>
      <c r="AH129" s="959"/>
      <c r="AI129" s="959"/>
      <c r="AJ129" s="960"/>
      <c r="AK129" s="961">
        <v>5155125</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122</v>
      </c>
      <c r="BG129" s="1067"/>
      <c r="BH129" s="1067"/>
      <c r="BI129" s="1067"/>
      <c r="BJ129" s="1067"/>
      <c r="BK129" s="1067"/>
      <c r="BL129" s="1068"/>
      <c r="BM129" s="1066">
        <v>19.899999999999999</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1204082</v>
      </c>
      <c r="AB130" s="959"/>
      <c r="AC130" s="959"/>
      <c r="AD130" s="959"/>
      <c r="AE130" s="960"/>
      <c r="AF130" s="961">
        <v>1115768</v>
      </c>
      <c r="AG130" s="959"/>
      <c r="AH130" s="959"/>
      <c r="AI130" s="959"/>
      <c r="AJ130" s="960"/>
      <c r="AK130" s="961">
        <v>1076375</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11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4002062</v>
      </c>
      <c r="AB131" s="986"/>
      <c r="AC131" s="986"/>
      <c r="AD131" s="986"/>
      <c r="AE131" s="987"/>
      <c r="AF131" s="985">
        <v>3984999</v>
      </c>
      <c r="AG131" s="986"/>
      <c r="AH131" s="986"/>
      <c r="AI131" s="986"/>
      <c r="AJ131" s="987"/>
      <c r="AK131" s="985">
        <v>4078750</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11.733401430000001</v>
      </c>
      <c r="AB132" s="1097"/>
      <c r="AC132" s="1097"/>
      <c r="AD132" s="1097"/>
      <c r="AE132" s="1098"/>
      <c r="AF132" s="1099">
        <v>10.80449456</v>
      </c>
      <c r="AG132" s="1097"/>
      <c r="AH132" s="1097"/>
      <c r="AI132" s="1097"/>
      <c r="AJ132" s="1098"/>
      <c r="AK132" s="1099">
        <v>10.5241802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11.2</v>
      </c>
      <c r="AB133" s="1080"/>
      <c r="AC133" s="1080"/>
      <c r="AD133" s="1080"/>
      <c r="AE133" s="1081"/>
      <c r="AF133" s="1079">
        <v>11.1</v>
      </c>
      <c r="AG133" s="1080"/>
      <c r="AH133" s="1080"/>
      <c r="AI133" s="1080"/>
      <c r="AJ133" s="1081"/>
      <c r="AK133" s="1079">
        <v>11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gu/ntd5RPnXgYqUINxQm0x+KfkXPxnSg/D332be3uO8RBOa5zV/BGFyn6YpO4/uy45gAUx+3jBM4HowVMaQUBQ==" saltValue="3b8rIGheGAITuTDKB+w8y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8" zoomScaleNormal="85" zoomScaleSheetLayoutView="98" workbookViewId="0"/>
  </sheetViews>
  <sheetFormatPr defaultColWidth="0" defaultRowHeight="13.5" customHeight="1" zeroHeight="1" x14ac:dyDescent="0.2"/>
  <cols>
    <col min="1" max="120" width="2.7265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blPFkM0tTksD6bEHUKay+GzAtMtgDt6MrL/sZd3A/snOCzYGIYT53IPXZXAV3W+RDMATwvushTu26KQaLxQCg==" saltValue="QnjOZFELrtNDjAFKlj7ij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XJnH0tdnagFAtCLp2nyjWNI2s6anVfO9fLr44X3QX6AjsA2HvDtrIlsLhZkqEF2eDO2gFb1zzlSLLu+Vg+uJg==" saltValue="qVVzsye+JNkeCvtvoQKxy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1639160</v>
      </c>
      <c r="AP9" s="269">
        <v>221748</v>
      </c>
      <c r="AQ9" s="270">
        <v>156369</v>
      </c>
      <c r="AR9" s="271">
        <v>41.8</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403581</v>
      </c>
      <c r="AP10" s="272">
        <v>54597</v>
      </c>
      <c r="AQ10" s="273">
        <v>21449</v>
      </c>
      <c r="AR10" s="274">
        <v>154.5</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39516</v>
      </c>
      <c r="AP11" s="272">
        <v>5346</v>
      </c>
      <c r="AQ11" s="273">
        <v>1663</v>
      </c>
      <c r="AR11" s="274">
        <v>221.5</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34</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202985</v>
      </c>
      <c r="AP13" s="272">
        <v>27460</v>
      </c>
      <c r="AQ13" s="273">
        <v>5566</v>
      </c>
      <c r="AR13" s="274">
        <v>393.4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27645</v>
      </c>
      <c r="AP14" s="272">
        <v>3740</v>
      </c>
      <c r="AQ14" s="273">
        <v>3589</v>
      </c>
      <c r="AR14" s="274">
        <v>4.2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-146360</v>
      </c>
      <c r="AP15" s="272">
        <v>-19800</v>
      </c>
      <c r="AQ15" s="273">
        <v>-10547</v>
      </c>
      <c r="AR15" s="274">
        <v>87.7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176</v>
      </c>
      <c r="AL16" s="1120"/>
      <c r="AM16" s="1120"/>
      <c r="AN16" s="1121"/>
      <c r="AO16" s="272">
        <v>2166527</v>
      </c>
      <c r="AP16" s="272">
        <v>293091</v>
      </c>
      <c r="AQ16" s="273">
        <v>178125</v>
      </c>
      <c r="AR16" s="274">
        <v>64.5</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23.4</v>
      </c>
      <c r="AP21" s="286">
        <v>14.51</v>
      </c>
      <c r="AQ21" s="287">
        <v>8.89</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93.9</v>
      </c>
      <c r="AP22" s="291">
        <v>95.5</v>
      </c>
      <c r="AQ22" s="292">
        <v>-1.6</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1264904</v>
      </c>
      <c r="AP32" s="300">
        <v>171118</v>
      </c>
      <c r="AQ32" s="301">
        <v>89268</v>
      </c>
      <c r="AR32" s="302">
        <v>91.7</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t="s">
        <v>488</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240845</v>
      </c>
      <c r="AP35" s="300">
        <v>32582</v>
      </c>
      <c r="AQ35" s="301">
        <v>17003</v>
      </c>
      <c r="AR35" s="302">
        <v>91.6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t="s">
        <v>488</v>
      </c>
      <c r="AP36" s="300" t="s">
        <v>488</v>
      </c>
      <c r="AQ36" s="301">
        <v>5039</v>
      </c>
      <c r="AR36" s="302" t="s">
        <v>488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t="s">
        <v>488</v>
      </c>
      <c r="AP37" s="300" t="s">
        <v>488</v>
      </c>
      <c r="AQ37" s="301">
        <v>909</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25</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-119</v>
      </c>
      <c r="AP39" s="300">
        <v>-16</v>
      </c>
      <c r="AQ39" s="301">
        <v>-4913</v>
      </c>
      <c r="AR39" s="302">
        <v>-99.7</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-1076375</v>
      </c>
      <c r="AP40" s="300">
        <v>-145614</v>
      </c>
      <c r="AQ40" s="301">
        <v>-72657</v>
      </c>
      <c r="AR40" s="302">
        <v>100.4</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286</v>
      </c>
      <c r="AL41" s="1137"/>
      <c r="AM41" s="1137"/>
      <c r="AN41" s="1138"/>
      <c r="AO41" s="300">
        <v>429255</v>
      </c>
      <c r="AP41" s="300">
        <v>58070</v>
      </c>
      <c r="AQ41" s="301">
        <v>34674</v>
      </c>
      <c r="AR41" s="302">
        <v>67.5</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615599</v>
      </c>
      <c r="AN51" s="322">
        <v>72783</v>
      </c>
      <c r="AO51" s="323">
        <v>-1.5</v>
      </c>
      <c r="AP51" s="324">
        <v>125391</v>
      </c>
      <c r="AQ51" s="325">
        <v>-13.6</v>
      </c>
      <c r="AR51" s="326">
        <v>12.1</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402489</v>
      </c>
      <c r="AN52" s="330">
        <v>47587</v>
      </c>
      <c r="AO52" s="331">
        <v>-4.9000000000000004</v>
      </c>
      <c r="AP52" s="332">
        <v>68516</v>
      </c>
      <c r="AQ52" s="333">
        <v>-18.2</v>
      </c>
      <c r="AR52" s="334">
        <v>13.3</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764804</v>
      </c>
      <c r="AN53" s="322">
        <v>93714</v>
      </c>
      <c r="AO53" s="323">
        <v>28.8</v>
      </c>
      <c r="AP53" s="324">
        <v>138402</v>
      </c>
      <c r="AQ53" s="325">
        <v>10.4</v>
      </c>
      <c r="AR53" s="326">
        <v>18.399999999999999</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446562</v>
      </c>
      <c r="AN54" s="330">
        <v>54719</v>
      </c>
      <c r="AO54" s="331">
        <v>15</v>
      </c>
      <c r="AP54" s="332">
        <v>70652</v>
      </c>
      <c r="AQ54" s="333">
        <v>3.1</v>
      </c>
      <c r="AR54" s="334">
        <v>11.9</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774293</v>
      </c>
      <c r="AN55" s="322">
        <v>98099</v>
      </c>
      <c r="AO55" s="323">
        <v>4.7</v>
      </c>
      <c r="AP55" s="324">
        <v>146367</v>
      </c>
      <c r="AQ55" s="325">
        <v>5.8</v>
      </c>
      <c r="AR55" s="326">
        <v>-1.1000000000000001</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555162</v>
      </c>
      <c r="AN56" s="330">
        <v>70336</v>
      </c>
      <c r="AO56" s="331">
        <v>28.5</v>
      </c>
      <c r="AP56" s="332">
        <v>79441</v>
      </c>
      <c r="AQ56" s="333">
        <v>12.4</v>
      </c>
      <c r="AR56" s="334">
        <v>16.100000000000001</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741530</v>
      </c>
      <c r="AN57" s="322">
        <v>97288</v>
      </c>
      <c r="AO57" s="323">
        <v>-0.8</v>
      </c>
      <c r="AP57" s="324">
        <v>165181</v>
      </c>
      <c r="AQ57" s="325">
        <v>12.9</v>
      </c>
      <c r="AR57" s="326">
        <v>-13.7</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492040</v>
      </c>
      <c r="AN58" s="330">
        <v>64555</v>
      </c>
      <c r="AO58" s="331">
        <v>-8.1999999999999993</v>
      </c>
      <c r="AP58" s="332">
        <v>82246</v>
      </c>
      <c r="AQ58" s="333">
        <v>3.5</v>
      </c>
      <c r="AR58" s="334">
        <v>-11.7</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760705</v>
      </c>
      <c r="AN59" s="322">
        <v>102909</v>
      </c>
      <c r="AO59" s="323">
        <v>5.8</v>
      </c>
      <c r="AP59" s="324">
        <v>166234</v>
      </c>
      <c r="AQ59" s="325">
        <v>0.6</v>
      </c>
      <c r="AR59" s="326">
        <v>5.2</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500258</v>
      </c>
      <c r="AN60" s="330">
        <v>67676</v>
      </c>
      <c r="AO60" s="331">
        <v>4.8</v>
      </c>
      <c r="AP60" s="332">
        <v>89789</v>
      </c>
      <c r="AQ60" s="333">
        <v>9.1999999999999993</v>
      </c>
      <c r="AR60" s="334">
        <v>-4.4000000000000004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731386</v>
      </c>
      <c r="AN61" s="337">
        <v>92959</v>
      </c>
      <c r="AO61" s="338">
        <v>7.4</v>
      </c>
      <c r="AP61" s="339">
        <v>148315</v>
      </c>
      <c r="AQ61" s="340">
        <v>3.2</v>
      </c>
      <c r="AR61" s="326">
        <v>4.2</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479302</v>
      </c>
      <c r="AN62" s="330">
        <v>60975</v>
      </c>
      <c r="AO62" s="331">
        <v>7</v>
      </c>
      <c r="AP62" s="332">
        <v>78129</v>
      </c>
      <c r="AQ62" s="333">
        <v>2</v>
      </c>
      <c r="AR62" s="334">
        <v>5</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R31q7p9xujeViSzt7LvcUvep5nG+iBVgHXXm/MXW8r6f5PVkjxa8tWQIVEAXVZae7/tE0qy+TFzWuN3mIFaS7A==" saltValue="pLm9ujl18GM7SWnRbCey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kYMfQvezotua5eO7jqhQZeS6HOdRQWH4OWNrfodDCbvkD3lInc5qAb/cV9Zrsk6T88W3duGg23Q4wAUF+hf2eA==" saltValue="47jhIWnCa3YdZ0gGkzDC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UHnJMbL5tpoXg5ec58mJ2jUrbhgKZsP+OImTOv6Pq1D8CG0MMIvvR1zgGUsmumw5S7rN44npyVd0g8k3ek1bfA==" saltValue="DbJYo81+eYLFuiuR5Ma0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14.47</v>
      </c>
      <c r="G47" s="12">
        <v>13.85</v>
      </c>
      <c r="H47" s="12">
        <v>14.57</v>
      </c>
      <c r="I47" s="12">
        <v>14.93</v>
      </c>
      <c r="J47" s="13">
        <v>14.93</v>
      </c>
    </row>
    <row r="48" spans="2:10" ht="57.75" customHeight="1" x14ac:dyDescent="0.2">
      <c r="B48" s="14"/>
      <c r="C48" s="1141" t="s">
        <v>4</v>
      </c>
      <c r="D48" s="1141"/>
      <c r="E48" s="1142"/>
      <c r="F48" s="15">
        <v>2.93</v>
      </c>
      <c r="G48" s="16">
        <v>4.3899999999999997</v>
      </c>
      <c r="H48" s="16">
        <v>3.26</v>
      </c>
      <c r="I48" s="16">
        <v>5.64</v>
      </c>
      <c r="J48" s="17">
        <v>2.66</v>
      </c>
    </row>
    <row r="49" spans="2:10" ht="57.75" customHeight="1" thickBot="1" x14ac:dyDescent="0.25">
      <c r="B49" s="18"/>
      <c r="C49" s="1143" t="s">
        <v>5</v>
      </c>
      <c r="D49" s="1143"/>
      <c r="E49" s="1144"/>
      <c r="F49" s="19">
        <v>0.7</v>
      </c>
      <c r="G49" s="20">
        <v>1.65</v>
      </c>
      <c r="H49" s="20" t="s">
        <v>531</v>
      </c>
      <c r="I49" s="20">
        <v>2.37</v>
      </c>
      <c r="J49" s="21" t="s">
        <v>532</v>
      </c>
    </row>
    <row r="50" spans="2:10" ht="13" x14ac:dyDescent="0.2"/>
  </sheetData>
  <sheetProtection algorithmName="SHA-512" hashValue="TJ/z849XCeY8b8X6CXlqEezP2wRKKnbnZFx0aEoMNRya4Cvf/0z5m/g88xjUsXgq63LzeUXqOQIOBRLswFwCHA==" saltValue="FYlLamjCg4L/Ml/0nP31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igata shunsuke</cp:lastModifiedBy>
  <cp:lastPrinted>2026-03-05T07:17:17Z</cp:lastPrinted>
  <dcterms:created xsi:type="dcterms:W3CDTF">2026-02-23T08:43:54Z</dcterms:created>
  <dcterms:modified xsi:type="dcterms:W3CDTF">2026-03-19T06:42:46Z</dcterms:modified>
  <cp:category/>
</cp:coreProperties>
</file>