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FE1A6156-1F1A-47DE-B37B-3637F34DF1F2}" xr6:coauthVersionLast="47" xr6:coauthVersionMax="47" xr10:uidLastSave="{00000000-0000-0000-0000-000000000000}"/>
  <bookViews>
    <workbookView xWindow="28680" yWindow="-120" windowWidth="29040" windowHeight="15720" tabRatio="70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l="1"/>
  <c r="U36" i="10" s="1"/>
  <c r="U37" i="10" s="1"/>
  <c r="AM34" i="10" l="1"/>
  <c r="AM35" i="10" s="1"/>
  <c r="CO34" i="10" s="1"/>
  <c r="BW34" i="10"/>
  <c r="BW35" i="10" s="1"/>
  <c r="BW36" i="10" s="1"/>
  <c r="BW37" i="10" s="1"/>
  <c r="BW38" i="10" s="1"/>
  <c r="BW39" i="10" s="1"/>
  <c r="BW40" i="10" s="1"/>
  <c r="BW41" i="10" s="1"/>
</calcChain>
</file>

<file path=xl/sharedStrings.xml><?xml version="1.0" encoding="utf-8"?>
<sst xmlns="http://schemas.openxmlformats.org/spreadsheetml/2006/main" count="1134" uniqueCount="566">
  <si>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</si>
  <si>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</si>
  <si>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</si>
  <si>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</si>
  <si>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</si>
  <si>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</si>
  <si>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</si>
  <si>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</si>
  <si>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</si>
  <si>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</si>
  <si>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</si>
  <si>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</si>
  <si>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</si>
  <si>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</si>
  <si>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</si>
  <si>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</si>
  <si>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</si>
  <si>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</si>
  <si>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</si>
  <si>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</si>
  <si>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</si>
  <si>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</si>
  <si>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</si>
  <si>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</si>
  <si>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</si>
  <si>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</si>
  <si>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</si>
  <si>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</si>
  <si>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</si>
  <si>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</si>
  <si>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</si>
  <si>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</si>
  <si>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</si>
  <si>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</si>
  <si>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</si>
  <si>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</si>
  <si>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</si>
  <si>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</si>
  <si>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</si>
  <si>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</si>
  <si>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</si>
  <si>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</si>
  <si>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</si>
  <si>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</si>
  <si>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</si>
  <si>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</si>
  <si>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</si>
  <si>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</si>
  <si>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</si>
  <si>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</si>
  <si>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</si>
  <si>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</si>
  <si>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</si>
  <si>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</si>
  <si>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</si>
  <si>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</si>
  <si>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</si>
  <si>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</si>
  <si>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</si>
  <si>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</si>
  <si>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</si>
  <si>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</si>
  <si>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</si>
  <si>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</si>
  <si>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</si>
  <si>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</si>
  <si>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</si>
  <si>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</si>
  <si>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</si>
  <si>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</si>
  <si>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</si>
  <si>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</si>
  <si>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</si>
  <si>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</si>
  <si>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</si>
  <si>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</si>
  <si>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</si>
  <si>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</si>
  <si>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</si>
  <si>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</si>
  <si>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</si>
  <si>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</si>
  <si>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</si>
  <si>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</si>
  <si>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</si>
  <si>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</si>
  <si>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</si>
  <si>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</si>
  <si>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</si>
  <si>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</si>
  <si>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</si>
  <si>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</si>
  <si>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</si>
  <si>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</si>
  <si>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板野町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</si>
  <si>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</si>
  <si>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</si>
  <si>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</si>
  <si>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</si>
  <si>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</si>
  <si>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</si>
  <si>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</si>
  <si>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</si>
  <si>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</si>
  <si>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</si>
  <si>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</si>
  <si>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</si>
  <si>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</si>
  <si>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</si>
  <si>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</si>
  <si>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</si>
  <si>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</si>
  <si>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</si>
  <si>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</si>
  <si>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</si>
  <si>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</si>
  <si>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</si>
  <si>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</si>
  <si>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</si>
  <si>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</si>
  <si>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</si>
  <si>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</si>
  <si>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</si>
  <si>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</si>
  <si>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</si>
  <si>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</si>
  <si>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</si>
  <si>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</si>
  <si>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</si>
  <si>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</si>
  <si>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</si>
  <si>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</si>
  <si>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</si>
  <si>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</si>
  <si>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</si>
  <si>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</si>
  <si>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</si>
  <si>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</si>
  <si>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</si>
  <si>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</si>
  <si>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</si>
  <si>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</si>
  <si>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</si>
  <si>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</si>
  <si>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</si>
  <si>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</si>
  <si>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</si>
  <si>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</si>
  <si>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</si>
  <si>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</si>
  <si>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</si>
  <si>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</si>
  <si>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</si>
  <si>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</si>
  <si>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</si>
  <si>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</si>
  <si>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</si>
  <si>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</si>
  <si>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</si>
  <si>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</si>
  <si>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</si>
  <si>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</si>
  <si>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</si>
  <si>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</si>
  <si>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</si>
  <si>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</si>
  <si>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</si>
  <si>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</si>
  <si>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</si>
  <si>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</si>
  <si>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</si>
  <si>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</si>
  <si>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</si>
  <si>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</si>
  <si>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</si>
  <si>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</si>
  <si>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</si>
  <si>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</si>
  <si>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</si>
  <si>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</si>
  <si>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</si>
  <si>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</si>
  <si>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</si>
  <si>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</si>
  <si>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</si>
  <si>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</si>
  <si>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</si>
  <si>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</si>
  <si>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</si>
  <si>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</si>
  <si>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</si>
  <si>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</si>
  <si>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</si>
  <si>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</si>
  <si>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</si>
  <si>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</si>
  <si>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</si>
  <si>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</si>
  <si>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</si>
  <si>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</si>
  <si>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</si>
  <si>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</si>
  <si>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</si>
  <si>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徳島県板野町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</si>
  <si>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</si>
  <si>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</si>
  <si>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</si>
  <si>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</si>
  <si>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</si>
  <si>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</si>
  <si>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</si>
  <si>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</si>
  <si>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</si>
  <si>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</si>
  <si>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</si>
  <si>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</si>
  <si>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</si>
  <si>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</si>
  <si>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</si>
  <si>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</si>
  <si>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</si>
  <si>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</si>
  <si>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</si>
  <si>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</si>
  <si>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</si>
  <si>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</si>
  <si>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</si>
  <si>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</si>
  <si>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</si>
  <si>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</si>
  <si>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</si>
  <si>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</si>
  <si>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</si>
  <si>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</si>
  <si>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</si>
  <si>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</si>
  <si>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</si>
  <si>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</si>
  <si>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</si>
  <si>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</si>
  <si>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</si>
  <si>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</si>
  <si>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</si>
  <si>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</si>
  <si>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</si>
  <si>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</si>
  <si>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</si>
  <si>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</si>
  <si>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</si>
  <si>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</si>
  <si>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</si>
  <si>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</si>
  <si>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</si>
  <si>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</si>
  <si>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</si>
  <si>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</si>
  <si>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</si>
  <si>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</si>
  <si>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</si>
  <si>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</si>
  <si>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</si>
  <si>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</si>
  <si>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</si>
  <si>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</si>
  <si>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</si>
  <si>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</si>
  <si>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</si>
  <si>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</si>
  <si>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</si>
  <si>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</si>
  <si>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</si>
  <si>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</si>
  <si>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</si>
  <si>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</si>
  <si>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</si>
  <si>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</si>
  <si>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</si>
  <si>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</si>
  <si>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</si>
  <si>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</si>
  <si>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</si>
  <si>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</si>
  <si>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</si>
  <si>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</si>
  <si>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</si>
  <si>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</si>
  <si>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</si>
  <si>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</si>
  <si>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</si>
  <si>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</si>
  <si>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</si>
  <si>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</si>
  <si>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</si>
  <si>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</si>
  <si>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</si>
  <si>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</si>
  <si>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</si>
  <si>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</si>
  <si>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</si>
  <si>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</si>
  <si>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</si>
  <si>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</si>
  <si>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</si>
  <si>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</si>
  <si>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</si>
  <si>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</si>
  <si>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</si>
  <si>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</si>
  <si>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</si>
  <si>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</si>
  <si>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</si>
  <si>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</si>
  <si>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</si>
  <si>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</si>
  <si>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</si>
  <si>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</si>
  <si>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</si>
  <si>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</si>
  <si>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</si>
  <si>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</si>
  <si>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</si>
  <si>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</si>
  <si>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</si>
  <si>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</si>
  <si>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</si>
  <si>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</si>
  <si>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</si>
  <si>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</si>
  <si>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</si>
  <si>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</si>
  <si>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</si>
  <si>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</si>
  <si>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</si>
  <si>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</si>
  <si>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</si>
  <si>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</si>
  <si>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</si>
  <si>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</si>
  <si>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</si>
  <si>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</si>
  <si>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</si>
  <si>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</si>
  <si>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</si>
  <si>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</si>
  <si>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</si>
  <si>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</si>
  <si>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</si>
  <si>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</si>
  <si>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</si>
  <si>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</si>
  <si>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</si>
  <si>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</si>
  <si>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</si>
  <si>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</si>
  <si>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徳島県板野町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</si>
  <si>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</si>
  <si>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</si>
  <si>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</si>
  <si>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</si>
  <si>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</si>
  <si>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</si>
  <si>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</si>
  <si>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</si>
  <si>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</si>
  <si>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</si>
  <si>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</si>
  <si>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</si>
  <si>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</si>
  <si>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</si>
  <si>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</si>
  <si>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</si>
  <si>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</si>
  <si>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</si>
  <si>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</si>
  <si>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</si>
  <si>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板野町住宅新築資金等貸付事業特別会計</t>
    <phoneticPr fontId="5"/>
  </si>
  <si>
    <t>板野町奨学金貸与事業特別会計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</si>
  <si>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</si>
  <si>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</si>
  <si>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</si>
  <si>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</si>
  <si>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</si>
  <si>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</si>
  <si>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</si>
  <si>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</si>
  <si>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</si>
  <si>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</si>
  <si>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</si>
  <si>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</si>
  <si>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</si>
  <si>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板野町特別会計国民健康保険</t>
    <phoneticPr fontId="5"/>
  </si>
  <si>
    <t>板野町介護保険（保険事業）特別会計</t>
    <phoneticPr fontId="5"/>
  </si>
  <si>
    <t>板野町後期高齢者医療特別会計</t>
    <phoneticPr fontId="5"/>
  </si>
  <si>
    <t>板野町介護保険（介護サービス事業）特別会計</t>
    <phoneticPr fontId="5"/>
  </si>
  <si>
    <t>板野町水道事業会計</t>
    <phoneticPr fontId="5"/>
  </si>
  <si>
    <t>法適用企業</t>
    <phoneticPr fontId="5"/>
  </si>
  <si>
    <t>板野町下水道事業会計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</si>
  <si>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</si>
  <si>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</si>
  <si>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</si>
  <si>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</si>
  <si>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</si>
  <si>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</si>
  <si>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</si>
  <si>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</si>
  <si>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</si>
  <si>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</si>
  <si>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</si>
  <si>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</si>
  <si>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</si>
  <si>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</si>
  <si>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</si>
  <si>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</si>
  <si>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</si>
  <si>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</si>
  <si>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</si>
  <si>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</si>
  <si>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</si>
  <si>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</si>
  <si>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</si>
  <si>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</si>
  <si>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</si>
  <si>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</si>
  <si>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</si>
  <si>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</si>
  <si>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</si>
  <si>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</si>
  <si>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</si>
  <si>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</si>
  <si>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</si>
  <si>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</si>
  <si>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</si>
  <si>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</si>
  <si>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</si>
  <si>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</si>
  <si>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</si>
  <si>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</si>
  <si>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</si>
  <si>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</si>
  <si>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</si>
  <si>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</si>
  <si>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</si>
  <si>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</si>
  <si>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</si>
  <si>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</si>
  <si>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</si>
  <si>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</si>
  <si>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</si>
  <si>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</si>
  <si>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</si>
  <si>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板野町介護保険(介護サービス事業)特別会計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</si>
  <si>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</si>
  <si>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板野町介護保険(保険事業)特別会計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</si>
  <si>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</si>
  <si>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</si>
  <si>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</si>
  <si>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</si>
  <si>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</si>
  <si>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</si>
  <si>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</si>
  <si>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</si>
  <si>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</si>
  <si>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</si>
  <si>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</si>
  <si>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</si>
  <si>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</si>
  <si>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</si>
  <si>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</si>
  <si>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</si>
  <si>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</si>
  <si>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</si>
  <si>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</si>
  <si>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</si>
  <si>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</si>
  <si>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</si>
  <si>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</si>
  <si>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</si>
  <si>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</si>
  <si>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</si>
  <si>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</si>
  <si>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</si>
  <si>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</si>
  <si>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</si>
  <si>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</si>
  <si>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</si>
  <si>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</si>
  <si>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</si>
  <si>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</si>
  <si>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</si>
  <si>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</si>
  <si>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</si>
  <si>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</si>
  <si>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</si>
  <si>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</si>
  <si>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</si>
  <si>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</si>
  <si>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</si>
  <si>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</si>
  <si>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</si>
  <si>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</si>
  <si>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</si>
  <si>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</si>
  <si>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</si>
  <si>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</si>
  <si>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</si>
  <si>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</si>
  <si>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</si>
  <si>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</si>
  <si>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</si>
  <si>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</si>
  <si>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</si>
  <si>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</si>
  <si>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</si>
  <si>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</si>
  <si>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</si>
  <si>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</si>
  <si>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</si>
  <si>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</si>
  <si>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</si>
  <si>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</si>
  <si>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</si>
  <si>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</si>
  <si>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</si>
  <si>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</si>
  <si>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</si>
  <si>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</si>
  <si>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</si>
  <si>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</si>
  <si>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</si>
  <si>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</si>
  <si>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</si>
  <si>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</si>
  <si>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</si>
  <si>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</si>
  <si>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板野町水道事業会計</t>
  </si>
  <si>
    <t>一般会計</t>
  </si>
  <si>
    <t>板野町介護保険（保険事業）特別会計</t>
  </si>
  <si>
    <t>板野町下水道事業会計</t>
  </si>
  <si>
    <t>板野町特別会計国民健康保険</t>
  </si>
  <si>
    <t>板野町介護保険（介護サービス事業）特別会計</t>
  </si>
  <si>
    <t>板野町後期高齢者医療特別会計</t>
  </si>
  <si>
    <t>板野町住宅新築資金等貸付事業特別会計</t>
  </si>
  <si>
    <t>その他会計（赤字）</t>
  </si>
  <si>
    <t>その他会計（黒字）</t>
  </si>
  <si>
    <t>R02</t>
    <phoneticPr fontId="5"/>
  </si>
  <si>
    <t>R03</t>
    <phoneticPr fontId="5"/>
  </si>
  <si>
    <t>R04</t>
    <phoneticPr fontId="5"/>
  </si>
  <si>
    <t>R05</t>
    <phoneticPr fontId="5"/>
  </si>
  <si>
    <t>R06</t>
    <phoneticPr fontId="5"/>
  </si>
  <si>
    <t>-</t>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</si>
  <si>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3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</si>
  <si>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35"/>
  </si>
  <si>
    <t>徳島県市町村総合事務組合（徳島滞納整理機構特別会計）</t>
    <rPh sb="0" eb="12">
      <t>トクシマケンシチョウソンソウゴウジムクミアイ</t>
    </rPh>
    <rPh sb="13" eb="15">
      <t>トクシマ</t>
    </rPh>
    <rPh sb="15" eb="17">
      <t>タイノウ</t>
    </rPh>
    <rPh sb="17" eb="19">
      <t>セイリ</t>
    </rPh>
    <rPh sb="19" eb="21">
      <t>キコウ</t>
    </rPh>
    <rPh sb="21" eb="23">
      <t>トクベツ</t>
    </rPh>
    <rPh sb="23" eb="25">
      <t>カイケイ</t>
    </rPh>
    <phoneticPr fontId="35"/>
  </si>
  <si>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35"/>
  </si>
  <si>
    <t>徳島県後期高齢者医療広域連合（後期高齢者医療事業会計）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5"/>
  </si>
  <si>
    <t>中央広域環境施設組合</t>
    <rPh sb="0" eb="10">
      <t>チュウオウコウイキカンキョウシセツクミアイ</t>
    </rPh>
    <phoneticPr fontId="35"/>
  </si>
  <si>
    <t>板野西部消防組合</t>
    <rPh sb="0" eb="2">
      <t>イタノ</t>
    </rPh>
    <rPh sb="2" eb="4">
      <t>セイブ</t>
    </rPh>
    <rPh sb="4" eb="6">
      <t>ショウボウ</t>
    </rPh>
    <rPh sb="6" eb="8">
      <t>クミアイ</t>
    </rPh>
    <phoneticPr fontId="35"/>
  </si>
  <si>
    <t>松茂町ほか二町競艇事業組合</t>
    <phoneticPr fontId="2"/>
  </si>
  <si>
    <t>○</t>
    <phoneticPr fontId="2"/>
  </si>
  <si>
    <t>板野町土地開発公社</t>
    <phoneticPr fontId="2"/>
  </si>
  <si>
    <t>-</t>
    <phoneticPr fontId="2"/>
  </si>
  <si>
    <t>役場庁舎改築等基金</t>
  </si>
  <si>
    <t>公共施設等整備基金</t>
  </si>
  <si>
    <t>産業振興資本管理基金</t>
  </si>
  <si>
    <t>高齢者保健福祉基金</t>
  </si>
  <si>
    <t>地方創生基金</t>
    <rPh sb="0" eb="2">
      <t>チホウ</t>
    </rPh>
    <rPh sb="2" eb="4">
      <t>ソウセイ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</si>
</sst>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7C82-4EF5-A998-966CF2CCC6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178586</c:v>
                </c:pt>
                <c:pt idx="1">
                  <c:v>35046</c:v>
                </c:pt>
                <c:pt idx="2">
                  <c:v>18393</c:v>
                </c:pt>
                <c:pt idx="3">
                  <c:v>36990</c:v>
                </c:pt>
                <c:pt idx="4">
                  <c:v>28851</c:v>
                </c:pt>
              </c:numCache>
            </c:numRef>
          </c:val>
          <c:smooth val="0"/>
          <c:extLst>
            <c:ext xmlns:c16="http://schemas.microsoft.com/office/drawing/2014/chart" uri="{C3380CC4-5D6E-409C-BE32-E72D297353CC}">
              <c16:uniqueId val="{00000001-7C82-4EF5-A998-966CF2CCC6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6.78</c:v>
                </c:pt>
                <c:pt idx="1">
                  <c:v>6.85</c:v>
                </c:pt>
                <c:pt idx="2">
                  <c:v>6.8</c:v>
                </c:pt>
                <c:pt idx="3">
                  <c:v>9.06</c:v>
                </c:pt>
                <c:pt idx="4">
                  <c:v>8.0500000000000007</c:v>
                </c:pt>
              </c:numCache>
            </c:numRef>
          </c:val>
          <c:extLst>
            <c:ext xmlns:c16="http://schemas.microsoft.com/office/drawing/2014/chart" uri="{C3380CC4-5D6E-409C-BE32-E72D297353CC}">
              <c16:uniqueId val="{00000000-BCED-49A0-A20F-AB21539386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11.25</c:v>
                </c:pt>
                <c:pt idx="1">
                  <c:v>14.27</c:v>
                </c:pt>
                <c:pt idx="2">
                  <c:v>16.89</c:v>
                </c:pt>
                <c:pt idx="3">
                  <c:v>16.690000000000001</c:v>
                </c:pt>
                <c:pt idx="4">
                  <c:v>18.739999999999998</c:v>
                </c:pt>
              </c:numCache>
            </c:numRef>
          </c:val>
          <c:extLst>
            <c:ext xmlns:c16="http://schemas.microsoft.com/office/drawing/2014/chart" uri="{C3380CC4-5D6E-409C-BE32-E72D297353CC}">
              <c16:uniqueId val="{00000001-BCED-49A0-A20F-AB21539386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0.87</c:v>
                </c:pt>
                <c:pt idx="1">
                  <c:v>4.1900000000000004</c:v>
                </c:pt>
                <c:pt idx="2">
                  <c:v>5.33</c:v>
                </c:pt>
                <c:pt idx="3">
                  <c:v>2.35</c:v>
                </c:pt>
                <c:pt idx="4">
                  <c:v>1.6</c:v>
                </c:pt>
              </c:numCache>
            </c:numRef>
          </c:val>
          <c:smooth val="0"/>
          <c:extLst>
            <c:ext xmlns:c16="http://schemas.microsoft.com/office/drawing/2014/chart" uri="{C3380CC4-5D6E-409C-BE32-E72D297353CC}">
              <c16:uniqueId val="{00000002-BCED-49A0-A20F-AB21539386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0.59</c:v>
                </c:pt>
                <c:pt idx="6">
                  <c:v>#N/A</c:v>
                </c:pt>
                <c:pt idx="7">
                  <c:v>0</c:v>
                </c:pt>
                <c:pt idx="8">
                  <c:v>#N/A</c:v>
                </c:pt>
                <c:pt idx="9">
                  <c:v>0</c:v>
                </c:pt>
              </c:numCache>
            </c:numRef>
          </c:val>
          <c:extLst>
            <c:ext xmlns:c16="http://schemas.microsoft.com/office/drawing/2014/chart" uri="{C3380CC4-5D6E-409C-BE32-E72D297353CC}">
              <c16:uniqueId val="{00000000-FFE4-4264-B824-DED06C027D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E4-4264-B824-DED06C027D72}"/>
            </c:ext>
          </c:extLst>
        </c:ser>
        <c:ser>
          <c:idx val="2"/>
          <c:order val="2"/>
          <c:tx>
            <c:strRef>
              <c:f>データシート!$A$29</c:f>
              <c:strCache>
                <c:ptCount val="1"/>
                <c:pt idx="0">
                  <c:v>板野町住宅新築資金等貸付事業特別会計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0.03</c:v>
                </c:pt>
                <c:pt idx="6">
                  <c:v>#N/A</c:v>
                </c:pt>
                <c:pt idx="7">
                  <c:v>0.01</c:v>
                </c:pt>
                <c:pt idx="8">
                  <c:v>#N/A</c:v>
                </c:pt>
                <c:pt idx="9">
                  <c:v>0.01</c:v>
                </c:pt>
              </c:numCache>
            </c:numRef>
          </c:val>
          <c:extLst>
            <c:ext xmlns:c16="http://schemas.microsoft.com/office/drawing/2014/chart" uri="{C3380CC4-5D6E-409C-BE32-E72D297353CC}">
              <c16:uniqueId val="{00000002-FFE4-4264-B824-DED06C027D72}"/>
            </c:ext>
          </c:extLst>
        </c:ser>
        <c:ser>
          <c:idx val="3"/>
          <c:order val="3"/>
          <c:tx>
            <c:strRef>
              <c:f>データシート!$A$30</c:f>
              <c:strCache>
                <c:ptCount val="1"/>
                <c:pt idx="0">
                  <c:v>板野町後期高齢者医療特別会計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0.01</c:v>
                </c:pt>
                <c:pt idx="4">
                  <c:v>#N/A</c:v>
                </c:pt>
                <c:pt idx="5">
                  <c:v>0.04</c:v>
                </c:pt>
                <c:pt idx="6">
                  <c:v>#N/A</c:v>
                </c:pt>
                <c:pt idx="7">
                  <c:v>0.05</c:v>
                </c:pt>
                <c:pt idx="8">
                  <c:v>#N/A</c:v>
                </c:pt>
                <c:pt idx="9">
                  <c:v>0.06</c:v>
                </c:pt>
              </c:numCache>
            </c:numRef>
          </c:val>
          <c:extLst>
            <c:ext xmlns:c16="http://schemas.microsoft.com/office/drawing/2014/chart" uri="{C3380CC4-5D6E-409C-BE32-E72D297353CC}">
              <c16:uniqueId val="{00000003-FFE4-4264-B824-DED06C027D72}"/>
            </c:ext>
          </c:extLst>
        </c:ser>
        <c:ser>
          <c:idx val="4"/>
          <c:order val="4"/>
          <c:tx>
            <c:strRef>
              <c:f>データシート!$A$31</c:f>
              <c:strCache>
                <c:ptCount val="1"/>
                <c:pt idx="0">
                  <c:v>板野町介護保険（介護サービス事業）特別会計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7.0000000000000007E-2</c:v>
                </c:pt>
                <c:pt idx="4">
                  <c:v>#N/A</c:v>
                </c:pt>
                <c:pt idx="5">
                  <c:v>0.1</c:v>
                </c:pt>
                <c:pt idx="6">
                  <c:v>#N/A</c:v>
                </c:pt>
                <c:pt idx="7">
                  <c:v>0.12</c:v>
                </c:pt>
                <c:pt idx="8">
                  <c:v>#N/A</c:v>
                </c:pt>
                <c:pt idx="9">
                  <c:v>0.14000000000000001</c:v>
                </c:pt>
              </c:numCache>
            </c:numRef>
          </c:val>
          <c:extLst>
            <c:ext xmlns:c16="http://schemas.microsoft.com/office/drawing/2014/chart" uri="{C3380CC4-5D6E-409C-BE32-E72D297353CC}">
              <c16:uniqueId val="{00000004-FFE4-4264-B824-DED06C027D72}"/>
            </c:ext>
          </c:extLst>
        </c:ser>
        <c:ser>
          <c:idx val="5"/>
          <c:order val="5"/>
          <c:tx>
            <c:strRef>
              <c:f>データシート!$A$32</c:f>
              <c:strCache>
                <c:ptCount val="1"/>
                <c:pt idx="0">
                  <c:v>板野町特別会計国民健康保険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0.7</c:v>
                </c:pt>
                <c:pt idx="4">
                  <c:v>#N/A</c:v>
                </c:pt>
                <c:pt idx="5">
                  <c:v>0.76</c:v>
                </c:pt>
                <c:pt idx="6">
                  <c:v>#N/A</c:v>
                </c:pt>
                <c:pt idx="7">
                  <c:v>0.46</c:v>
                </c:pt>
                <c:pt idx="8">
                  <c:v>#N/A</c:v>
                </c:pt>
                <c:pt idx="9">
                  <c:v>0.64</c:v>
                </c:pt>
              </c:numCache>
            </c:numRef>
          </c:val>
          <c:extLst>
            <c:ext xmlns:c16="http://schemas.microsoft.com/office/drawing/2014/chart" uri="{C3380CC4-5D6E-409C-BE32-E72D297353CC}">
              <c16:uniqueId val="{00000005-FFE4-4264-B824-DED06C027D72}"/>
            </c:ext>
          </c:extLst>
        </c:ser>
        <c:ser>
          <c:idx val="6"/>
          <c:order val="6"/>
          <c:tx>
            <c:strRef>
              <c:f>データシート!$A$33</c:f>
              <c:strCache>
                <c:ptCount val="1"/>
                <c:pt idx="0">
                  <c:v>板野町下水道事業会計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0.22</c:v>
                </c:pt>
                <c:pt idx="8">
                  <c:v>#N/A</c:v>
                </c:pt>
                <c:pt idx="9">
                  <c:v>0.72</c:v>
                </c:pt>
              </c:numCache>
            </c:numRef>
          </c:val>
          <c:extLst>
            <c:ext xmlns:c16="http://schemas.microsoft.com/office/drawing/2014/chart" uri="{C3380CC4-5D6E-409C-BE32-E72D297353CC}">
              <c16:uniqueId val="{00000006-FFE4-4264-B824-DED06C027D72}"/>
            </c:ext>
          </c:extLst>
        </c:ser>
        <c:ser>
          <c:idx val="7"/>
          <c:order val="7"/>
          <c:tx>
            <c:strRef>
              <c:f>データシート!$A$34</c:f>
              <c:strCache>
                <c:ptCount val="1"/>
                <c:pt idx="0">
                  <c:v>板野町介護保険（保険事業）特別会計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0.37</c:v>
                </c:pt>
                <c:pt idx="2">
                  <c:v>#N/A</c:v>
                </c:pt>
                <c:pt idx="3">
                  <c:v>0.42</c:v>
                </c:pt>
                <c:pt idx="4">
                  <c:v>#N/A</c:v>
                </c:pt>
                <c:pt idx="5">
                  <c:v>2.65</c:v>
                </c:pt>
                <c:pt idx="6">
                  <c:v>#N/A</c:v>
                </c:pt>
                <c:pt idx="7">
                  <c:v>3</c:v>
                </c:pt>
                <c:pt idx="8">
                  <c:v>#N/A</c:v>
                </c:pt>
                <c:pt idx="9">
                  <c:v>3.04</c:v>
                </c:pt>
              </c:numCache>
            </c:numRef>
          </c:val>
          <c:extLst>
            <c:ext xmlns:c16="http://schemas.microsoft.com/office/drawing/2014/chart" uri="{C3380CC4-5D6E-409C-BE32-E72D297353CC}">
              <c16:uniqueId val="{00000007-FFE4-4264-B824-DED06C027D7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6.75</c:v>
                </c:pt>
                <c:pt idx="2">
                  <c:v>#N/A</c:v>
                </c:pt>
                <c:pt idx="3">
                  <c:v>6.83</c:v>
                </c:pt>
                <c:pt idx="4">
                  <c:v>#N/A</c:v>
                </c:pt>
                <c:pt idx="5">
                  <c:v>6.76</c:v>
                </c:pt>
                <c:pt idx="6">
                  <c:v>#N/A</c:v>
                </c:pt>
                <c:pt idx="7">
                  <c:v>9.0399999999999991</c:v>
                </c:pt>
                <c:pt idx="8">
                  <c:v>#N/A</c:v>
                </c:pt>
                <c:pt idx="9">
                  <c:v>8.0299999999999994</c:v>
                </c:pt>
              </c:numCache>
            </c:numRef>
          </c:val>
          <c:extLst>
            <c:ext xmlns:c16="http://schemas.microsoft.com/office/drawing/2014/chart" uri="{C3380CC4-5D6E-409C-BE32-E72D297353CC}">
              <c16:uniqueId val="{00000008-FFE4-4264-B824-DED06C027D72}"/>
            </c:ext>
          </c:extLst>
        </c:ser>
        <c:ser>
          <c:idx val="9"/>
          <c:order val="9"/>
          <c:tx>
            <c:strRef>
              <c:f>データシート!$A$36</c:f>
              <c:strCache>
                <c:ptCount val="1"/>
                <c:pt idx="0">
                  <c:v>板野町水道事業会計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13.85</c:v>
                </c:pt>
                <c:pt idx="2">
                  <c:v>#N/A</c:v>
                </c:pt>
                <c:pt idx="3">
                  <c:v>13.43</c:v>
                </c:pt>
                <c:pt idx="4">
                  <c:v>#N/A</c:v>
                </c:pt>
                <c:pt idx="5">
                  <c:v>13.92</c:v>
                </c:pt>
                <c:pt idx="6">
                  <c:v>#N/A</c:v>
                </c:pt>
                <c:pt idx="7">
                  <c:v>13.41</c:v>
                </c:pt>
                <c:pt idx="8">
                  <c:v>#N/A</c:v>
                </c:pt>
                <c:pt idx="9">
                  <c:v>13.3</c:v>
                </c:pt>
              </c:numCache>
            </c:numRef>
          </c:val>
          <c:extLst>
            <c:ext xmlns:c16="http://schemas.microsoft.com/office/drawing/2014/chart" uri="{C3380CC4-5D6E-409C-BE32-E72D297353CC}">
              <c16:uniqueId val="{00000009-FFE4-4264-B824-DED06C027D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373</c:v>
                </c:pt>
                <c:pt idx="5">
                  <c:v>381</c:v>
                </c:pt>
                <c:pt idx="8">
                  <c:v>380</c:v>
                </c:pt>
                <c:pt idx="11">
                  <c:v>351</c:v>
                </c:pt>
                <c:pt idx="14">
                  <c:v>353</c:v>
                </c:pt>
              </c:numCache>
            </c:numRef>
          </c:val>
          <c:extLst>
            <c:ext xmlns:c16="http://schemas.microsoft.com/office/drawing/2014/chart" uri="{C3380CC4-5D6E-409C-BE32-E72D297353CC}">
              <c16:uniqueId val="{00000000-B25E-4E0B-9FB7-5B2AB654BA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5E-4E0B-9FB7-5B2AB654BA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5E-4E0B-9FB7-5B2AB654BA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5</c:v>
                </c:pt>
                <c:pt idx="6">
                  <c:v>0</c:v>
                </c:pt>
                <c:pt idx="9">
                  <c:v>0</c:v>
                </c:pt>
                <c:pt idx="12">
                  <c:v>0</c:v>
                </c:pt>
              </c:numCache>
            </c:numRef>
          </c:val>
          <c:extLst>
            <c:ext xmlns:c16="http://schemas.microsoft.com/office/drawing/2014/chart" uri="{C3380CC4-5D6E-409C-BE32-E72D297353CC}">
              <c16:uniqueId val="{00000003-B25E-4E0B-9FB7-5B2AB654BA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139</c:v>
                </c:pt>
                <c:pt idx="3">
                  <c:v>143</c:v>
                </c:pt>
                <c:pt idx="6">
                  <c:v>147</c:v>
                </c:pt>
                <c:pt idx="9">
                  <c:v>137</c:v>
                </c:pt>
                <c:pt idx="12">
                  <c:v>139</c:v>
                </c:pt>
              </c:numCache>
            </c:numRef>
          </c:val>
          <c:extLst>
            <c:ext xmlns:c16="http://schemas.microsoft.com/office/drawing/2014/chart" uri="{C3380CC4-5D6E-409C-BE32-E72D297353CC}">
              <c16:uniqueId val="{00000004-B25E-4E0B-9FB7-5B2AB654BA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5E-4E0B-9FB7-5B2AB654BA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5E-4E0B-9FB7-5B2AB654BA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363</c:v>
                </c:pt>
                <c:pt idx="3">
                  <c:v>380</c:v>
                </c:pt>
                <c:pt idx="6">
                  <c:v>418</c:v>
                </c:pt>
                <c:pt idx="9">
                  <c:v>437</c:v>
                </c:pt>
                <c:pt idx="12">
                  <c:v>435</c:v>
                </c:pt>
              </c:numCache>
            </c:numRef>
          </c:val>
          <c:extLst>
            <c:ext xmlns:c16="http://schemas.microsoft.com/office/drawing/2014/chart" uri="{C3380CC4-5D6E-409C-BE32-E72D297353CC}">
              <c16:uniqueId val="{00000007-B25E-4E0B-9FB7-5B2AB654BA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134</c:v>
                </c:pt>
                <c:pt idx="2">
                  <c:v>#N/A</c:v>
                </c:pt>
                <c:pt idx="3">
                  <c:v>#N/A</c:v>
                </c:pt>
                <c:pt idx="4">
                  <c:v>147</c:v>
                </c:pt>
                <c:pt idx="5">
                  <c:v>#N/A</c:v>
                </c:pt>
                <c:pt idx="6">
                  <c:v>#N/A</c:v>
                </c:pt>
                <c:pt idx="7">
                  <c:v>185</c:v>
                </c:pt>
                <c:pt idx="8">
                  <c:v>#N/A</c:v>
                </c:pt>
                <c:pt idx="9">
                  <c:v>#N/A</c:v>
                </c:pt>
                <c:pt idx="10">
                  <c:v>223</c:v>
                </c:pt>
                <c:pt idx="11">
                  <c:v>#N/A</c:v>
                </c:pt>
                <c:pt idx="12">
                  <c:v>#N/A</c:v>
                </c:pt>
                <c:pt idx="13">
                  <c:v>221</c:v>
                </c:pt>
                <c:pt idx="14">
                  <c:v>#N/A</c:v>
                </c:pt>
              </c:numCache>
            </c:numRef>
          </c:val>
          <c:smooth val="0"/>
          <c:extLst>
            <c:ext xmlns:c16="http://schemas.microsoft.com/office/drawing/2014/chart" uri="{C3380CC4-5D6E-409C-BE32-E72D297353CC}">
              <c16:uniqueId val="{00000008-B25E-4E0B-9FB7-5B2AB654BA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4652</c:v>
                </c:pt>
                <c:pt idx="5">
                  <c:v>4533</c:v>
                </c:pt>
                <c:pt idx="8">
                  <c:v>4314</c:v>
                </c:pt>
                <c:pt idx="11">
                  <c:v>4111</c:v>
                </c:pt>
                <c:pt idx="14">
                  <c:v>3888</c:v>
                </c:pt>
              </c:numCache>
            </c:numRef>
          </c:val>
          <c:extLst>
            <c:ext xmlns:c16="http://schemas.microsoft.com/office/drawing/2014/chart" uri="{C3380CC4-5D6E-409C-BE32-E72D297353CC}">
              <c16:uniqueId val="{00000000-C95D-4982-BFE7-AB65C77531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c:v>
                </c:pt>
                <c:pt idx="5">
                  <c:v>53</c:v>
                </c:pt>
                <c:pt idx="8">
                  <c:v>42</c:v>
                </c:pt>
                <c:pt idx="11">
                  <c:v>37</c:v>
                </c:pt>
                <c:pt idx="14">
                  <c:v>41</c:v>
                </c:pt>
              </c:numCache>
            </c:numRef>
          </c:val>
          <c:extLst>
            <c:ext xmlns:c16="http://schemas.microsoft.com/office/drawing/2014/chart" uri="{C3380CC4-5D6E-409C-BE32-E72D297353CC}">
              <c16:uniqueId val="{00000001-C95D-4982-BFE7-AB65C77531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2798</c:v>
                </c:pt>
                <c:pt idx="5">
                  <c:v>3544</c:v>
                </c:pt>
                <c:pt idx="8">
                  <c:v>3801</c:v>
                </c:pt>
                <c:pt idx="11">
                  <c:v>3873</c:v>
                </c:pt>
                <c:pt idx="14">
                  <c:v>4023</c:v>
                </c:pt>
              </c:numCache>
            </c:numRef>
          </c:val>
          <c:extLst>
            <c:ext xmlns:c16="http://schemas.microsoft.com/office/drawing/2014/chart" uri="{C3380CC4-5D6E-409C-BE32-E72D297353CC}">
              <c16:uniqueId val="{00000002-C95D-4982-BFE7-AB65C77531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5D-4982-BFE7-AB65C77531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5D-4982-BFE7-AB65C77531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5D-4982-BFE7-AB65C77531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389</c:v>
                </c:pt>
                <c:pt idx="3">
                  <c:v>354</c:v>
                </c:pt>
                <c:pt idx="6">
                  <c:v>338</c:v>
                </c:pt>
                <c:pt idx="9">
                  <c:v>315</c:v>
                </c:pt>
                <c:pt idx="12">
                  <c:v>297</c:v>
                </c:pt>
              </c:numCache>
            </c:numRef>
          </c:val>
          <c:extLst>
            <c:ext xmlns:c16="http://schemas.microsoft.com/office/drawing/2014/chart" uri="{C3380CC4-5D6E-409C-BE32-E72D297353CC}">
              <c16:uniqueId val="{00000006-C95D-4982-BFE7-AB65C77531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c:v>
                </c:pt>
                <c:pt idx="3">
                  <c:v>2</c:v>
                </c:pt>
                <c:pt idx="6">
                  <c:v>2</c:v>
                </c:pt>
                <c:pt idx="9">
                  <c:v>1</c:v>
                </c:pt>
                <c:pt idx="12">
                  <c:v>0</c:v>
                </c:pt>
              </c:numCache>
            </c:numRef>
          </c:val>
          <c:extLst>
            <c:ext xmlns:c16="http://schemas.microsoft.com/office/drawing/2014/chart" uri="{C3380CC4-5D6E-409C-BE32-E72D297353CC}">
              <c16:uniqueId val="{00000007-C95D-4982-BFE7-AB65C77531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1999</c:v>
                </c:pt>
                <c:pt idx="3">
                  <c:v>1982</c:v>
                </c:pt>
                <c:pt idx="6">
                  <c:v>1969</c:v>
                </c:pt>
                <c:pt idx="9">
                  <c:v>1876</c:v>
                </c:pt>
                <c:pt idx="12">
                  <c:v>1771</c:v>
                </c:pt>
              </c:numCache>
            </c:numRef>
          </c:val>
          <c:extLst>
            <c:ext xmlns:c16="http://schemas.microsoft.com/office/drawing/2014/chart" uri="{C3380CC4-5D6E-409C-BE32-E72D297353CC}">
              <c16:uniqueId val="{00000008-C95D-4982-BFE7-AB65C77531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95D-4982-BFE7-AB65C77531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5740</c:v>
                </c:pt>
                <c:pt idx="3">
                  <c:v>5692</c:v>
                </c:pt>
                <c:pt idx="6">
                  <c:v>5252</c:v>
                </c:pt>
                <c:pt idx="9">
                  <c:v>4979</c:v>
                </c:pt>
                <c:pt idx="12">
                  <c:v>4708</c:v>
                </c:pt>
              </c:numCache>
            </c:numRef>
          </c:val>
          <c:extLst>
            <c:ext xmlns:c16="http://schemas.microsoft.com/office/drawing/2014/chart" uri="{C3380CC4-5D6E-409C-BE32-E72D297353CC}">
              <c16:uniqueId val="{0000000A-C95D-4982-BFE7-AB65C77531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633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95D-4982-BFE7-AB65C77531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678</c:v>
                </c:pt>
                <c:pt idx="1">
                  <c:v>678</c:v>
                </c:pt>
                <c:pt idx="2">
                  <c:v>778</c:v>
                </c:pt>
              </c:numCache>
            </c:numRef>
          </c:val>
          <c:extLst>
            <c:ext xmlns:c16="http://schemas.microsoft.com/office/drawing/2014/chart" uri="{C3380CC4-5D6E-409C-BE32-E72D297353CC}">
              <c16:uniqueId val="{00000000-EB62-4057-B559-D8236B314A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889</c:v>
                </c:pt>
                <c:pt idx="1">
                  <c:v>919</c:v>
                </c:pt>
                <c:pt idx="2">
                  <c:v>749</c:v>
                </c:pt>
              </c:numCache>
            </c:numRef>
          </c:val>
          <c:extLst>
            <c:ext xmlns:c16="http://schemas.microsoft.com/office/drawing/2014/chart" uri="{C3380CC4-5D6E-409C-BE32-E72D297353CC}">
              <c16:uniqueId val="{00000001-EB62-4057-B559-D8236B314A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2238</c:v>
                </c:pt>
                <c:pt idx="1">
                  <c:v>2282</c:v>
                </c:pt>
                <c:pt idx="2">
                  <c:v>2503</c:v>
                </c:pt>
              </c:numCache>
            </c:numRef>
          </c:val>
          <c:extLst>
            <c:ext xmlns:c16="http://schemas.microsoft.com/office/drawing/2014/chart" uri="{C3380CC4-5D6E-409C-BE32-E72D297353CC}">
              <c16:uniqueId val="{00000002-EB62-4057-B559-D8236B314A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徳島県板野町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防災行政無線更新事業や道の駅整備事業といった大型事業に係る地方債の償還が令和５年度から開始されたことにより、元利償還金等は前年度からわずかに減額となったものの、数年前と比較すると増加傾向にあり、実質公債費比率の分子も同様の傾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今後、広域斎場整備事業などの大型事業に係る負担金支出を予定しており、多額の起債により元利償還金等の増加が予想されるため、今まで以上に</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起債事業の峻別・抑制を行い、健全な財政運営に努める。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満期一括償還地方債は利用していない。</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徳島県板野町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地方債の新規発行額の減少による地方債残高の減少や、下水道事業の公営企業法適用による公営企業債等繰入見込額の減少などにより将来負担額が減少したことで、今年度も比率算定なしを維持できた。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は広域斎場整備事業などの大型事業に係る負担金支出を予定しており、多額の起債により地方債残高の大幅な増加が予想されるため、起債事業峻別により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地方債の新規発行抑制に努めるとともに、充当可能基金への積立額の増加を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図っていく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徳島県板野町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決算剰余金などを含め、「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１００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２２７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百万円積み立てたことなどにより、基金全体としては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１５２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近年、当初予算編成段階における収支不足のための財政調整基金から繰入金が増加していることから、今後、決算剰余金などについては、財政調整基金を中心に積み立てていくこととする。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・役場庁舎改築等基金：役場庁舎改築費及び土地取得費に充てる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・公共施設等整備基金：町の公共施設の整備充実に資する経費に充てる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・産業振興資本管理基金：町の企業誘致用地の保全管理及び企業誘致を促進するための事業の経費に充てる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・高齢者保健福祉基金：町特性に応じた高齢者保健福祉の増進を図り、地域における在宅福祉の向上と健康づくり等の事業の経費に充てる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・地方創生基金：町の持つ特性を活かした住みよい豊かなふるさと創生を推進するための事業の経費に充てる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・公共施設等整備基金：決算剰余金などを含め、２７４百万円を積み立てた一方、公共施設等の修繕費に充当するため４７百万円取り崩したこたことにより前年度より２２７万円増額した。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・高齢者保健福祉基金：高齢者保健福祉事業に係る経費に充当するため１０百万円取り崩したことにより、前年度から１０百万円の減額となった。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・役場庁舎改築等基金：平成２４年度に役場庁舎を大規模に改築していることから十数年間取り崩しの実績がなく、今後も予定がないため基金条例を廃止予定。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・公共施設等整備基金：老朽化している公共施設の維持補修に係る経費に充当するため、今後も計画的に積立て及び取崩しを行っていく。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・高齢者保健福祉基金：町の高齢者保健福祉事業に充当するため、今後も計画的に積立て及び取崩しをを行っていく。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決算剰余金などを含め、１００万円を積み立てたことにより、前年度より１００万円増額した。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近年、当初予算編成段階における収支不足のための財政調整基金から繰入金が増加していることから、今後、決算剰余金などについては、財政調整基金を中心に積み立てていくこととする。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決算剰余金などを含め、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０百万円を積み立てた一方、地方債の償還のために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３００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百万円を取り崩したことにより、前年度より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１７０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今後も大型事業に係る地方債の元利償還金の増加傾向が続くことから、それに備えて毎年度計画的に積立てを行う予定としている。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
12,580
36.22
7,022,110
6,616,897
334,336
4,153,385
4,708,057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類似団体平均値をわずかに上回っているが、近年横ばい傾向で推移しており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、今後も上昇は見込めず、財政力の脆弱な状況は依然として続いている。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引き続き、緊急に必要な事業の峻別による投資的経費の抑制等、歳出の徹底的な見直しを実施するとともに、町税や住宅使用料等の滞納解消を図るなど、徴収強化に取り組み、財政基盤の強化に努める。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65088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2738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65088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44979</xdr:rowOff>
    </xdr:from>
    <xdr:to>
      <xdr:col>15</xdr:col>
      <xdr:colOff>82550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173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24871</xdr:rowOff>
    </xdr:from>
    <xdr:to>
      <xdr:col>11</xdr:col>
      <xdr:colOff>31750</xdr:colOff>
      <xdr:row>43</xdr:row>
      <xdr:rowOff>44979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972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165629</xdr:rowOff>
    </xdr:from>
    <xdr:to>
      <xdr:col>11</xdr:col>
      <xdr:colOff>82550</xdr:colOff>
      <xdr:row>43</xdr:row>
      <xdr:rowOff>95779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105956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145521</xdr:rowOff>
    </xdr:from>
    <xdr:to>
      <xdr:col>7</xdr:col>
      <xdr:colOff>31750</xdr:colOff>
      <xdr:row>43</xdr:row>
      <xdr:rowOff>75671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85848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11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令和３年度は、地方交付税の増加により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経常一般財源が増加したこと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で一時的に比率が減少したものの、令和４年度以降は人件費や物件費などの増加により比率が上昇傾向である。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給与改定に伴う人件費の増加や物価高騰による物件費の増加などが予想されることから、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引き続き、町税や住宅使用料等の収納体制を強化し、徴収率の向上を図ることで財源確保に努めるとともに、事業の見直し等により経費の削減を図っていく。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137371</xdr:rowOff>
    </xdr:from>
    <xdr:to>
      <xdr:col>23</xdr:col>
      <xdr:colOff>133350</xdr:colOff>
      <xdr:row>65</xdr:row>
      <xdr:rowOff>165523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8162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65</xdr:row>
      <xdr:rowOff>137371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97167"/>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65</xdr:row>
      <xdr:rowOff>52917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03585"/>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65</xdr:row>
      <xdr:rowOff>52917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03585"/>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114723</xdr:rowOff>
    </xdr:from>
    <xdr:to>
      <xdr:col>23</xdr:col>
      <xdr:colOff>184150</xdr:colOff>
      <xdr:row>66</xdr:row>
      <xdr:rowOff>44873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86800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3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86571</xdr:rowOff>
    </xdr:from>
    <xdr:to>
      <xdr:col>19</xdr:col>
      <xdr:colOff>184150</xdr:colOff>
      <xdr:row>66</xdr:row>
      <xdr:rowOff>16721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1498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17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2117</xdr:rowOff>
    </xdr:from>
    <xdr:to>
      <xdr:col>15</xdr:col>
      <xdr:colOff>133350</xdr:colOff>
      <xdr:row>65</xdr:row>
      <xdr:rowOff>103717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88494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給与改定に伴う人件費の増加や物価高騰による物件費の増加により、人件費・物件費等の決算額は前年度から増加</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も約６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に拡大した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を下回る要因としては、ごみ処理業務や消防業務等を一部事務組合で行っていることが挙げられ、一部事務組合への負担金のうち人件費や物件費等に係る経費を計上した場合、人口一人当たりの金額は大幅に増加することにな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今後も給与改定に伴う人件費の増加や物価高騰による物件費の増加</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が予想されるため、これらを含めた経費について抑制を図る必要がある。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84341</xdr:rowOff>
    </xdr:from>
    <xdr:to>
      <xdr:col>23</xdr:col>
      <xdr:colOff>133350</xdr:colOff>
      <xdr:row>82</xdr:row>
      <xdr:rowOff>97282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43241"/>
          <a:ext cx="838200" cy="1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75009</xdr:rowOff>
    </xdr:from>
    <xdr:to>
      <xdr:col>19</xdr:col>
      <xdr:colOff>133350</xdr:colOff>
      <xdr:row>82</xdr:row>
      <xdr:rowOff>84341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33909"/>
          <a:ext cx="889000" cy="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59251</xdr:rowOff>
    </xdr:from>
    <xdr:to>
      <xdr:col>15</xdr:col>
      <xdr:colOff>82550</xdr:colOff>
      <xdr:row>82</xdr:row>
      <xdr:rowOff>75009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18151"/>
          <a:ext cx="889000" cy="1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59251</xdr:rowOff>
    </xdr:from>
    <xdr:to>
      <xdr:col>11</xdr:col>
      <xdr:colOff>31750</xdr:colOff>
      <xdr:row>82</xdr:row>
      <xdr:rowOff>60415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18151"/>
          <a:ext cx="889000" cy="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46482</xdr:rowOff>
    </xdr:from>
    <xdr:to>
      <xdr:col>23</xdr:col>
      <xdr:colOff>184150</xdr:colOff>
      <xdr:row>82</xdr:row>
      <xdr:rowOff>148082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139209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2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33541</xdr:rowOff>
    </xdr:from>
    <xdr:to>
      <xdr:col>19</xdr:col>
      <xdr:colOff>184150</xdr:colOff>
      <xdr:row>82</xdr:row>
      <xdr:rowOff>135141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145318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1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24209</xdr:rowOff>
    </xdr:from>
    <xdr:to>
      <xdr:col>15</xdr:col>
      <xdr:colOff>133350</xdr:colOff>
      <xdr:row>82</xdr:row>
      <xdr:rowOff>125809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135986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5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8451</xdr:rowOff>
    </xdr:from>
    <xdr:to>
      <xdr:col>11</xdr:col>
      <xdr:colOff>82550</xdr:colOff>
      <xdr:row>82</xdr:row>
      <xdr:rowOff>110051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6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120228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3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9615</xdr:rowOff>
    </xdr:from>
    <xdr:to>
      <xdr:col>7</xdr:col>
      <xdr:colOff>31750</xdr:colOff>
      <xdr:row>82</xdr:row>
      <xdr:rowOff>111215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121392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全国町村平均をわずかに上回っているものの、同程度の水準で推移しており、今後も地域の民間企業の平均給与の状況等を踏まえ、給与水準の適正化に努める。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720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165805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720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165805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452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138995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452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人口減少とともに人口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人当たりの職員数は増加傾向であるが、類似団体平均値も同様に増加傾向である。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職員数は、現行の水準を保ちつつ、職員配置の適正化により、超過勤務時間を縮減するなど職員人件費の削減にも努めていく必要がある。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67259</xdr:rowOff>
    </xdr:from>
    <xdr:to>
      <xdr:col>81</xdr:col>
      <xdr:colOff>44450</xdr:colOff>
      <xdr:row>61</xdr:row>
      <xdr:rowOff>79807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25709"/>
          <a:ext cx="8382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67259</xdr:rowOff>
    </xdr:from>
    <xdr:to>
      <xdr:col>77</xdr:col>
      <xdr:colOff>44450</xdr:colOff>
      <xdr:row>61</xdr:row>
      <xdr:rowOff>67742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525709"/>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45059</xdr:rowOff>
    </xdr:from>
    <xdr:to>
      <xdr:col>72</xdr:col>
      <xdr:colOff>203200</xdr:colOff>
      <xdr:row>61</xdr:row>
      <xdr:rowOff>67742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03509"/>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39268</xdr:rowOff>
    </xdr:from>
    <xdr:to>
      <xdr:col>68</xdr:col>
      <xdr:colOff>152400</xdr:colOff>
      <xdr:row>61</xdr:row>
      <xdr:rowOff>45059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97718"/>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29007</xdr:rowOff>
    </xdr:from>
    <xdr:to>
      <xdr:col>81</xdr:col>
      <xdr:colOff>95250</xdr:colOff>
      <xdr:row>61</xdr:row>
      <xdr:rowOff>130607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45534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16459</xdr:rowOff>
    </xdr:from>
    <xdr:to>
      <xdr:col>77</xdr:col>
      <xdr:colOff>95250</xdr:colOff>
      <xdr:row>61</xdr:row>
      <xdr:rowOff>118059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7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128236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43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16942</xdr:rowOff>
    </xdr:from>
    <xdr:to>
      <xdr:col>73</xdr:col>
      <xdr:colOff>44450</xdr:colOff>
      <xdr:row>61</xdr:row>
      <xdr:rowOff>118542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7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128719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165709</xdr:rowOff>
    </xdr:from>
    <xdr:to>
      <xdr:col>68</xdr:col>
      <xdr:colOff>203200</xdr:colOff>
      <xdr:row>61</xdr:row>
      <xdr:rowOff>95859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106036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2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159918</xdr:rowOff>
    </xdr:from>
    <xdr:to>
      <xdr:col>64</xdr:col>
      <xdr:colOff>152400</xdr:colOff>
      <xdr:row>61</xdr:row>
      <xdr:rowOff>90068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100245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1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の上昇となった。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の要因としては、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防災行政無線更新事業や道の駅整備事業といった大型事業に係る地方債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償還が令和５年度から開始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類似団体平均と比較すると低い数値ではあるが、広域斎場整備事業などの大型事業に係る負担金支出を予定しており、多額の起債によりさらなる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比率の上昇が懸念されるため、事業の選択による適量・適切な実施を心がけ、起債に大きく頼らない財政運営に努める。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115062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4370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161036</xdr:rowOff>
    </xdr:from>
    <xdr:to>
      <xdr:col>77</xdr:col>
      <xdr:colOff>44450</xdr:colOff>
      <xdr:row>39</xdr:row>
      <xdr:rowOff>57150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761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161036</xdr:rowOff>
    </xdr:from>
    <xdr:to>
      <xdr:col>72</xdr:col>
      <xdr:colOff>203200</xdr:colOff>
      <xdr:row>39</xdr:row>
      <xdr:rowOff>37846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761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37846</xdr:rowOff>
    </xdr:from>
    <xdr:to>
      <xdr:col>68</xdr:col>
      <xdr:colOff>152400</xdr:colOff>
      <xdr:row>39</xdr:row>
      <xdr:rowOff>134366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243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64262</xdr:rowOff>
    </xdr:from>
    <xdr:to>
      <xdr:col>81</xdr:col>
      <xdr:colOff>95250</xdr:colOff>
      <xdr:row>39</xdr:row>
      <xdr:rowOff>165862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80789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110236</xdr:rowOff>
    </xdr:from>
    <xdr:to>
      <xdr:col>73</xdr:col>
      <xdr:colOff>44450</xdr:colOff>
      <xdr:row>39</xdr:row>
      <xdr:rowOff>40386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50563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158496</xdr:rowOff>
    </xdr:from>
    <xdr:to>
      <xdr:col>68</xdr:col>
      <xdr:colOff>203200</xdr:colOff>
      <xdr:row>39</xdr:row>
      <xdr:rowOff>88646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98823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83566</xdr:rowOff>
    </xdr:from>
    <xdr:to>
      <xdr:col>64</xdr:col>
      <xdr:colOff>152400</xdr:colOff>
      <xdr:row>40</xdr:row>
      <xdr:rowOff>13716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23893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地方債の新規発行額の減少による地方債残高の減少などにより、今年度も比率算定なしを維持している。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しかしながら、今後、広域斎場整備事業などの大型事業に係る負担金支出を予定しており、多額の起債により将来負担額の大幅な増加が予想されるため、起債事業峻別により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地方債の新規発行抑制に努めるとともに、充当可能基金への積立額の増加を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図っていく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5182</xdr:rowOff>
    </xdr:from>
    <xdr:to>
      <xdr:col>64</xdr:col>
      <xdr:colOff>152400</xdr:colOff>
      <xdr:row>15</xdr:row>
      <xdr:rowOff>106782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5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91559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6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
12,580
36.22
7,022,110
6,616,897
334,336
4,153,385
4,708,057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給与改定や会計年度任用職員の増加による人件費の増加により、比率は前年度から０．７ポイント上昇し、類似団体平均との差も２．８ポイントに拡大した。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今後は、職員の適正な配置による時間外勤務手当の縮減など、人件費・コストの削減に努める。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4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53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82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72390</xdr:rowOff>
    </xdr:from>
    <xdr:to>
      <xdr:col>15</xdr:col>
      <xdr:colOff>149225</xdr:colOff>
      <xdr:row>37</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87630</xdr:rowOff>
    </xdr:from>
    <xdr:to>
      <xdr:col>6</xdr:col>
      <xdr:colOff>171450</xdr:colOff>
      <xdr:row>37</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物件費は、前年度とほぼ同程度で、比率についても前年度と同率となった一方で、類似団体平均との差は、わずかに縮小した。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今後は、物価高騰の影響を考慮しつつ、委託契約の再見積や物品の一括購入・再利用などによる経費削減を図り、コスト削減に努める。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60325</xdr:rowOff>
    </xdr:from>
    <xdr:to>
      <xdr:col>82</xdr:col>
      <xdr:colOff>107950</xdr:colOff>
      <xdr:row>18</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146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22225</xdr:rowOff>
    </xdr:from>
    <xdr:to>
      <xdr:col>78</xdr:col>
      <xdr:colOff>69850</xdr:colOff>
      <xdr:row>18</xdr:row>
      <xdr:rowOff>60325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108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155575</xdr:rowOff>
    </xdr:from>
    <xdr:to>
      <xdr:col>73</xdr:col>
      <xdr:colOff>180975</xdr:colOff>
      <xdr:row>18</xdr:row>
      <xdr:rowOff>22225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9877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987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9525</xdr:rowOff>
    </xdr:from>
    <xdr:to>
      <xdr:col>82</xdr:col>
      <xdr:colOff>158750</xdr:colOff>
      <xdr:row>18</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153052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9525</xdr:rowOff>
    </xdr:from>
    <xdr:to>
      <xdr:col>78</xdr:col>
      <xdr:colOff>120650</xdr:colOff>
      <xdr:row>18</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95902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82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142875</xdr:rowOff>
    </xdr:from>
    <xdr:to>
      <xdr:col>74</xdr:col>
      <xdr:colOff>31750</xdr:colOff>
      <xdr:row>18</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104775</xdr:rowOff>
    </xdr:from>
    <xdr:to>
      <xdr:col>69</xdr:col>
      <xdr:colOff>142875</xdr:colOff>
      <xdr:row>17</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19702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162577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障がい福祉サービス事業費の増加などによる扶助費の増加により、比率は前年度から０．４ポイント上昇し、類似団体平均との差も１．７ポイントに拡大した。。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住民の健康・生命に直結する経費であるため、急激な削減を行うことは困難であるが、事業の見直しや給付の適正化を推進することで、財政を圧迫することのないよう健全な運用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875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57</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26307</xdr:rowOff>
    </xdr:from>
    <xdr:to>
      <xdr:col>15</xdr:col>
      <xdr:colOff>98425</xdr:colOff>
      <xdr:row>57</xdr:row>
      <xdr:rowOff>91622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79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26307</xdr:rowOff>
    </xdr:from>
    <xdr:to>
      <xdr:col>11</xdr:col>
      <xdr:colOff>9525</xdr:colOff>
      <xdr:row>57</xdr:row>
      <xdr:rowOff>91622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79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146957</xdr:rowOff>
    </xdr:from>
    <xdr:to>
      <xdr:col>11</xdr:col>
      <xdr:colOff>60325</xdr:colOff>
      <xdr:row>57</xdr:row>
      <xdr:rowOff>77107</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61884</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127199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その他の経費は、前年度とほぼ同程度で、比率についても前年度と同率となった一方で、類似団体平均との差は、１．８ポイントへ拡大した。</a:t>
          </a:r>
          <a:endPar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の老朽化に伴う維持補修費や高齢化に伴う後期高齢者医療・介護保険事業など各会計への繰出金が増加することが想定されるため、計画的な修繕による維持補修費の平準化や医療費の抑制、保険料の収納率の向上を図ることで、税収を主な財源とする特別会計への負担を軽減するよう努め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60</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7862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111760</xdr:rowOff>
    </xdr:from>
    <xdr:to>
      <xdr:col>82</xdr:col>
      <xdr:colOff>107950</xdr:colOff>
      <xdr:row>58</xdr:row>
      <xdr:rowOff>111760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5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60</xdr:row>
      <xdr:rowOff>43180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0558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153670</xdr:rowOff>
    </xdr:from>
    <xdr:to>
      <xdr:col>73</xdr:col>
      <xdr:colOff>180975</xdr:colOff>
      <xdr:row>60</xdr:row>
      <xdr:rowOff>43180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69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153670</xdr:rowOff>
    </xdr:from>
    <xdr:to>
      <xdr:col>69</xdr:col>
      <xdr:colOff>92075</xdr:colOff>
      <xdr:row>60</xdr:row>
      <xdr:rowOff>134620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69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47007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33037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163830</xdr:rowOff>
    </xdr:from>
    <xdr:to>
      <xdr:col>74</xdr:col>
      <xdr:colOff>31750</xdr:colOff>
      <xdr:row>60</xdr:row>
      <xdr:rowOff>93980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78757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102870</xdr:rowOff>
    </xdr:from>
    <xdr:to>
      <xdr:col>69</xdr:col>
      <xdr:colOff>142875</xdr:colOff>
      <xdr:row>60</xdr:row>
      <xdr:rowOff>33020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17797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83820</xdr:rowOff>
    </xdr:from>
    <xdr:to>
      <xdr:col>65</xdr:col>
      <xdr:colOff>53975</xdr:colOff>
      <xdr:row>61</xdr:row>
      <xdr:rowOff>13970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170197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5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下水道事業会計への補助金等の減額により補助費は、減額となり、比率も０．５ポイント減少した。また、類似団体平均と比較して０．４ポイント下回る結果となった。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今後は、各種団体に対する補助金等について、交付基準をより明確化し、交付額の見直しや廃止を検討するなど経費の削減に努める。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82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0834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136144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62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626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104157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公債費は、前年度とほぼ同程度で、比率についても前年度と同率となった。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今後、広域斎場整備事業などの大型事業に係る負担金支出を予定しており、多額の起債により公債費の増加が予想されるため、起債事業峻別により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地方債の新規発行抑制に努める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30987</xdr:rowOff>
    </xdr:from>
    <xdr:to>
      <xdr:col>24</xdr:col>
      <xdr:colOff>25400</xdr:colOff>
      <xdr:row>76</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0611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30987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429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76</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88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129286</xdr:rowOff>
    </xdr:from>
    <xdr:to>
      <xdr:col>11</xdr:col>
      <xdr:colOff>9525</xdr:colOff>
      <xdr:row>75</xdr:row>
      <xdr:rowOff>152146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88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151637</xdr:rowOff>
    </xdr:from>
    <xdr:to>
      <xdr:col>24</xdr:col>
      <xdr:colOff>76200</xdr:colOff>
      <xdr:row>76</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168165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151637</xdr:rowOff>
    </xdr:from>
    <xdr:to>
      <xdr:col>20</xdr:col>
      <xdr:colOff>38100</xdr:colOff>
      <xdr:row>76</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91965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78486</xdr:rowOff>
    </xdr:from>
    <xdr:to>
      <xdr:col>11</xdr:col>
      <xdr:colOff>60325</xdr:colOff>
      <xdr:row>76</xdr:row>
      <xdr:rowOff>8635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18813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101346</xdr:rowOff>
    </xdr:from>
    <xdr:to>
      <xdr:col>6</xdr:col>
      <xdr:colOff>171450</xdr:colOff>
      <xdr:row>76</xdr:row>
      <xdr:rowOff>31496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41673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公債費以外の経費は、前年度と同程度であったが、比率としては０．７ポイントの上昇となった一方で、類似団体平均との差は、わずかに縮小した。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給与改定による人件費の増加や物価高騰による物件費の増加が予想されることから、事業の見直しなどにより各種経費の軽減に努め、健全な財政運営を目指す。</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33274</xdr:rowOff>
    </xdr:from>
    <xdr:to>
      <xdr:col>82</xdr:col>
      <xdr:colOff>107950</xdr:colOff>
      <xdr:row>79</xdr:row>
      <xdr:rowOff>65278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5778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33274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001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78</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2120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78</xdr:row>
      <xdr:rowOff>159004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21208"/>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14478</xdr:rowOff>
    </xdr:from>
    <xdr:to>
      <xdr:col>82</xdr:col>
      <xdr:colOff>158750</xdr:colOff>
      <xdr:row>79</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158005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153924</xdr:rowOff>
    </xdr:from>
    <xdr:to>
      <xdr:col>78</xdr:col>
      <xdr:colOff>120650</xdr:colOff>
      <xdr:row>79</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68851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140208</xdr:rowOff>
    </xdr:from>
    <xdr:to>
      <xdr:col>69</xdr:col>
      <xdr:colOff>142875</xdr:colOff>
      <xdr:row>77</xdr:row>
      <xdr:rowOff>70358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140221</xdr:rowOff>
    </xdr:from>
    <xdr:to>
      <xdr:col>29</xdr:col>
      <xdr:colOff>127000</xdr:colOff>
      <xdr:row>16</xdr:row>
      <xdr:rowOff>158911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31046"/>
          <a:ext cx="647700" cy="18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158911</xdr:rowOff>
    </xdr:from>
    <xdr:to>
      <xdr:col>26</xdr:col>
      <xdr:colOff>50800</xdr:colOff>
      <xdr:row>17</xdr:row>
      <xdr:rowOff>10454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49736"/>
          <a:ext cx="698500" cy="22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10454</xdr:rowOff>
    </xdr:from>
    <xdr:to>
      <xdr:col>22</xdr:col>
      <xdr:colOff>114300</xdr:colOff>
      <xdr:row>17</xdr:row>
      <xdr:rowOff>25345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72729"/>
          <a:ext cx="698500" cy="14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25345</xdr:rowOff>
    </xdr:from>
    <xdr:to>
      <xdr:col>18</xdr:col>
      <xdr:colOff>177800</xdr:colOff>
      <xdr:row>17</xdr:row>
      <xdr:rowOff>47592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87620"/>
          <a:ext cx="698500" cy="22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89421</xdr:rowOff>
    </xdr:from>
    <xdr:to>
      <xdr:col>29</xdr:col>
      <xdr:colOff>177800</xdr:colOff>
      <xdr:row>17</xdr:row>
      <xdr:rowOff>19571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80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61498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5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108111</xdr:rowOff>
    </xdr:from>
    <xdr:to>
      <xdr:col>26</xdr:col>
      <xdr:colOff>101600</xdr:colOff>
      <xdr:row>17</xdr:row>
      <xdr:rowOff>38261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98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23038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85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131104</xdr:rowOff>
    </xdr:from>
    <xdr:to>
      <xdr:col>22</xdr:col>
      <xdr:colOff>165100</xdr:colOff>
      <xdr:row>17</xdr:row>
      <xdr:rowOff>61254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21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46031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0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145995</xdr:rowOff>
    </xdr:from>
    <xdr:to>
      <xdr:col>19</xdr:col>
      <xdr:colOff>38100</xdr:colOff>
      <xdr:row>17</xdr:row>
      <xdr:rowOff>76145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36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60922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2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168242</xdr:rowOff>
    </xdr:from>
    <xdr:to>
      <xdr:col>15</xdr:col>
      <xdr:colOff>101600</xdr:colOff>
      <xdr:row>17</xdr:row>
      <xdr:rowOff>98392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5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83169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4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101930</xdr:rowOff>
    </xdr:from>
    <xdr:to>
      <xdr:col>29</xdr:col>
      <xdr:colOff>127000</xdr:colOff>
      <xdr:row>37</xdr:row>
      <xdr:rowOff>104464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26630"/>
          <a:ext cx="647700" cy="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101930</xdr:rowOff>
    </xdr:from>
    <xdr:to>
      <xdr:col>26</xdr:col>
      <xdr:colOff>50800</xdr:colOff>
      <xdr:row>37</xdr:row>
      <xdr:rowOff>160624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26630"/>
          <a:ext cx="698500" cy="58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160624</xdr:rowOff>
    </xdr:from>
    <xdr:to>
      <xdr:col>22</xdr:col>
      <xdr:colOff>114300</xdr:colOff>
      <xdr:row>37</xdr:row>
      <xdr:rowOff>218707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85324"/>
          <a:ext cx="698500" cy="58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218707</xdr:rowOff>
    </xdr:from>
    <xdr:to>
      <xdr:col>18</xdr:col>
      <xdr:colOff>177800</xdr:colOff>
      <xdr:row>37</xdr:row>
      <xdr:rowOff>239300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43407"/>
          <a:ext cx="698500" cy="20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53664</xdr:rowOff>
    </xdr:from>
    <xdr:to>
      <xdr:col>29</xdr:col>
      <xdr:colOff>177800</xdr:colOff>
      <xdr:row>37</xdr:row>
      <xdr:rowOff>155264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78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25741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5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51130</xdr:rowOff>
    </xdr:from>
    <xdr:to>
      <xdr:col>26</xdr:col>
      <xdr:colOff>101600</xdr:colOff>
      <xdr:row>37</xdr:row>
      <xdr:rowOff>152730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75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137507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62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109824</xdr:rowOff>
    </xdr:from>
    <xdr:to>
      <xdr:col>22</xdr:col>
      <xdr:colOff>165100</xdr:colOff>
      <xdr:row>37</xdr:row>
      <xdr:rowOff>211424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3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196201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2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167907</xdr:rowOff>
    </xdr:from>
    <xdr:to>
      <xdr:col>19</xdr:col>
      <xdr:colOff>38100</xdr:colOff>
      <xdr:row>37</xdr:row>
      <xdr:rowOff>269507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92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254284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7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188500</xdr:rowOff>
    </xdr:from>
    <xdr:to>
      <xdr:col>15</xdr:col>
      <xdr:colOff>101600</xdr:colOff>
      <xdr:row>37</xdr:row>
      <xdr:rowOff>290100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13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274877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
12,580
36.22
7,022,110
6,616,897
334,336
4,153,385
4,708,057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8831</xdr:rowOff>
    </xdr:from>
    <xdr:to>
      <xdr:col>24</xdr:col>
      <xdr:colOff>63500</xdr:colOff>
      <xdr:row>36</xdr:row>
      <xdr:rowOff>23718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81031"/>
          <a:ext cx="838200" cy="1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23718</xdr:rowOff>
    </xdr:from>
    <xdr:to>
      <xdr:col>19</xdr:col>
      <xdr:colOff>177800</xdr:colOff>
      <xdr:row>36</xdr:row>
      <xdr:rowOff>40442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95918"/>
          <a:ext cx="889000" cy="1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40442</xdr:rowOff>
    </xdr:from>
    <xdr:to>
      <xdr:col>15</xdr:col>
      <xdr:colOff>50800</xdr:colOff>
      <xdr:row>36</xdr:row>
      <xdr:rowOff>59804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12642"/>
          <a:ext cx="8890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59804</xdr:rowOff>
    </xdr:from>
    <xdr:to>
      <xdr:col>10</xdr:col>
      <xdr:colOff>114300</xdr:colOff>
      <xdr:row>36</xdr:row>
      <xdr:rowOff>83446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2004"/>
          <a:ext cx="889000" cy="2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129481</xdr:rowOff>
    </xdr:from>
    <xdr:to>
      <xdr:col>24</xdr:col>
      <xdr:colOff>114300</xdr:colOff>
      <xdr:row>36</xdr:row>
      <xdr:rowOff>59631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107908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0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144368</xdr:rowOff>
    </xdr:from>
    <xdr:to>
      <xdr:col>20</xdr:col>
      <xdr:colOff>38100</xdr:colOff>
      <xdr:row>36</xdr:row>
      <xdr:rowOff>74518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65645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3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161092</xdr:rowOff>
    </xdr:from>
    <xdr:to>
      <xdr:col>15</xdr:col>
      <xdr:colOff>101600</xdr:colOff>
      <xdr:row>36</xdr:row>
      <xdr:rowOff>91242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82369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9004</xdr:rowOff>
    </xdr:from>
    <xdr:to>
      <xdr:col>10</xdr:col>
      <xdr:colOff>165100</xdr:colOff>
      <xdr:row>36</xdr:row>
      <xdr:rowOff>110604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101731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32646</xdr:rowOff>
    </xdr:from>
    <xdr:to>
      <xdr:col>6</xdr:col>
      <xdr:colOff>38100</xdr:colOff>
      <xdr:row>36</xdr:row>
      <xdr:rowOff>134246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0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125373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9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22816</xdr:rowOff>
    </xdr:from>
    <xdr:to>
      <xdr:col>24</xdr:col>
      <xdr:colOff>63500</xdr:colOff>
      <xdr:row>58</xdr:row>
      <xdr:rowOff>35337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66916"/>
          <a:ext cx="838200" cy="1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35337</xdr:rowOff>
    </xdr:from>
    <xdr:to>
      <xdr:col>19</xdr:col>
      <xdr:colOff>177800</xdr:colOff>
      <xdr:row>58</xdr:row>
      <xdr:rowOff>39975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79437"/>
          <a:ext cx="8890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39975</xdr:rowOff>
    </xdr:from>
    <xdr:to>
      <xdr:col>15</xdr:col>
      <xdr:colOff>50800</xdr:colOff>
      <xdr:row>58</xdr:row>
      <xdr:rowOff>49387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4075"/>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38789</xdr:rowOff>
    </xdr:from>
    <xdr:to>
      <xdr:col>10</xdr:col>
      <xdr:colOff>114300</xdr:colOff>
      <xdr:row>58</xdr:row>
      <xdr:rowOff>49387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82889"/>
          <a:ext cx="889000" cy="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143466</xdr:rowOff>
    </xdr:from>
    <xdr:to>
      <xdr:col>24</xdr:col>
      <xdr:colOff>114300</xdr:colOff>
      <xdr:row>58</xdr:row>
      <xdr:rowOff>73616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58393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155987</xdr:rowOff>
    </xdr:from>
    <xdr:to>
      <xdr:col>20</xdr:col>
      <xdr:colOff>38100</xdr:colOff>
      <xdr:row>58</xdr:row>
      <xdr:rowOff>86137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2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77264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2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160625</xdr:rowOff>
    </xdr:from>
    <xdr:to>
      <xdr:col>15</xdr:col>
      <xdr:colOff>101600</xdr:colOff>
      <xdr:row>58</xdr:row>
      <xdr:rowOff>90775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81902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170037</xdr:rowOff>
    </xdr:from>
    <xdr:to>
      <xdr:col>10</xdr:col>
      <xdr:colOff>165100</xdr:colOff>
      <xdr:row>58</xdr:row>
      <xdr:rowOff>100187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91314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3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159439</xdr:rowOff>
    </xdr:from>
    <xdr:to>
      <xdr:col>6</xdr:col>
      <xdr:colOff>38100</xdr:colOff>
      <xdr:row>58</xdr:row>
      <xdr:rowOff>89589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80716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2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72241</xdr:rowOff>
    </xdr:from>
    <xdr:to>
      <xdr:col>24</xdr:col>
      <xdr:colOff>63500</xdr:colOff>
      <xdr:row>78</xdr:row>
      <xdr:rowOff>85271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45341"/>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45791</xdr:rowOff>
    </xdr:from>
    <xdr:to>
      <xdr:col>19</xdr:col>
      <xdr:colOff>177800</xdr:colOff>
      <xdr:row>78</xdr:row>
      <xdr:rowOff>72241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18891"/>
          <a:ext cx="889000" cy="2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45791</xdr:rowOff>
    </xdr:from>
    <xdr:to>
      <xdr:col>15</xdr:col>
      <xdr:colOff>50800</xdr:colOff>
      <xdr:row>78</xdr:row>
      <xdr:rowOff>88081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18891"/>
          <a:ext cx="8890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62457</xdr:rowOff>
    </xdr:from>
    <xdr:to>
      <xdr:col>10</xdr:col>
      <xdr:colOff>114300</xdr:colOff>
      <xdr:row>78</xdr:row>
      <xdr:rowOff>88081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35557"/>
          <a:ext cx="889000" cy="2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34471</xdr:rowOff>
    </xdr:from>
    <xdr:to>
      <xdr:col>24</xdr:col>
      <xdr:colOff>114300</xdr:colOff>
      <xdr:row>78</xdr:row>
      <xdr:rowOff>136071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120848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2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21441</xdr:rowOff>
    </xdr:from>
    <xdr:to>
      <xdr:col>20</xdr:col>
      <xdr:colOff>38100</xdr:colOff>
      <xdr:row>78</xdr:row>
      <xdr:rowOff>123041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114168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8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166441</xdr:rowOff>
    </xdr:from>
    <xdr:to>
      <xdr:col>15</xdr:col>
      <xdr:colOff>101600</xdr:colOff>
      <xdr:row>78</xdr:row>
      <xdr:rowOff>96591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87718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6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37281</xdr:rowOff>
    </xdr:from>
    <xdr:to>
      <xdr:col>10</xdr:col>
      <xdr:colOff>165100</xdr:colOff>
      <xdr:row>78</xdr:row>
      <xdr:rowOff>138881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130008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11657</xdr:rowOff>
    </xdr:from>
    <xdr:to>
      <xdr:col>6</xdr:col>
      <xdr:colOff>38100</xdr:colOff>
      <xdr:row>78</xdr:row>
      <xdr:rowOff>113257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104384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8865</xdr:rowOff>
    </xdr:from>
    <xdr:to>
      <xdr:col>24</xdr:col>
      <xdr:colOff>63500</xdr:colOff>
      <xdr:row>95</xdr:row>
      <xdr:rowOff>103037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96615"/>
          <a:ext cx="838200" cy="9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103037</xdr:rowOff>
    </xdr:from>
    <xdr:to>
      <xdr:col>19</xdr:col>
      <xdr:colOff>177800</xdr:colOff>
      <xdr:row>95</xdr:row>
      <xdr:rowOff>115556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90787"/>
          <a:ext cx="8890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78609</xdr:rowOff>
    </xdr:from>
    <xdr:to>
      <xdr:col>15</xdr:col>
      <xdr:colOff>50800</xdr:colOff>
      <xdr:row>95</xdr:row>
      <xdr:rowOff>115556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66359"/>
          <a:ext cx="889000" cy="3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78609</xdr:rowOff>
    </xdr:from>
    <xdr:to>
      <xdr:col>10</xdr:col>
      <xdr:colOff>114300</xdr:colOff>
      <xdr:row>96</xdr:row>
      <xdr:rowOff>169081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66359"/>
          <a:ext cx="889000" cy="26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129515</xdr:rowOff>
    </xdr:from>
    <xdr:to>
      <xdr:col>24</xdr:col>
      <xdr:colOff>114300</xdr:colOff>
      <xdr:row>95</xdr:row>
      <xdr:rowOff>59665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107942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2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52237</xdr:rowOff>
    </xdr:from>
    <xdr:to>
      <xdr:col>20</xdr:col>
      <xdr:colOff>38100</xdr:colOff>
      <xdr:row>95</xdr:row>
      <xdr:rowOff>153837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3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144964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64756</xdr:rowOff>
    </xdr:from>
    <xdr:to>
      <xdr:col>15</xdr:col>
      <xdr:colOff>101600</xdr:colOff>
      <xdr:row>95</xdr:row>
      <xdr:rowOff>166356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11433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12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27809</xdr:rowOff>
    </xdr:from>
    <xdr:to>
      <xdr:col>10</xdr:col>
      <xdr:colOff>165100</xdr:colOff>
      <xdr:row>95</xdr:row>
      <xdr:rowOff>129409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120536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0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118281</xdr:rowOff>
    </xdr:from>
    <xdr:to>
      <xdr:col>6</xdr:col>
      <xdr:colOff>38100</xdr:colOff>
      <xdr:row>97</xdr:row>
      <xdr:rowOff>48431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7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39558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7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33300</xdr:rowOff>
    </xdr:from>
    <xdr:to>
      <xdr:col>55</xdr:col>
      <xdr:colOff>0</xdr:colOff>
      <xdr:row>38</xdr:row>
      <xdr:rowOff>43254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48400"/>
          <a:ext cx="838200" cy="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43254</xdr:rowOff>
    </xdr:from>
    <xdr:to>
      <xdr:col>50</xdr:col>
      <xdr:colOff>114300</xdr:colOff>
      <xdr:row>38</xdr:row>
      <xdr:rowOff>79957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58354"/>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79957</xdr:rowOff>
    </xdr:from>
    <xdr:to>
      <xdr:col>45</xdr:col>
      <xdr:colOff>177800</xdr:colOff>
      <xdr:row>38</xdr:row>
      <xdr:rowOff>123332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95057"/>
          <a:ext cx="889000" cy="4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135827</xdr:rowOff>
    </xdr:from>
    <xdr:to>
      <xdr:col>41</xdr:col>
      <xdr:colOff>50800</xdr:colOff>
      <xdr:row>38</xdr:row>
      <xdr:rowOff>123332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08027"/>
          <a:ext cx="889000" cy="3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153950</xdr:rowOff>
    </xdr:from>
    <xdr:to>
      <xdr:col>55</xdr:col>
      <xdr:colOff>50800</xdr:colOff>
      <xdr:row>38</xdr:row>
      <xdr:rowOff>84100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68877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1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163904</xdr:rowOff>
    </xdr:from>
    <xdr:to>
      <xdr:col>50</xdr:col>
      <xdr:colOff>165100</xdr:colOff>
      <xdr:row>38</xdr:row>
      <xdr:rowOff>94054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0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85181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0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29157</xdr:rowOff>
    </xdr:from>
    <xdr:to>
      <xdr:col>46</xdr:col>
      <xdr:colOff>38100</xdr:colOff>
      <xdr:row>38</xdr:row>
      <xdr:rowOff>130757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121884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3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72532</xdr:rowOff>
    </xdr:from>
    <xdr:to>
      <xdr:col>41</xdr:col>
      <xdr:colOff>101600</xdr:colOff>
      <xdr:row>39</xdr:row>
      <xdr:rowOff>2682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165259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8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85027</xdr:rowOff>
    </xdr:from>
    <xdr:to>
      <xdr:col>36</xdr:col>
      <xdr:colOff>165100</xdr:colOff>
      <xdr:row>37</xdr:row>
      <xdr:rowOff>15177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5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6304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55141</xdr:rowOff>
    </xdr:from>
    <xdr:to>
      <xdr:col>55</xdr:col>
      <xdr:colOff>0</xdr:colOff>
      <xdr:row>58</xdr:row>
      <xdr:rowOff>73747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99241"/>
          <a:ext cx="838200" cy="1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55141</xdr:rowOff>
    </xdr:from>
    <xdr:to>
      <xdr:col>50</xdr:col>
      <xdr:colOff>114300</xdr:colOff>
      <xdr:row>58</xdr:row>
      <xdr:rowOff>97654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99241"/>
          <a:ext cx="889000" cy="4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59585</xdr:rowOff>
    </xdr:from>
    <xdr:to>
      <xdr:col>45</xdr:col>
      <xdr:colOff>177800</xdr:colOff>
      <xdr:row>58</xdr:row>
      <xdr:rowOff>97654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03685"/>
          <a:ext cx="889000" cy="3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74352</xdr:rowOff>
    </xdr:from>
    <xdr:to>
      <xdr:col>41</xdr:col>
      <xdr:colOff>50800</xdr:colOff>
      <xdr:row>58</xdr:row>
      <xdr:rowOff>59585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75552"/>
          <a:ext cx="889000" cy="32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22947</xdr:rowOff>
    </xdr:from>
    <xdr:to>
      <xdr:col>55</xdr:col>
      <xdr:colOff>50800</xdr:colOff>
      <xdr:row>58</xdr:row>
      <xdr:rowOff>124547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6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109324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8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4341</xdr:rowOff>
    </xdr:from>
    <xdr:to>
      <xdr:col>50</xdr:col>
      <xdr:colOff>165100</xdr:colOff>
      <xdr:row>58</xdr:row>
      <xdr:rowOff>105941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4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97068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4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46854</xdr:rowOff>
    </xdr:from>
    <xdr:to>
      <xdr:col>46</xdr:col>
      <xdr:colOff>38100</xdr:colOff>
      <xdr:row>58</xdr:row>
      <xdr:rowOff>148454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9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139581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8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8785</xdr:rowOff>
    </xdr:from>
    <xdr:to>
      <xdr:col>41</xdr:col>
      <xdr:colOff>101600</xdr:colOff>
      <xdr:row>58</xdr:row>
      <xdr:rowOff>110385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101512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4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23552</xdr:rowOff>
    </xdr:from>
    <xdr:to>
      <xdr:col>36</xdr:col>
      <xdr:colOff>165100</xdr:colOff>
      <xdr:row>56</xdr:row>
      <xdr:rowOff>125152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141679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39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2335</xdr:rowOff>
    </xdr:from>
    <xdr:to>
      <xdr:col>55</xdr:col>
      <xdr:colOff>0</xdr:colOff>
      <xdr:row>78</xdr:row>
      <xdr:rowOff>3220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75435"/>
          <a:ext cx="838200" cy="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2335</xdr:rowOff>
    </xdr:from>
    <xdr:to>
      <xdr:col>50</xdr:col>
      <xdr:colOff>114300</xdr:colOff>
      <xdr:row>78</xdr:row>
      <xdr:rowOff>12153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75435"/>
          <a:ext cx="889000" cy="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167807</xdr:rowOff>
    </xdr:from>
    <xdr:to>
      <xdr:col>45</xdr:col>
      <xdr:colOff>177800</xdr:colOff>
      <xdr:row>78</xdr:row>
      <xdr:rowOff>12153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69457"/>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94106</xdr:rowOff>
    </xdr:from>
    <xdr:to>
      <xdr:col>41</xdr:col>
      <xdr:colOff>50800</xdr:colOff>
      <xdr:row>77</xdr:row>
      <xdr:rowOff>167807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781406"/>
          <a:ext cx="889000" cy="58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123870</xdr:rowOff>
    </xdr:from>
    <xdr:to>
      <xdr:col>55</xdr:col>
      <xdr:colOff>50800</xdr:colOff>
      <xdr:row>78</xdr:row>
      <xdr:rowOff>54020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38797</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4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122985</xdr:rowOff>
    </xdr:from>
    <xdr:to>
      <xdr:col>50</xdr:col>
      <xdr:colOff>165100</xdr:colOff>
      <xdr:row>78</xdr:row>
      <xdr:rowOff>53135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2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44262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1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132803</xdr:rowOff>
    </xdr:from>
    <xdr:to>
      <xdr:col>46</xdr:col>
      <xdr:colOff>38100</xdr:colOff>
      <xdr:row>78</xdr:row>
      <xdr:rowOff>62953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54080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2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117007</xdr:rowOff>
    </xdr:from>
    <xdr:to>
      <xdr:col>41</xdr:col>
      <xdr:colOff>101600</xdr:colOff>
      <xdr:row>78</xdr:row>
      <xdr:rowOff>47157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1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38284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1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43306</xdr:rowOff>
    </xdr:from>
    <xdr:to>
      <xdr:col>36</xdr:col>
      <xdr:colOff>165100</xdr:colOff>
      <xdr:row>74</xdr:row>
      <xdr:rowOff>144906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73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161433</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250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67117</xdr:rowOff>
    </xdr:from>
    <xdr:to>
      <xdr:col>55</xdr:col>
      <xdr:colOff>0</xdr:colOff>
      <xdr:row>98</xdr:row>
      <xdr:rowOff>90700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69217"/>
          <a:ext cx="838200" cy="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67117</xdr:rowOff>
    </xdr:from>
    <xdr:to>
      <xdr:col>50</xdr:col>
      <xdr:colOff>114300</xdr:colOff>
      <xdr:row>98</xdr:row>
      <xdr:rowOff>106076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69217"/>
          <a:ext cx="889000" cy="3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76419</xdr:rowOff>
    </xdr:from>
    <xdr:to>
      <xdr:col>45</xdr:col>
      <xdr:colOff>177800</xdr:colOff>
      <xdr:row>98</xdr:row>
      <xdr:rowOff>106076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78519"/>
          <a:ext cx="889000" cy="2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164136</xdr:rowOff>
    </xdr:from>
    <xdr:to>
      <xdr:col>41</xdr:col>
      <xdr:colOff>50800</xdr:colOff>
      <xdr:row>98</xdr:row>
      <xdr:rowOff>76419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94786"/>
          <a:ext cx="889000" cy="8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39900</xdr:rowOff>
    </xdr:from>
    <xdr:to>
      <xdr:col>55</xdr:col>
      <xdr:colOff>50800</xdr:colOff>
      <xdr:row>98</xdr:row>
      <xdr:rowOff>141500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126277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16317</xdr:rowOff>
    </xdr:from>
    <xdr:to>
      <xdr:col>50</xdr:col>
      <xdr:colOff>165100</xdr:colOff>
      <xdr:row>98</xdr:row>
      <xdr:rowOff>117917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1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109044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55276</xdr:rowOff>
    </xdr:from>
    <xdr:to>
      <xdr:col>46</xdr:col>
      <xdr:colOff>38100</xdr:colOff>
      <xdr:row>98</xdr:row>
      <xdr:rowOff>156876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5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148003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25619</xdr:rowOff>
    </xdr:from>
    <xdr:to>
      <xdr:col>41</xdr:col>
      <xdr:colOff>101600</xdr:colOff>
      <xdr:row>98</xdr:row>
      <xdr:rowOff>127219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2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118346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2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113336</xdr:rowOff>
    </xdr:from>
    <xdr:to>
      <xdr:col>36</xdr:col>
      <xdr:colOff>165100</xdr:colOff>
      <xdr:row>98</xdr:row>
      <xdr:rowOff>43486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60013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122578</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37678"/>
          <a:ext cx="838200" cy="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71778</xdr:rowOff>
    </xdr:from>
    <xdr:to>
      <xdr:col>85</xdr:col>
      <xdr:colOff>177800</xdr:colOff>
      <xdr:row>39</xdr:row>
      <xdr:rowOff>1928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8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155921</xdr:rowOff>
    </xdr:from>
    <xdr:to>
      <xdr:col>85</xdr:col>
      <xdr:colOff>127000</xdr:colOff>
      <xdr:row>77</xdr:row>
      <xdr:rowOff>156735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57571"/>
          <a:ext cx="8382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122851</xdr:rowOff>
    </xdr:from>
    <xdr:to>
      <xdr:col>81</xdr:col>
      <xdr:colOff>50800</xdr:colOff>
      <xdr:row>77</xdr:row>
      <xdr:rowOff>156735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24501"/>
          <a:ext cx="889000" cy="3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122851</xdr:rowOff>
    </xdr:from>
    <xdr:to>
      <xdr:col>76</xdr:col>
      <xdr:colOff>114300</xdr:colOff>
      <xdr:row>78</xdr:row>
      <xdr:rowOff>7592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24501"/>
          <a:ext cx="889000" cy="5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7592</xdr:rowOff>
    </xdr:from>
    <xdr:to>
      <xdr:col>71</xdr:col>
      <xdr:colOff>177800</xdr:colOff>
      <xdr:row>78</xdr:row>
      <xdr:rowOff>15318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80692"/>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105121</xdr:rowOff>
    </xdr:from>
    <xdr:to>
      <xdr:col>85</xdr:col>
      <xdr:colOff>177800</xdr:colOff>
      <xdr:row>78</xdr:row>
      <xdr:rowOff>35271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20048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2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105935</xdr:rowOff>
    </xdr:from>
    <xdr:to>
      <xdr:col>81</xdr:col>
      <xdr:colOff>101600</xdr:colOff>
      <xdr:row>78</xdr:row>
      <xdr:rowOff>36085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0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27212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72051</xdr:rowOff>
    </xdr:from>
    <xdr:to>
      <xdr:col>76</xdr:col>
      <xdr:colOff>165100</xdr:colOff>
      <xdr:row>78</xdr:row>
      <xdr:rowOff>2201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164778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6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128242</xdr:rowOff>
    </xdr:from>
    <xdr:to>
      <xdr:col>72</xdr:col>
      <xdr:colOff>38100</xdr:colOff>
      <xdr:row>78</xdr:row>
      <xdr:rowOff>58392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2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49519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2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135968</xdr:rowOff>
    </xdr:from>
    <xdr:to>
      <xdr:col>67</xdr:col>
      <xdr:colOff>101600</xdr:colOff>
      <xdr:row>78</xdr:row>
      <xdr:rowOff>66118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57245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46141</xdr:rowOff>
    </xdr:from>
    <xdr:to>
      <xdr:col>85</xdr:col>
      <xdr:colOff>127000</xdr:colOff>
      <xdr:row>98</xdr:row>
      <xdr:rowOff>118925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48241"/>
          <a:ext cx="838200" cy="7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94738</xdr:rowOff>
    </xdr:from>
    <xdr:to>
      <xdr:col>81</xdr:col>
      <xdr:colOff>50800</xdr:colOff>
      <xdr:row>98</xdr:row>
      <xdr:rowOff>118925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96838"/>
          <a:ext cx="889000" cy="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161421</xdr:rowOff>
    </xdr:from>
    <xdr:to>
      <xdr:col>76</xdr:col>
      <xdr:colOff>114300</xdr:colOff>
      <xdr:row>98</xdr:row>
      <xdr:rowOff>94738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92071"/>
          <a:ext cx="889000" cy="10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161421</xdr:rowOff>
    </xdr:from>
    <xdr:to>
      <xdr:col>71</xdr:col>
      <xdr:colOff>177800</xdr:colOff>
      <xdr:row>98</xdr:row>
      <xdr:rowOff>113739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92071"/>
          <a:ext cx="889000" cy="1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166791</xdr:rowOff>
    </xdr:from>
    <xdr:to>
      <xdr:col>85</xdr:col>
      <xdr:colOff>177800</xdr:colOff>
      <xdr:row>98</xdr:row>
      <xdr:rowOff>96941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145218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68125</xdr:rowOff>
    </xdr:from>
    <xdr:to>
      <xdr:col>81</xdr:col>
      <xdr:colOff>101600</xdr:colOff>
      <xdr:row>98</xdr:row>
      <xdr:rowOff>169725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160852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6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43938</xdr:rowOff>
    </xdr:from>
    <xdr:to>
      <xdr:col>76</xdr:col>
      <xdr:colOff>165100</xdr:colOff>
      <xdr:row>98</xdr:row>
      <xdr:rowOff>145538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136665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110621</xdr:rowOff>
    </xdr:from>
    <xdr:to>
      <xdr:col>72</xdr:col>
      <xdr:colOff>38100</xdr:colOff>
      <xdr:row>98</xdr:row>
      <xdr:rowOff>40771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4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57298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1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62939</xdr:rowOff>
    </xdr:from>
    <xdr:to>
      <xdr:col>67</xdr:col>
      <xdr:colOff>101600</xdr:colOff>
      <xdr:row>98</xdr:row>
      <xdr:rowOff>164539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6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155666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5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34316</xdr:rowOff>
    </xdr:from>
    <xdr:to>
      <xdr:col>116</xdr:col>
      <xdr:colOff>63500</xdr:colOff>
      <xdr:row>59</xdr:row>
      <xdr:rowOff>35840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986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35840</xdr:rowOff>
    </xdr:from>
    <xdr:to>
      <xdr:col>111</xdr:col>
      <xdr:colOff>177800</xdr:colOff>
      <xdr:row>59</xdr:row>
      <xdr:rowOff>35992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139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33972</xdr:rowOff>
    </xdr:from>
    <xdr:to>
      <xdr:col>107</xdr:col>
      <xdr:colOff>50800</xdr:colOff>
      <xdr:row>59</xdr:row>
      <xdr:rowOff>35992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49522"/>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33972</xdr:rowOff>
    </xdr:from>
    <xdr:to>
      <xdr:col>102</xdr:col>
      <xdr:colOff>114300</xdr:colOff>
      <xdr:row>59</xdr:row>
      <xdr:rowOff>35878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49522"/>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154966</xdr:rowOff>
    </xdr:from>
    <xdr:to>
      <xdr:col>116</xdr:col>
      <xdr:colOff>114300</xdr:colOff>
      <xdr:row>59</xdr:row>
      <xdr:rowOff>85116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69893</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156490</xdr:rowOff>
    </xdr:from>
    <xdr:to>
      <xdr:col>112</xdr:col>
      <xdr:colOff>38100</xdr:colOff>
      <xdr:row>59</xdr:row>
      <xdr:rowOff>86640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77767</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156642</xdr:rowOff>
    </xdr:from>
    <xdr:to>
      <xdr:col>107</xdr:col>
      <xdr:colOff>101600</xdr:colOff>
      <xdr:row>59</xdr:row>
      <xdr:rowOff>86792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77919</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3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154622</xdr:rowOff>
    </xdr:from>
    <xdr:to>
      <xdr:col>102</xdr:col>
      <xdr:colOff>165100</xdr:colOff>
      <xdr:row>59</xdr:row>
      <xdr:rowOff>84772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75899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156528</xdr:rowOff>
    </xdr:from>
    <xdr:to>
      <xdr:col>98</xdr:col>
      <xdr:colOff>38100</xdr:colOff>
      <xdr:row>59</xdr:row>
      <xdr:rowOff>86678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77805</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93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74130</xdr:rowOff>
    </xdr:from>
    <xdr:to>
      <xdr:col>116</xdr:col>
      <xdr:colOff>63500</xdr:colOff>
      <xdr:row>73</xdr:row>
      <xdr:rowOff>79521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589980"/>
          <a:ext cx="8382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8769</xdr:rowOff>
    </xdr:from>
    <xdr:to>
      <xdr:col>111</xdr:col>
      <xdr:colOff>177800</xdr:colOff>
      <xdr:row>73</xdr:row>
      <xdr:rowOff>79521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353169"/>
          <a:ext cx="889000" cy="2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8769</xdr:rowOff>
    </xdr:from>
    <xdr:to>
      <xdr:col>107</xdr:col>
      <xdr:colOff>50800</xdr:colOff>
      <xdr:row>72</xdr:row>
      <xdr:rowOff>30524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353169"/>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30524</xdr:rowOff>
    </xdr:from>
    <xdr:to>
      <xdr:col>102</xdr:col>
      <xdr:colOff>114300</xdr:colOff>
      <xdr:row>72</xdr:row>
      <xdr:rowOff>67405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374924"/>
          <a:ext cx="8890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23330</xdr:rowOff>
    </xdr:from>
    <xdr:to>
      <xdr:col>116</xdr:col>
      <xdr:colOff>114300</xdr:colOff>
      <xdr:row>73</xdr:row>
      <xdr:rowOff>124930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5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1757</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5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28721</xdr:rowOff>
    </xdr:from>
    <xdr:to>
      <xdr:col>112</xdr:col>
      <xdr:colOff>38100</xdr:colOff>
      <xdr:row>73</xdr:row>
      <xdr:rowOff>130321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54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121448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3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129419</xdr:rowOff>
    </xdr:from>
    <xdr:to>
      <xdr:col>107</xdr:col>
      <xdr:colOff>101600</xdr:colOff>
      <xdr:row>72</xdr:row>
      <xdr:rowOff>59569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30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76096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07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151174</xdr:rowOff>
    </xdr:from>
    <xdr:to>
      <xdr:col>102</xdr:col>
      <xdr:colOff>165100</xdr:colOff>
      <xdr:row>72</xdr:row>
      <xdr:rowOff>81324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3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97851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0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16605</xdr:rowOff>
    </xdr:from>
    <xdr:to>
      <xdr:col>98</xdr:col>
      <xdr:colOff>38100</xdr:colOff>
      <xdr:row>72</xdr:row>
      <xdr:rowOff>118205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134732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13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扶助費の増加は、定額減税補足給付金事業費などの国の給付金事業の実施による。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また、積立金の増加は、公共施設の老朽化などに対応するため、公共施設等整備基金への積立金増加による。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一方、普通建設事業費の減少は、文化の館空調設備整備事業費の減少による。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12,812
12,580
36.22
7,022,110
6,616,897
334,336
4,153,385
4,708,057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163132</xdr:rowOff>
    </xdr:from>
    <xdr:to>
      <xdr:col>24</xdr:col>
      <xdr:colOff>63500</xdr:colOff>
      <xdr:row>37</xdr:row>
      <xdr:rowOff>81407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5332"/>
          <a:ext cx="8382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81407</xdr:rowOff>
    </xdr:from>
    <xdr:to>
      <xdr:col>19</xdr:col>
      <xdr:colOff>177800</xdr:colOff>
      <xdr:row>37</xdr:row>
      <xdr:rowOff>89598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25057"/>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25591</xdr:rowOff>
    </xdr:from>
    <xdr:to>
      <xdr:col>15</xdr:col>
      <xdr:colOff>50800</xdr:colOff>
      <xdr:row>37</xdr:row>
      <xdr:rowOff>89598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924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25591</xdr:rowOff>
    </xdr:from>
    <xdr:to>
      <xdr:col>10</xdr:col>
      <xdr:colOff>114300</xdr:colOff>
      <xdr:row>37</xdr:row>
      <xdr:rowOff>35878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6924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112332</xdr:rowOff>
    </xdr:from>
    <xdr:to>
      <xdr:col>24</xdr:col>
      <xdr:colOff>114300</xdr:colOff>
      <xdr:row>37</xdr:row>
      <xdr:rowOff>42482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90759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30607</xdr:rowOff>
    </xdr:from>
    <xdr:to>
      <xdr:col>20</xdr:col>
      <xdr:colOff>38100</xdr:colOff>
      <xdr:row>37</xdr:row>
      <xdr:rowOff>132207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123334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38798</xdr:rowOff>
    </xdr:from>
    <xdr:to>
      <xdr:col>15</xdr:col>
      <xdr:colOff>101600</xdr:colOff>
      <xdr:row>37</xdr:row>
      <xdr:rowOff>140398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146241</xdr:rowOff>
    </xdr:from>
    <xdr:to>
      <xdr:col>10</xdr:col>
      <xdr:colOff>165100</xdr:colOff>
      <xdr:row>37</xdr:row>
      <xdr:rowOff>76391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67518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156528</xdr:rowOff>
    </xdr:from>
    <xdr:to>
      <xdr:col>6</xdr:col>
      <xdr:colOff>38100</xdr:colOff>
      <xdr:row>37</xdr:row>
      <xdr:rowOff>86678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77805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23189</xdr:rowOff>
    </xdr:from>
    <xdr:to>
      <xdr:col>24</xdr:col>
      <xdr:colOff>63500</xdr:colOff>
      <xdr:row>58</xdr:row>
      <xdr:rowOff>56245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7289"/>
          <a:ext cx="838200" cy="3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54228</xdr:rowOff>
    </xdr:from>
    <xdr:to>
      <xdr:col>19</xdr:col>
      <xdr:colOff>177800</xdr:colOff>
      <xdr:row>58</xdr:row>
      <xdr:rowOff>56245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98328"/>
          <a:ext cx="889000" cy="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29479</xdr:rowOff>
    </xdr:from>
    <xdr:to>
      <xdr:col>15</xdr:col>
      <xdr:colOff>50800</xdr:colOff>
      <xdr:row>58</xdr:row>
      <xdr:rowOff>54228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3579"/>
          <a:ext cx="889000" cy="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46520</xdr:rowOff>
    </xdr:from>
    <xdr:to>
      <xdr:col>10</xdr:col>
      <xdr:colOff>114300</xdr:colOff>
      <xdr:row>58</xdr:row>
      <xdr:rowOff>29479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19170"/>
          <a:ext cx="889000" cy="15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143839</xdr:rowOff>
    </xdr:from>
    <xdr:to>
      <xdr:col>24</xdr:col>
      <xdr:colOff>114300</xdr:colOff>
      <xdr:row>58</xdr:row>
      <xdr:rowOff>73989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58766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5445</xdr:rowOff>
    </xdr:from>
    <xdr:to>
      <xdr:col>20</xdr:col>
      <xdr:colOff>38100</xdr:colOff>
      <xdr:row>58</xdr:row>
      <xdr:rowOff>107045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98172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4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3428</xdr:rowOff>
    </xdr:from>
    <xdr:to>
      <xdr:col>15</xdr:col>
      <xdr:colOff>101600</xdr:colOff>
      <xdr:row>58</xdr:row>
      <xdr:rowOff>105028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96155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150129</xdr:rowOff>
    </xdr:from>
    <xdr:to>
      <xdr:col>10</xdr:col>
      <xdr:colOff>165100</xdr:colOff>
      <xdr:row>58</xdr:row>
      <xdr:rowOff>80279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71406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167170</xdr:rowOff>
    </xdr:from>
    <xdr:to>
      <xdr:col>6</xdr:col>
      <xdr:colOff>38100</xdr:colOff>
      <xdr:row>57</xdr:row>
      <xdr:rowOff>97320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88447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6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9900</xdr:rowOff>
    </xdr:from>
    <xdr:to>
      <xdr:col>24</xdr:col>
      <xdr:colOff>63500</xdr:colOff>
      <xdr:row>77</xdr:row>
      <xdr:rowOff>75220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11550"/>
          <a:ext cx="838200" cy="6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75220</xdr:rowOff>
    </xdr:from>
    <xdr:to>
      <xdr:col>19</xdr:col>
      <xdr:colOff>177800</xdr:colOff>
      <xdr:row>77</xdr:row>
      <xdr:rowOff>97828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76870"/>
          <a:ext cx="889000" cy="2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97165</xdr:rowOff>
    </xdr:from>
    <xdr:to>
      <xdr:col>15</xdr:col>
      <xdr:colOff>50800</xdr:colOff>
      <xdr:row>77</xdr:row>
      <xdr:rowOff>97828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98815"/>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97165</xdr:rowOff>
    </xdr:from>
    <xdr:to>
      <xdr:col>10</xdr:col>
      <xdr:colOff>114300</xdr:colOff>
      <xdr:row>78</xdr:row>
      <xdr:rowOff>150613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98815"/>
          <a:ext cx="889000" cy="2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130550</xdr:rowOff>
    </xdr:from>
    <xdr:to>
      <xdr:col>24</xdr:col>
      <xdr:colOff>114300</xdr:colOff>
      <xdr:row>77</xdr:row>
      <xdr:rowOff>60700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108977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24420</xdr:rowOff>
    </xdr:from>
    <xdr:to>
      <xdr:col>20</xdr:col>
      <xdr:colOff>38100</xdr:colOff>
      <xdr:row>77</xdr:row>
      <xdr:rowOff>126020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117147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47028</xdr:rowOff>
    </xdr:from>
    <xdr:to>
      <xdr:col>15</xdr:col>
      <xdr:colOff>101600</xdr:colOff>
      <xdr:row>77</xdr:row>
      <xdr:rowOff>148628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165155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2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46365</xdr:rowOff>
    </xdr:from>
    <xdr:to>
      <xdr:col>10</xdr:col>
      <xdr:colOff>165100</xdr:colOff>
      <xdr:row>77</xdr:row>
      <xdr:rowOff>147965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4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139092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99813</xdr:rowOff>
    </xdr:from>
    <xdr:to>
      <xdr:col>6</xdr:col>
      <xdr:colOff>38100</xdr:colOff>
      <xdr:row>79</xdr:row>
      <xdr:rowOff>29963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7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21090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6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59768</xdr:rowOff>
    </xdr:from>
    <xdr:to>
      <xdr:col>24</xdr:col>
      <xdr:colOff>63500</xdr:colOff>
      <xdr:row>97</xdr:row>
      <xdr:rowOff>72825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90418"/>
          <a:ext cx="838200" cy="1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59768</xdr:rowOff>
    </xdr:from>
    <xdr:to>
      <xdr:col>19</xdr:col>
      <xdr:colOff>177800</xdr:colOff>
      <xdr:row>97</xdr:row>
      <xdr:rowOff>77814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90418"/>
          <a:ext cx="889000" cy="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76981</xdr:rowOff>
    </xdr:from>
    <xdr:to>
      <xdr:col>15</xdr:col>
      <xdr:colOff>50800</xdr:colOff>
      <xdr:row>97</xdr:row>
      <xdr:rowOff>77814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07631"/>
          <a:ext cx="889000" cy="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76981</xdr:rowOff>
    </xdr:from>
    <xdr:to>
      <xdr:col>10</xdr:col>
      <xdr:colOff>114300</xdr:colOff>
      <xdr:row>97</xdr:row>
      <xdr:rowOff>100966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07631"/>
          <a:ext cx="889000" cy="2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22025</xdr:rowOff>
    </xdr:from>
    <xdr:to>
      <xdr:col>24</xdr:col>
      <xdr:colOff>114300</xdr:colOff>
      <xdr:row>97</xdr:row>
      <xdr:rowOff>123625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108402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8968</xdr:rowOff>
    </xdr:from>
    <xdr:to>
      <xdr:col>20</xdr:col>
      <xdr:colOff>38100</xdr:colOff>
      <xdr:row>97</xdr:row>
      <xdr:rowOff>110568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3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101695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3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27014</xdr:rowOff>
    </xdr:from>
    <xdr:to>
      <xdr:col>15</xdr:col>
      <xdr:colOff>101600</xdr:colOff>
      <xdr:row>97</xdr:row>
      <xdr:rowOff>128614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5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119741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26181</xdr:rowOff>
    </xdr:from>
    <xdr:to>
      <xdr:col>10</xdr:col>
      <xdr:colOff>165100</xdr:colOff>
      <xdr:row>97</xdr:row>
      <xdr:rowOff>127781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118908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50166</xdr:rowOff>
    </xdr:from>
    <xdr:to>
      <xdr:col>6</xdr:col>
      <xdr:colOff>38100</xdr:colOff>
      <xdr:row>97</xdr:row>
      <xdr:rowOff>151766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142893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7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141262</xdr:rowOff>
    </xdr:from>
    <xdr:to>
      <xdr:col>55</xdr:col>
      <xdr:colOff>0</xdr:colOff>
      <xdr:row>58</xdr:row>
      <xdr:rowOff>148082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85362"/>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141745</xdr:rowOff>
    </xdr:from>
    <xdr:to>
      <xdr:col>50</xdr:col>
      <xdr:colOff>114300</xdr:colOff>
      <xdr:row>58</xdr:row>
      <xdr:rowOff>148082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85845"/>
          <a:ext cx="8890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141745</xdr:rowOff>
    </xdr:from>
    <xdr:to>
      <xdr:col>45</xdr:col>
      <xdr:colOff>177800</xdr:colOff>
      <xdr:row>58</xdr:row>
      <xdr:rowOff>155042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85845"/>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148742</xdr:rowOff>
    </xdr:from>
    <xdr:to>
      <xdr:col>41</xdr:col>
      <xdr:colOff>50800</xdr:colOff>
      <xdr:row>58</xdr:row>
      <xdr:rowOff>155042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92842"/>
          <a:ext cx="889000" cy="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90462</xdr:rowOff>
    </xdr:from>
    <xdr:to>
      <xdr:col>55</xdr:col>
      <xdr:colOff>50800</xdr:colOff>
      <xdr:row>59</xdr:row>
      <xdr:rowOff>20612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5389</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97282</xdr:rowOff>
    </xdr:from>
    <xdr:to>
      <xdr:col>50</xdr:col>
      <xdr:colOff>165100</xdr:colOff>
      <xdr:row>59</xdr:row>
      <xdr:rowOff>27432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4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18559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3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90945</xdr:rowOff>
    </xdr:from>
    <xdr:to>
      <xdr:col>46</xdr:col>
      <xdr:colOff>38100</xdr:colOff>
      <xdr:row>59</xdr:row>
      <xdr:rowOff>21095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12222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104242</xdr:rowOff>
    </xdr:from>
    <xdr:to>
      <xdr:col>41</xdr:col>
      <xdr:colOff>101600</xdr:colOff>
      <xdr:row>59</xdr:row>
      <xdr:rowOff>34392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25519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4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97942</xdr:rowOff>
    </xdr:from>
    <xdr:to>
      <xdr:col>36</xdr:col>
      <xdr:colOff>165100</xdr:colOff>
      <xdr:row>59</xdr:row>
      <xdr:rowOff>28092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4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19219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3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158507</xdr:rowOff>
    </xdr:from>
    <xdr:to>
      <xdr:col>55</xdr:col>
      <xdr:colOff>0</xdr:colOff>
      <xdr:row>79</xdr:row>
      <xdr:rowOff>3546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31607"/>
          <a:ext cx="83820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158507</xdr:rowOff>
    </xdr:from>
    <xdr:to>
      <xdr:col>50</xdr:col>
      <xdr:colOff>114300</xdr:colOff>
      <xdr:row>78</xdr:row>
      <xdr:rowOff>171441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31607"/>
          <a:ext cx="889000" cy="1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166832</xdr:rowOff>
    </xdr:from>
    <xdr:to>
      <xdr:col>45</xdr:col>
      <xdr:colOff>177800</xdr:colOff>
      <xdr:row>78</xdr:row>
      <xdr:rowOff>171441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39932"/>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93957</xdr:rowOff>
    </xdr:from>
    <xdr:to>
      <xdr:col>41</xdr:col>
      <xdr:colOff>50800</xdr:colOff>
      <xdr:row>78</xdr:row>
      <xdr:rowOff>166832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95607"/>
          <a:ext cx="889000" cy="24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124196</xdr:rowOff>
    </xdr:from>
    <xdr:to>
      <xdr:col>55</xdr:col>
      <xdr:colOff>50800</xdr:colOff>
      <xdr:row>79</xdr:row>
      <xdr:rowOff>54346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107707</xdr:rowOff>
    </xdr:from>
    <xdr:to>
      <xdr:col>50</xdr:col>
      <xdr:colOff>165100</xdr:colOff>
      <xdr:row>79</xdr:row>
      <xdr:rowOff>37857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8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28984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7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120641</xdr:rowOff>
    </xdr:from>
    <xdr:to>
      <xdr:col>46</xdr:col>
      <xdr:colOff>38100</xdr:colOff>
      <xdr:row>79</xdr:row>
      <xdr:rowOff>50791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41918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8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116032</xdr:rowOff>
    </xdr:from>
    <xdr:to>
      <xdr:col>41</xdr:col>
      <xdr:colOff>101600</xdr:colOff>
      <xdr:row>79</xdr:row>
      <xdr:rowOff>46182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8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37309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43157</xdr:rowOff>
    </xdr:from>
    <xdr:to>
      <xdr:col>36</xdr:col>
      <xdr:colOff>165100</xdr:colOff>
      <xdr:row>77</xdr:row>
      <xdr:rowOff>144757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4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161284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2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166590</xdr:rowOff>
    </xdr:from>
    <xdr:to>
      <xdr:col>55</xdr:col>
      <xdr:colOff>0</xdr:colOff>
      <xdr:row>98</xdr:row>
      <xdr:rowOff>168478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68690"/>
          <a:ext cx="8382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168478</xdr:rowOff>
    </xdr:from>
    <xdr:to>
      <xdr:col>50</xdr:col>
      <xdr:colOff>114300</xdr:colOff>
      <xdr:row>99</xdr:row>
      <xdr:rowOff>2373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70578"/>
          <a:ext cx="889000" cy="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138909</xdr:rowOff>
    </xdr:from>
    <xdr:to>
      <xdr:col>45</xdr:col>
      <xdr:colOff>177800</xdr:colOff>
      <xdr:row>99</xdr:row>
      <xdr:rowOff>2373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41009"/>
          <a:ext cx="889000" cy="3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120517</xdr:rowOff>
    </xdr:from>
    <xdr:to>
      <xdr:col>41</xdr:col>
      <xdr:colOff>50800</xdr:colOff>
      <xdr:row>98</xdr:row>
      <xdr:rowOff>138909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22617"/>
          <a:ext cx="889000" cy="1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115790</xdr:rowOff>
    </xdr:from>
    <xdr:to>
      <xdr:col>55</xdr:col>
      <xdr:colOff>50800</xdr:colOff>
      <xdr:row>99</xdr:row>
      <xdr:rowOff>45940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1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30717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3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117678</xdr:rowOff>
    </xdr:from>
    <xdr:to>
      <xdr:col>50</xdr:col>
      <xdr:colOff>165100</xdr:colOff>
      <xdr:row>99</xdr:row>
      <xdr:rowOff>47828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1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38955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1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123023</xdr:rowOff>
    </xdr:from>
    <xdr:to>
      <xdr:col>46</xdr:col>
      <xdr:colOff>38100</xdr:colOff>
      <xdr:row>99</xdr:row>
      <xdr:rowOff>53173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2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44300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1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88109</xdr:rowOff>
    </xdr:from>
    <xdr:to>
      <xdr:col>41</xdr:col>
      <xdr:colOff>101600</xdr:colOff>
      <xdr:row>99</xdr:row>
      <xdr:rowOff>18259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9386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8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69717</xdr:rowOff>
    </xdr:from>
    <xdr:to>
      <xdr:col>36</xdr:col>
      <xdr:colOff>165100</xdr:colOff>
      <xdr:row>98</xdr:row>
      <xdr:rowOff>171317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7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162444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6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121820</xdr:rowOff>
    </xdr:from>
    <xdr:to>
      <xdr:col>85</xdr:col>
      <xdr:colOff>127000</xdr:colOff>
      <xdr:row>37</xdr:row>
      <xdr:rowOff>161711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65470"/>
          <a:ext cx="8382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161711</xdr:rowOff>
    </xdr:from>
    <xdr:to>
      <xdr:col>81</xdr:col>
      <xdr:colOff>50800</xdr:colOff>
      <xdr:row>37</xdr:row>
      <xdr:rowOff>168814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05361"/>
          <a:ext cx="889000" cy="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164388</xdr:rowOff>
    </xdr:from>
    <xdr:to>
      <xdr:col>76</xdr:col>
      <xdr:colOff>114300</xdr:colOff>
      <xdr:row>37</xdr:row>
      <xdr:rowOff>168814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08038"/>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109002</xdr:rowOff>
    </xdr:from>
    <xdr:to>
      <xdr:col>71</xdr:col>
      <xdr:colOff>177800</xdr:colOff>
      <xdr:row>37</xdr:row>
      <xdr:rowOff>164388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595402"/>
          <a:ext cx="889000" cy="9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71020</xdr:rowOff>
    </xdr:from>
    <xdr:to>
      <xdr:col>85</xdr:col>
      <xdr:colOff>177800</xdr:colOff>
      <xdr:row>38</xdr:row>
      <xdr:rowOff>1170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157397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110911</xdr:rowOff>
    </xdr:from>
    <xdr:to>
      <xdr:col>81</xdr:col>
      <xdr:colOff>101600</xdr:colOff>
      <xdr:row>38</xdr:row>
      <xdr:rowOff>41061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5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32188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118014</xdr:rowOff>
    </xdr:from>
    <xdr:to>
      <xdr:col>76</xdr:col>
      <xdr:colOff>165100</xdr:colOff>
      <xdr:row>38</xdr:row>
      <xdr:rowOff>48164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39291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113589</xdr:rowOff>
    </xdr:from>
    <xdr:to>
      <xdr:col>72</xdr:col>
      <xdr:colOff>38100</xdr:colOff>
      <xdr:row>38</xdr:row>
      <xdr:rowOff>43738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57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34865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58202</xdr:rowOff>
    </xdr:from>
    <xdr:to>
      <xdr:col>67</xdr:col>
      <xdr:colOff>101600</xdr:colOff>
      <xdr:row>32</xdr:row>
      <xdr:rowOff>159802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5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4879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31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60211</xdr:rowOff>
    </xdr:from>
    <xdr:to>
      <xdr:col>85</xdr:col>
      <xdr:colOff>127000</xdr:colOff>
      <xdr:row>57</xdr:row>
      <xdr:rowOff>91004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32861"/>
          <a:ext cx="838200" cy="3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91004</xdr:rowOff>
    </xdr:from>
    <xdr:to>
      <xdr:col>81</xdr:col>
      <xdr:colOff>50800</xdr:colOff>
      <xdr:row>57</xdr:row>
      <xdr:rowOff>115409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63654"/>
          <a:ext cx="8890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115409</xdr:rowOff>
    </xdr:from>
    <xdr:to>
      <xdr:col>76</xdr:col>
      <xdr:colOff>114300</xdr:colOff>
      <xdr:row>57</xdr:row>
      <xdr:rowOff>116140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88059"/>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56741</xdr:rowOff>
    </xdr:from>
    <xdr:to>
      <xdr:col>71</xdr:col>
      <xdr:colOff>177800</xdr:colOff>
      <xdr:row>57</xdr:row>
      <xdr:rowOff>116140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9391"/>
          <a:ext cx="889000" cy="5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9411</xdr:rowOff>
    </xdr:from>
    <xdr:to>
      <xdr:col>85</xdr:col>
      <xdr:colOff>177800</xdr:colOff>
      <xdr:row>57</xdr:row>
      <xdr:rowOff>111011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8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95788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9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40204</xdr:rowOff>
    </xdr:from>
    <xdr:to>
      <xdr:col>81</xdr:col>
      <xdr:colOff>101600</xdr:colOff>
      <xdr:row>57</xdr:row>
      <xdr:rowOff>141804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132931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64609</xdr:rowOff>
    </xdr:from>
    <xdr:to>
      <xdr:col>76</xdr:col>
      <xdr:colOff>165100</xdr:colOff>
      <xdr:row>57</xdr:row>
      <xdr:rowOff>166209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2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65340</xdr:rowOff>
    </xdr:from>
    <xdr:to>
      <xdr:col>72</xdr:col>
      <xdr:colOff>38100</xdr:colOff>
      <xdr:row>57</xdr:row>
      <xdr:rowOff>166940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158067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5941</xdr:rowOff>
    </xdr:from>
    <xdr:to>
      <xdr:col>67</xdr:col>
      <xdr:colOff>101600</xdr:colOff>
      <xdr:row>57</xdr:row>
      <xdr:rowOff>107541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98668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7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122579</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95679"/>
          <a:ext cx="838200" cy="1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71779</xdr:rowOff>
    </xdr:from>
    <xdr:to>
      <xdr:col>85</xdr:col>
      <xdr:colOff>177800</xdr:colOff>
      <xdr:row>79</xdr:row>
      <xdr:rowOff>1929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4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6223</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155921</xdr:rowOff>
    </xdr:from>
    <xdr:to>
      <xdr:col>85</xdr:col>
      <xdr:colOff>127000</xdr:colOff>
      <xdr:row>97</xdr:row>
      <xdr:rowOff>156735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86571"/>
          <a:ext cx="8382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121230</xdr:rowOff>
    </xdr:from>
    <xdr:to>
      <xdr:col>81</xdr:col>
      <xdr:colOff>50800</xdr:colOff>
      <xdr:row>97</xdr:row>
      <xdr:rowOff>156735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51880"/>
          <a:ext cx="889000" cy="3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121230</xdr:rowOff>
    </xdr:from>
    <xdr:to>
      <xdr:col>76</xdr:col>
      <xdr:colOff>114300</xdr:colOff>
      <xdr:row>98</xdr:row>
      <xdr:rowOff>7592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51880"/>
          <a:ext cx="889000" cy="5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7592</xdr:rowOff>
    </xdr:from>
    <xdr:to>
      <xdr:col>71</xdr:col>
      <xdr:colOff>177800</xdr:colOff>
      <xdr:row>98</xdr:row>
      <xdr:rowOff>15318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09692"/>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105121</xdr:rowOff>
    </xdr:from>
    <xdr:to>
      <xdr:col>85</xdr:col>
      <xdr:colOff>177800</xdr:colOff>
      <xdr:row>98</xdr:row>
      <xdr:rowOff>35271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3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20048</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5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105935</xdr:rowOff>
    </xdr:from>
    <xdr:to>
      <xdr:col>81</xdr:col>
      <xdr:colOff>101600</xdr:colOff>
      <xdr:row>98</xdr:row>
      <xdr:rowOff>36085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3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27212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2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70430</xdr:rowOff>
    </xdr:from>
    <xdr:to>
      <xdr:col>76</xdr:col>
      <xdr:colOff>165100</xdr:colOff>
      <xdr:row>98</xdr:row>
      <xdr:rowOff>580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163157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128242</xdr:rowOff>
    </xdr:from>
    <xdr:to>
      <xdr:col>72</xdr:col>
      <xdr:colOff>38100</xdr:colOff>
      <xdr:row>98</xdr:row>
      <xdr:rowOff>58392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49519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135968</xdr:rowOff>
    </xdr:from>
    <xdr:to>
      <xdr:col>67</xdr:col>
      <xdr:colOff>101600</xdr:colOff>
      <xdr:row>98</xdr:row>
      <xdr:rowOff>66118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6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57245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5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総務費の増加は、公共施設の老朽化などに対応するため、公共施設等整備基金への積立金増加や物価高騰対策のための生活支援商品券発行事業費の増加による。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一方、商工費の減少は、あせび温泉機械設備更新事業費の減少による。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徳島県板野町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財政調整基金残高は、前年度から約１００百万円の増額となったことで、比率としても２．０５ポイントの増加となった。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一方、実質収支額および実質単年度収支についてはそれぞれ前年度から約３０百万円の減額となったことから比率についてもぞれぞれ減少した。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徳島県板野町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全ての会計において黒字を計上している。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今後も、収支のバランスを注視しながら、適切な財政運営を行っていく。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7022110</v>
      </c>
      <c r="BO4" s="449"/>
      <c r="BP4" s="449"/>
      <c r="BQ4" s="449"/>
      <c r="BR4" s="449"/>
      <c r="BS4" s="449"/>
      <c r="BT4" s="449"/>
      <c r="BU4" s="450"/>
      <c r="BV4" s="448">
        <v>6697582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v>
      </c>
      <c r="CU4" s="589"/>
      <c r="CV4" s="589"/>
      <c r="CW4" s="589"/>
      <c r="CX4" s="589"/>
      <c r="CY4" s="589"/>
      <c r="CZ4" s="589"/>
      <c r="DA4" s="590"/>
      <c r="DB4" s="588">
        <v>9.1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6616897</v>
      </c>
      <c r="BO5" s="420"/>
      <c r="BP5" s="420"/>
      <c r="BQ5" s="420"/>
      <c r="BR5" s="420"/>
      <c r="BS5" s="420"/>
      <c r="BT5" s="420"/>
      <c r="BU5" s="421"/>
      <c r="BV5" s="419">
        <v>6292619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92.8</v>
      </c>
      <c r="CU5" s="417"/>
      <c r="CV5" s="417"/>
      <c r="CW5" s="417"/>
      <c r="CX5" s="417"/>
      <c r="CY5" s="417"/>
      <c r="CZ5" s="417"/>
      <c r="DA5" s="418"/>
      <c r="DB5" s="416">
        <v>92.1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405213</v>
      </c>
      <c r="BO6" s="420"/>
      <c r="BP6" s="420"/>
      <c r="BQ6" s="420"/>
      <c r="BR6" s="420"/>
      <c r="BS6" s="420"/>
      <c r="BT6" s="420"/>
      <c r="BU6" s="421"/>
      <c r="BV6" s="419">
        <v>404963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93.1</v>
      </c>
      <c r="CU6" s="563"/>
      <c r="CV6" s="563"/>
      <c r="CW6" s="563"/>
      <c r="CX6" s="563"/>
      <c r="CY6" s="563"/>
      <c r="CZ6" s="563"/>
      <c r="DA6" s="564"/>
      <c r="DB6" s="562">
        <v>92.7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70877</v>
      </c>
      <c r="BO7" s="420"/>
      <c r="BP7" s="420"/>
      <c r="BQ7" s="420"/>
      <c r="BR7" s="420"/>
      <c r="BS7" s="420"/>
      <c r="BT7" s="420"/>
      <c r="BU7" s="421"/>
      <c r="BV7" s="419">
        <v>36858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4153385</v>
      </c>
      <c r="CU7" s="420"/>
      <c r="CV7" s="420"/>
      <c r="CW7" s="420"/>
      <c r="CX7" s="420"/>
      <c r="CY7" s="420"/>
      <c r="CZ7" s="420"/>
      <c r="DA7" s="421"/>
      <c r="DB7" s="419">
        <v>4064073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334336</v>
      </c>
      <c r="BO8" s="420"/>
      <c r="BP8" s="420"/>
      <c r="BQ8" s="420"/>
      <c r="BR8" s="420"/>
      <c r="BS8" s="420"/>
      <c r="BT8" s="420"/>
      <c r="BU8" s="421"/>
      <c r="BV8" s="419">
        <v>368105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0.46</v>
      </c>
      <c r="CU8" s="523"/>
      <c r="CV8" s="523"/>
      <c r="CW8" s="523"/>
      <c r="CX8" s="523"/>
      <c r="CY8" s="523"/>
      <c r="CZ8" s="523"/>
      <c r="DA8" s="524"/>
      <c r="DB8" s="522">
        <v>0.45</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13042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-33769</v>
      </c>
      <c r="BO9" s="420"/>
      <c r="BP9" s="420"/>
      <c r="BQ9" s="420"/>
      <c r="BR9" s="420"/>
      <c r="BS9" s="420"/>
      <c r="BT9" s="420"/>
      <c r="BU9" s="421"/>
      <c r="BV9" s="419">
        <v>95253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v>
      </c>
      <c r="CU9" s="417"/>
      <c r="CV9" s="417"/>
      <c r="CW9" s="417"/>
      <c r="CX9" s="417"/>
      <c r="CY9" s="417"/>
      <c r="CZ9" s="417"/>
      <c r="DA9" s="418"/>
      <c r="DB9" s="416">
        <v>8.3000000000000007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13358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100200</v>
      </c>
      <c r="BO10" s="420"/>
      <c r="BP10" s="420"/>
      <c r="BQ10" s="420"/>
      <c r="BR10" s="420"/>
      <c r="BS10" s="420"/>
      <c r="BT10" s="420"/>
      <c r="BU10" s="421"/>
      <c r="BV10" s="419">
        <v>200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69"/>
      <c r="B12" s="525" t="s">
        <v>122</v>
      </c>
      <c r="C12" s="526"/>
      <c r="D12" s="526"/>
      <c r="E12" s="526"/>
      <c r="F12" s="526"/>
      <c r="G12" s="526"/>
      <c r="H12" s="526"/>
      <c r="I12" s="526"/>
      <c r="J12" s="526"/>
      <c r="K12" s="527"/>
      <c r="L12" s="534" t="s">
        <v>123</v>
      </c>
      <c r="M12" s="535"/>
      <c r="N12" s="535"/>
      <c r="O12" s="535"/>
      <c r="P12" s="535"/>
      <c r="Q12" s="536"/>
      <c r="R12" s="537">
        <v>12812</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129</v>
      </c>
      <c r="N13" s="504"/>
      <c r="O13" s="504"/>
      <c r="P13" s="504"/>
      <c r="Q13" s="505"/>
      <c r="R13" s="506">
        <v>12580</v>
      </c>
      <c r="S13" s="507"/>
      <c r="T13" s="507"/>
      <c r="U13" s="507"/>
      <c r="V13" s="508"/>
      <c r="W13" s="509" t="s">
        <v>130</v>
      </c>
      <c r="X13" s="405"/>
      <c r="Y13" s="405"/>
      <c r="Z13" s="405"/>
      <c r="AA13" s="405"/>
      <c r="AB13" s="406"/>
      <c r="AC13" s="372">
        <v>624</v>
      </c>
      <c r="AD13" s="373"/>
      <c r="AE13" s="373"/>
      <c r="AF13" s="373"/>
      <c r="AG13" s="374"/>
      <c r="AH13" s="372">
        <v>644</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66431</v>
      </c>
      <c r="BO13" s="420"/>
      <c r="BP13" s="420"/>
      <c r="BQ13" s="420"/>
      <c r="BR13" s="420"/>
      <c r="BS13" s="420"/>
      <c r="BT13" s="420"/>
      <c r="BU13" s="421"/>
      <c r="BV13" s="419">
        <v>95453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5.6</v>
      </c>
      <c r="CU13" s="417"/>
      <c r="CV13" s="417"/>
      <c r="CW13" s="417"/>
      <c r="CX13" s="417"/>
      <c r="CY13" s="417"/>
      <c r="CZ13" s="417"/>
      <c r="DA13" s="418"/>
      <c r="DB13" s="416">
        <v>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12947</v>
      </c>
      <c r="S14" s="507"/>
      <c r="T14" s="507"/>
      <c r="U14" s="507"/>
      <c r="V14" s="508"/>
      <c r="W14" s="510"/>
      <c r="X14" s="408"/>
      <c r="Y14" s="408"/>
      <c r="Z14" s="408"/>
      <c r="AA14" s="408"/>
      <c r="AB14" s="409"/>
      <c r="AC14" s="499">
        <v>10.3</v>
      </c>
      <c r="AD14" s="500"/>
      <c r="AE14" s="500"/>
      <c r="AF14" s="500"/>
      <c r="AG14" s="501"/>
      <c r="AH14" s="499">
        <v>11.1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129</v>
      </c>
      <c r="N15" s="504"/>
      <c r="O15" s="504"/>
      <c r="P15" s="504"/>
      <c r="Q15" s="505"/>
      <c r="R15" s="506">
        <v>12741</v>
      </c>
      <c r="S15" s="507"/>
      <c r="T15" s="507"/>
      <c r="U15" s="507"/>
      <c r="V15" s="508"/>
      <c r="W15" s="509" t="s">
        <v>137</v>
      </c>
      <c r="X15" s="405"/>
      <c r="Y15" s="405"/>
      <c r="Z15" s="405"/>
      <c r="AA15" s="405"/>
      <c r="AB15" s="406"/>
      <c r="AC15" s="372">
        <v>1491</v>
      </c>
      <c r="AD15" s="373"/>
      <c r="AE15" s="373"/>
      <c r="AF15" s="373"/>
      <c r="AG15" s="374"/>
      <c r="AH15" s="372">
        <v>1487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1739424</v>
      </c>
      <c r="BO15" s="449"/>
      <c r="BP15" s="449"/>
      <c r="BQ15" s="449"/>
      <c r="BR15" s="449"/>
      <c r="BS15" s="449"/>
      <c r="BT15" s="449"/>
      <c r="BU15" s="450"/>
      <c r="BV15" s="448">
        <v>1643704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24.6</v>
      </c>
      <c r="AD16" s="500"/>
      <c r="AE16" s="500"/>
      <c r="AF16" s="500"/>
      <c r="AG16" s="501"/>
      <c r="AH16" s="499">
        <v>25.6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3687919</v>
      </c>
      <c r="BO16" s="420"/>
      <c r="BP16" s="420"/>
      <c r="BQ16" s="420"/>
      <c r="BR16" s="420"/>
      <c r="BS16" s="420"/>
      <c r="BT16" s="420"/>
      <c r="BU16" s="421"/>
      <c r="BV16" s="419">
        <v>3611131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3945</v>
      </c>
      <c r="AD17" s="373"/>
      <c r="AE17" s="373"/>
      <c r="AF17" s="373"/>
      <c r="AG17" s="374"/>
      <c r="AH17" s="372">
        <v>3668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2195466</v>
      </c>
      <c r="BO17" s="420"/>
      <c r="BP17" s="420"/>
      <c r="BQ17" s="420"/>
      <c r="BR17" s="420"/>
      <c r="BS17" s="420"/>
      <c r="BT17" s="420"/>
      <c r="BU17" s="421"/>
      <c r="BV17" s="419">
        <v>2068554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36.22</v>
      </c>
      <c r="M18" s="472"/>
      <c r="N18" s="472"/>
      <c r="O18" s="472"/>
      <c r="P18" s="472"/>
      <c r="Q18" s="472"/>
      <c r="R18" s="473"/>
      <c r="S18" s="473"/>
      <c r="T18" s="473"/>
      <c r="U18" s="473"/>
      <c r="V18" s="474"/>
      <c r="W18" s="490"/>
      <c r="X18" s="491"/>
      <c r="Y18" s="491"/>
      <c r="Z18" s="491"/>
      <c r="AA18" s="491"/>
      <c r="AB18" s="515"/>
      <c r="AC18" s="389">
        <v>65.099999999999994</v>
      </c>
      <c r="AD18" s="390"/>
      <c r="AE18" s="390"/>
      <c r="AF18" s="390"/>
      <c r="AG18" s="475"/>
      <c r="AH18" s="389">
        <v>63.3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3828486</v>
      </c>
      <c r="BO18" s="420"/>
      <c r="BP18" s="420"/>
      <c r="BQ18" s="420"/>
      <c r="BR18" s="420"/>
      <c r="BS18" s="420"/>
      <c r="BT18" s="420"/>
      <c r="BU18" s="421"/>
      <c r="BV18" s="419">
        <v>3826620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360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5355321</v>
      </c>
      <c r="BO19" s="420"/>
      <c r="BP19" s="420"/>
      <c r="BQ19" s="420"/>
      <c r="BR19" s="420"/>
      <c r="BS19" s="420"/>
      <c r="BT19" s="420"/>
      <c r="BU19" s="421"/>
      <c r="BV19" s="419">
        <v>5192467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5054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4708057</v>
      </c>
      <c r="BO22" s="449"/>
      <c r="BP22" s="449"/>
      <c r="BQ22" s="449"/>
      <c r="BR22" s="449"/>
      <c r="BS22" s="449"/>
      <c r="BT22" s="449"/>
      <c r="BU22" s="450"/>
      <c r="BV22" s="448">
        <v>4979370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3804469</v>
      </c>
      <c r="BO23" s="420"/>
      <c r="BP23" s="420"/>
      <c r="BQ23" s="420"/>
      <c r="BR23" s="420"/>
      <c r="BS23" s="420"/>
      <c r="BT23" s="420"/>
      <c r="BU23" s="421"/>
      <c r="BV23" s="419">
        <v>4027444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7380</v>
      </c>
      <c r="R24" s="373"/>
      <c r="S24" s="373"/>
      <c r="T24" s="373"/>
      <c r="U24" s="373"/>
      <c r="V24" s="374"/>
      <c r="W24" s="462"/>
      <c r="X24" s="399"/>
      <c r="Y24" s="400"/>
      <c r="Z24" s="375" t="s">
        <v>162</v>
      </c>
      <c r="AA24" s="376"/>
      <c r="AB24" s="376"/>
      <c r="AC24" s="376"/>
      <c r="AD24" s="376"/>
      <c r="AE24" s="376"/>
      <c r="AF24" s="376"/>
      <c r="AG24" s="377"/>
      <c r="AH24" s="372">
        <v>112</v>
      </c>
      <c r="AI24" s="373"/>
      <c r="AJ24" s="373"/>
      <c r="AK24" s="373"/>
      <c r="AL24" s="374"/>
      <c r="AM24" s="372">
        <v>335104</v>
      </c>
      <c r="AN24" s="373"/>
      <c r="AO24" s="373"/>
      <c r="AP24" s="373"/>
      <c r="AQ24" s="373"/>
      <c r="AR24" s="374"/>
      <c r="AS24" s="372">
        <v>2992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2617741</v>
      </c>
      <c r="BO24" s="420"/>
      <c r="BP24" s="420"/>
      <c r="BQ24" s="420"/>
      <c r="BR24" s="420"/>
      <c r="BS24" s="420"/>
      <c r="BT24" s="420"/>
      <c r="BU24" s="421"/>
      <c r="BV24" s="419">
        <v>2677291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5904</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1049437</v>
      </c>
      <c r="BO25" s="449"/>
      <c r="BP25" s="449"/>
      <c r="BQ25" s="449"/>
      <c r="BR25" s="449"/>
      <c r="BS25" s="449"/>
      <c r="BT25" s="449"/>
      <c r="BU25" s="450"/>
      <c r="BV25" s="448">
        <v>115880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5462</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20268</v>
      </c>
      <c r="AN26" s="373"/>
      <c r="AO26" s="373"/>
      <c r="AP26" s="373"/>
      <c r="AQ26" s="373"/>
      <c r="AR26" s="374"/>
      <c r="AS26" s="372">
        <v>3378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12710</v>
      </c>
      <c r="BO26" s="420"/>
      <c r="BP26" s="420"/>
      <c r="BQ26" s="420"/>
      <c r="BR26" s="420"/>
      <c r="BS26" s="420"/>
      <c r="BT26" s="420"/>
      <c r="BU26" s="421"/>
      <c r="BV26" s="419">
        <v>9920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3087</v>
      </c>
      <c r="R27" s="373"/>
      <c r="S27" s="373"/>
      <c r="T27" s="373"/>
      <c r="U27" s="373"/>
      <c r="V27" s="374"/>
      <c r="W27" s="462"/>
      <c r="X27" s="399"/>
      <c r="Y27" s="400"/>
      <c r="Z27" s="375" t="s">
        <v>171</v>
      </c>
      <c r="AA27" s="376"/>
      <c r="AB27" s="376"/>
      <c r="AC27" s="376"/>
      <c r="AD27" s="376"/>
      <c r="AE27" s="376"/>
      <c r="AF27" s="376"/>
      <c r="AG27" s="377"/>
      <c r="AH27" s="372">
        <v>12</v>
      </c>
      <c r="AI27" s="373"/>
      <c r="AJ27" s="373"/>
      <c r="AK27" s="373"/>
      <c r="AL27" s="374"/>
      <c r="AM27" s="372">
        <v>36648</v>
      </c>
      <c r="AN27" s="373"/>
      <c r="AO27" s="373"/>
      <c r="AP27" s="373"/>
      <c r="AQ27" s="373"/>
      <c r="AR27" s="374"/>
      <c r="AS27" s="372">
        <v>3054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2573</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778326</v>
      </c>
      <c r="BO28" s="449"/>
      <c r="BP28" s="449"/>
      <c r="BQ28" s="449"/>
      <c r="BR28" s="449"/>
      <c r="BS28" s="449"/>
      <c r="BT28" s="449"/>
      <c r="BU28" s="450"/>
      <c r="BV28" s="448">
        <v>678126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2058</v>
      </c>
      <c r="R29" s="373"/>
      <c r="S29" s="373"/>
      <c r="T29" s="373"/>
      <c r="U29" s="373"/>
      <c r="V29" s="374"/>
      <c r="W29" s="463"/>
      <c r="X29" s="464"/>
      <c r="Y29" s="465"/>
      <c r="Z29" s="375" t="s">
        <v>177</v>
      </c>
      <c r="AA29" s="376"/>
      <c r="AB29" s="376"/>
      <c r="AC29" s="376"/>
      <c r="AD29" s="376"/>
      <c r="AE29" s="376"/>
      <c r="AF29" s="376"/>
      <c r="AG29" s="377"/>
      <c r="AH29" s="372">
        <v>124</v>
      </c>
      <c r="AI29" s="373"/>
      <c r="AJ29" s="373"/>
      <c r="AK29" s="373"/>
      <c r="AL29" s="374"/>
      <c r="AM29" s="372">
        <v>371752</v>
      </c>
      <c r="AN29" s="373"/>
      <c r="AO29" s="373"/>
      <c r="AP29" s="373"/>
      <c r="AQ29" s="373"/>
      <c r="AR29" s="374"/>
      <c r="AS29" s="372">
        <v>2998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748500</v>
      </c>
      <c r="BO29" s="420"/>
      <c r="BP29" s="420"/>
      <c r="BQ29" s="420"/>
      <c r="BR29" s="420"/>
      <c r="BS29" s="420"/>
      <c r="BT29" s="420"/>
      <c r="BU29" s="421"/>
      <c r="BV29" s="419">
        <v>918500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2503493</v>
      </c>
      <c r="BO30" s="454"/>
      <c r="BP30" s="454"/>
      <c r="BQ30" s="454"/>
      <c r="BR30" s="454"/>
      <c r="BS30" s="454"/>
      <c r="BT30" s="454"/>
      <c r="BU30" s="455"/>
      <c r="BV30" s="453">
        <v>2281647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板野町特別会計国民健康保険</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板野町水道事業会計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徳島県市町村議会議員公務災害補償等組合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板野町土地開発公社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板野町住宅新築資金等貸付事業特別会計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板野町介護保険（保険事業）特別会計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板野町下水道事業会計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徳島県市町村総合事務組合（一般会計）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板野町奨学金貸与事業特別会計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板野町後期高齢者医療特別会計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徳島県市町村総合事務組合（徳島滞納整理機構特別会計）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板野町介護保険（介護サービス事業）特別会計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徳島県後期高齢者医療広域連合（一般会計）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徳島県後期高齢者医療広域連合（後期高齢者医療事業会計）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中央広域環境施設組合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板野西部消防組合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松茂町ほか二町競艇事業組合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ofth3ulKvJm2uV+QIn9VNhww4mFbyF75rjBu3PsJwPT8izhjV9D+TR0+SqpMUXQ4/vyz8pneTAg7bmqRVI758g==" saltValue="bCB/sW73od+5tG92vBxT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534</v>
      </c>
      <c r="D34" s="1151"/>
      <c r="E34" s="1152"/>
      <c r="F34" s="32">
        <v>13.85</v>
      </c>
      <c r="G34" s="33">
        <v>13.43</v>
      </c>
      <c r="H34" s="33">
        <v>13.92</v>
      </c>
      <c r="I34" s="33">
        <v>13.41</v>
      </c>
      <c r="J34" s="34">
        <v>13.3</v>
      </c>
      <c r="K34" s="22"/>
      <c r="L34" s="22"/>
      <c r="M34" s="22"/>
      <c r="N34" s="22"/>
      <c r="O34" s="22"/>
      <c r="P34" s="22"/>
    </row>
    <row r="35" spans="1:16" ht="39" customHeight="1" x14ac:dyDescent="0.2">
      <c r="A35" s="22"/>
      <c r="B35" s="35"/>
      <c r="C35" s="1145" t="s">
        <v>535</v>
      </c>
      <c r="D35" s="1146"/>
      <c r="E35" s="1147"/>
      <c r="F35" s="36">
        <v>6.75</v>
      </c>
      <c r="G35" s="37">
        <v>6.83</v>
      </c>
      <c r="H35" s="37">
        <v>6.76</v>
      </c>
      <c r="I35" s="37">
        <v>9.0399999999999991</v>
      </c>
      <c r="J35" s="38">
        <v>8.0299999999999994</v>
      </c>
      <c r="K35" s="22"/>
      <c r="L35" s="22"/>
      <c r="M35" s="22"/>
      <c r="N35" s="22"/>
      <c r="O35" s="22"/>
      <c r="P35" s="22"/>
    </row>
    <row r="36" spans="1:16" ht="39" customHeight="1" x14ac:dyDescent="0.2">
      <c r="A36" s="22"/>
      <c r="B36" s="35"/>
      <c r="C36" s="1145" t="s">
        <v>536</v>
      </c>
      <c r="D36" s="1146"/>
      <c r="E36" s="1147"/>
      <c r="F36" s="36">
        <v>0.37</v>
      </c>
      <c r="G36" s="37">
        <v>0.42</v>
      </c>
      <c r="H36" s="37">
        <v>2.65</v>
      </c>
      <c r="I36" s="37">
        <v>3</v>
      </c>
      <c r="J36" s="38">
        <v>3.04</v>
      </c>
      <c r="K36" s="22"/>
      <c r="L36" s="22"/>
      <c r="M36" s="22"/>
      <c r="N36" s="22"/>
      <c r="O36" s="22"/>
      <c r="P36" s="22"/>
    </row>
    <row r="37" spans="1:16" ht="39" customHeight="1" x14ac:dyDescent="0.2">
      <c r="A37" s="22"/>
      <c r="B37" s="35"/>
      <c r="C37" s="1145" t="s">
        <v>537</v>
      </c>
      <c r="D37" s="1146"/>
      <c r="E37" s="1147"/>
      <c r="F37" s="36" t="s">
        <v>491</v>
      </c>
      <c r="G37" s="37" t="s">
        <v>491</v>
      </c>
      <c r="H37" s="37" t="s">
        <v>491</v>
      </c>
      <c r="I37" s="37">
        <v>0.22</v>
      </c>
      <c r="J37" s="38">
        <v>0.72</v>
      </c>
      <c r="K37" s="22"/>
      <c r="L37" s="22"/>
      <c r="M37" s="22"/>
      <c r="N37" s="22"/>
      <c r="O37" s="22"/>
      <c r="P37" s="22"/>
    </row>
    <row r="38" spans="1:16" ht="39" customHeight="1" x14ac:dyDescent="0.2">
      <c r="A38" s="22"/>
      <c r="B38" s="35"/>
      <c r="C38" s="1145" t="s">
        <v>538</v>
      </c>
      <c r="D38" s="1146"/>
      <c r="E38" s="1147"/>
      <c r="F38" s="36">
        <v>0.16</v>
      </c>
      <c r="G38" s="37">
        <v>0.7</v>
      </c>
      <c r="H38" s="37">
        <v>0.76</v>
      </c>
      <c r="I38" s="37">
        <v>0.46</v>
      </c>
      <c r="J38" s="38">
        <v>0.64</v>
      </c>
      <c r="K38" s="22"/>
      <c r="L38" s="22"/>
      <c r="M38" s="22"/>
      <c r="N38" s="22"/>
      <c r="O38" s="22"/>
      <c r="P38" s="22"/>
    </row>
    <row r="39" spans="1:16" ht="39" customHeight="1" x14ac:dyDescent="0.2">
      <c r="A39" s="22"/>
      <c r="B39" s="35"/>
      <c r="C39" s="1145" t="s">
        <v>539</v>
      </c>
      <c r="D39" s="1146"/>
      <c r="E39" s="1147"/>
      <c r="F39" s="36">
        <v>0.12</v>
      </c>
      <c r="G39" s="37">
        <v>7.0000000000000007E-2</v>
      </c>
      <c r="H39" s="37">
        <v>0.1</v>
      </c>
      <c r="I39" s="37">
        <v>0.12</v>
      </c>
      <c r="J39" s="38">
        <v>0.14000000000000001</v>
      </c>
      <c r="K39" s="22"/>
      <c r="L39" s="22"/>
      <c r="M39" s="22"/>
      <c r="N39" s="22"/>
      <c r="O39" s="22"/>
      <c r="P39" s="22"/>
    </row>
    <row r="40" spans="1:16" ht="39" customHeight="1" x14ac:dyDescent="0.2">
      <c r="A40" s="22"/>
      <c r="B40" s="35"/>
      <c r="C40" s="1145" t="s">
        <v>540</v>
      </c>
      <c r="D40" s="1146"/>
      <c r="E40" s="1147"/>
      <c r="F40" s="36">
        <v>0.02</v>
      </c>
      <c r="G40" s="37">
        <v>0.01</v>
      </c>
      <c r="H40" s="37">
        <v>0.04</v>
      </c>
      <c r="I40" s="37">
        <v>0.05</v>
      </c>
      <c r="J40" s="38">
        <v>0.06</v>
      </c>
      <c r="K40" s="22"/>
      <c r="L40" s="22"/>
      <c r="M40" s="22"/>
      <c r="N40" s="22"/>
      <c r="O40" s="22"/>
      <c r="P40" s="22"/>
    </row>
    <row r="41" spans="1:16" ht="39" customHeight="1" x14ac:dyDescent="0.2">
      <c r="A41" s="22"/>
      <c r="B41" s="35"/>
      <c r="C41" s="1145" t="s">
        <v>541</v>
      </c>
      <c r="D41" s="1146"/>
      <c r="E41" s="1147"/>
      <c r="F41" s="36">
        <v>0.01</v>
      </c>
      <c r="G41" s="37">
        <v>0</v>
      </c>
      <c r="H41" s="37">
        <v>0.03</v>
      </c>
      <c r="I41" s="37">
        <v>0.01</v>
      </c>
      <c r="J41" s="38">
        <v>0.01</v>
      </c>
      <c r="K41" s="22"/>
      <c r="L41" s="22"/>
      <c r="M41" s="22"/>
      <c r="N41" s="22"/>
      <c r="O41" s="22"/>
      <c r="P41" s="22"/>
    </row>
    <row r="42" spans="1:16" ht="39" customHeight="1" x14ac:dyDescent="0.2">
      <c r="A42" s="22"/>
      <c r="B42" s="39"/>
      <c r="C42" s="1145" t="s">
        <v>542</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543</v>
      </c>
      <c r="D43" s="1149"/>
      <c r="E43" s="1150"/>
      <c r="F43" s="41">
        <v>0</v>
      </c>
      <c r="G43" s="42">
        <v>0</v>
      </c>
      <c r="H43" s="42">
        <v>0.59</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IBihJ51/JcomteiBxO3mjk7aNFt78IAw8S1LmGu4VFEQSGm7l7w6AuFH+F590PV0KcEOZabHLlQCWeghM0HAg==" saltValue="zTnLBsDqi4sfmmf0ncqt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363</v>
      </c>
      <c r="L45" s="60">
        <v>380</v>
      </c>
      <c r="M45" s="60">
        <v>418</v>
      </c>
      <c r="N45" s="60">
        <v>437</v>
      </c>
      <c r="O45" s="61">
        <v>435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2">
      <c r="A48" s="48"/>
      <c r="B48" s="1178"/>
      <c r="C48" s="1179"/>
      <c r="D48" s="62"/>
      <c r="E48" s="1155" t="s">
        <v>13</v>
      </c>
      <c r="F48" s="1155"/>
      <c r="G48" s="1155"/>
      <c r="H48" s="1155"/>
      <c r="I48" s="1155"/>
      <c r="J48" s="1156"/>
      <c r="K48" s="63">
        <v>139</v>
      </c>
      <c r="L48" s="64">
        <v>143</v>
      </c>
      <c r="M48" s="64">
        <v>147</v>
      </c>
      <c r="N48" s="64">
        <v>137</v>
      </c>
      <c r="O48" s="65">
        <v>139</v>
      </c>
      <c r="P48" s="48"/>
      <c r="Q48" s="48"/>
      <c r="R48" s="48"/>
      <c r="S48" s="48"/>
      <c r="T48" s="48"/>
      <c r="U48" s="48"/>
    </row>
    <row r="49" spans="1:21" ht="30.75" customHeight="1" x14ac:dyDescent="0.2">
      <c r="A49" s="48"/>
      <c r="B49" s="1178"/>
      <c r="C49" s="1179"/>
      <c r="D49" s="62"/>
      <c r="E49" s="1155" t="s">
        <v>14</v>
      </c>
      <c r="F49" s="1155"/>
      <c r="G49" s="1155"/>
      <c r="H49" s="1155"/>
      <c r="I49" s="1155"/>
      <c r="J49" s="1156"/>
      <c r="K49" s="63">
        <v>5</v>
      </c>
      <c r="L49" s="64">
        <v>5</v>
      </c>
      <c r="M49" s="64">
        <v>0</v>
      </c>
      <c r="N49" s="64">
        <v>0</v>
      </c>
      <c r="O49" s="65">
        <v>0</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491</v>
      </c>
      <c r="L50" s="64" t="s">
        <v>491</v>
      </c>
      <c r="M50" s="64" t="s">
        <v>491</v>
      </c>
      <c r="N50" s="64" t="s">
        <v>491</v>
      </c>
      <c r="O50" s="65" t="s">
        <v>491</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373</v>
      </c>
      <c r="L52" s="64">
        <v>381</v>
      </c>
      <c r="M52" s="64">
        <v>380</v>
      </c>
      <c r="N52" s="64">
        <v>351</v>
      </c>
      <c r="O52" s="65">
        <v>353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134</v>
      </c>
      <c r="L53" s="69">
        <v>147</v>
      </c>
      <c r="M53" s="69">
        <v>185</v>
      </c>
      <c r="N53" s="69">
        <v>223</v>
      </c>
      <c r="O53" s="70">
        <v>221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fijUIKgR4GIO3V1jV42OrwXjzXQ1HCimCS3wVLwOd2ttzkuQDmZ+UnooWx+2+YCa9Ak+FDpsjkYsqPphjNXAA==" saltValue="9ebZ9MhufF6Yo33Q39Zs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6" t="s">
        <v>30</v>
      </c>
      <c r="C41" s="1197"/>
      <c r="D41" s="105"/>
      <c r="E41" s="1198" t="s">
        <v>31</v>
      </c>
      <c r="F41" s="1198"/>
      <c r="G41" s="1198"/>
      <c r="H41" s="1199"/>
      <c r="I41" s="343">
        <v>5740</v>
      </c>
      <c r="J41" s="344">
        <v>5692</v>
      </c>
      <c r="K41" s="344">
        <v>5252</v>
      </c>
      <c r="L41" s="344">
        <v>4979</v>
      </c>
      <c r="M41" s="345">
        <v>4708</v>
      </c>
    </row>
    <row r="42" spans="2:13" ht="27.75" customHeight="1" x14ac:dyDescent="0.2">
      <c r="B42" s="1186"/>
      <c r="C42" s="1187"/>
      <c r="D42" s="106"/>
      <c r="E42" s="1190" t="s">
        <v>32</v>
      </c>
      <c r="F42" s="1190"/>
      <c r="G42" s="1190"/>
      <c r="H42" s="1191"/>
      <c r="I42" s="346" t="s">
        <v>491</v>
      </c>
      <c r="J42" s="347" t="s">
        <v>491</v>
      </c>
      <c r="K42" s="347" t="s">
        <v>491</v>
      </c>
      <c r="L42" s="347" t="s">
        <v>491</v>
      </c>
      <c r="M42" s="348" t="s">
        <v>491</v>
      </c>
    </row>
    <row r="43" spans="2:13" ht="27.75" customHeight="1" x14ac:dyDescent="0.2">
      <c r="B43" s="1186"/>
      <c r="C43" s="1187"/>
      <c r="D43" s="106"/>
      <c r="E43" s="1190" t="s">
        <v>33</v>
      </c>
      <c r="F43" s="1190"/>
      <c r="G43" s="1190"/>
      <c r="H43" s="1191"/>
      <c r="I43" s="346">
        <v>1999</v>
      </c>
      <c r="J43" s="347">
        <v>1982</v>
      </c>
      <c r="K43" s="347">
        <v>1969</v>
      </c>
      <c r="L43" s="347">
        <v>1876</v>
      </c>
      <c r="M43" s="348">
        <v>1771</v>
      </c>
    </row>
    <row r="44" spans="2:13" ht="27.75" customHeight="1" x14ac:dyDescent="0.2">
      <c r="B44" s="1186"/>
      <c r="C44" s="1187"/>
      <c r="D44" s="106"/>
      <c r="E44" s="1190" t="s">
        <v>34</v>
      </c>
      <c r="F44" s="1190"/>
      <c r="G44" s="1190"/>
      <c r="H44" s="1191"/>
      <c r="I44" s="346">
        <v>7</v>
      </c>
      <c r="J44" s="347">
        <v>2</v>
      </c>
      <c r="K44" s="347">
        <v>2</v>
      </c>
      <c r="L44" s="347">
        <v>1</v>
      </c>
      <c r="M44" s="348" t="s">
        <v>491</v>
      </c>
    </row>
    <row r="45" spans="2:13" ht="27.75" customHeight="1" x14ac:dyDescent="0.2">
      <c r="B45" s="1186"/>
      <c r="C45" s="1187"/>
      <c r="D45" s="106"/>
      <c r="E45" s="1190" t="s">
        <v>35</v>
      </c>
      <c r="F45" s="1190"/>
      <c r="G45" s="1190"/>
      <c r="H45" s="1191"/>
      <c r="I45" s="346">
        <v>389</v>
      </c>
      <c r="J45" s="347">
        <v>354</v>
      </c>
      <c r="K45" s="347">
        <v>338</v>
      </c>
      <c r="L45" s="347">
        <v>315</v>
      </c>
      <c r="M45" s="348">
        <v>297</v>
      </c>
    </row>
    <row r="46" spans="2:13" ht="27.75" customHeight="1" x14ac:dyDescent="0.2">
      <c r="B46" s="1186"/>
      <c r="C46" s="1187"/>
      <c r="D46" s="107"/>
      <c r="E46" s="1190" t="s">
        <v>36</v>
      </c>
      <c r="F46" s="1190"/>
      <c r="G46" s="1190"/>
      <c r="H46" s="1191"/>
      <c r="I46" s="346" t="s">
        <v>491</v>
      </c>
      <c r="J46" s="347" t="s">
        <v>491</v>
      </c>
      <c r="K46" s="347" t="s">
        <v>491</v>
      </c>
      <c r="L46" s="347" t="s">
        <v>491</v>
      </c>
      <c r="M46" s="348" t="s">
        <v>491</v>
      </c>
    </row>
    <row r="47" spans="2:13" ht="27.75" customHeight="1" x14ac:dyDescent="0.2">
      <c r="B47" s="1186"/>
      <c r="C47" s="1187"/>
      <c r="D47" s="108"/>
      <c r="E47" s="1200" t="s">
        <v>37</v>
      </c>
      <c r="F47" s="1201"/>
      <c r="G47" s="1201"/>
      <c r="H47" s="1202"/>
      <c r="I47" s="346" t="s">
        <v>491</v>
      </c>
      <c r="J47" s="347" t="s">
        <v>491</v>
      </c>
      <c r="K47" s="347" t="s">
        <v>491</v>
      </c>
      <c r="L47" s="347" t="s">
        <v>491</v>
      </c>
      <c r="M47" s="348" t="s">
        <v>491</v>
      </c>
    </row>
    <row r="48" spans="2:13" ht="27.75" customHeight="1" x14ac:dyDescent="0.2">
      <c r="B48" s="1186"/>
      <c r="C48" s="1187"/>
      <c r="D48" s="106"/>
      <c r="E48" s="1190" t="s">
        <v>38</v>
      </c>
      <c r="F48" s="1190"/>
      <c r="G48" s="1190"/>
      <c r="H48" s="1191"/>
      <c r="I48" s="346" t="s">
        <v>491</v>
      </c>
      <c r="J48" s="347" t="s">
        <v>491</v>
      </c>
      <c r="K48" s="347" t="s">
        <v>491</v>
      </c>
      <c r="L48" s="347" t="s">
        <v>491</v>
      </c>
      <c r="M48" s="348" t="s">
        <v>491</v>
      </c>
    </row>
    <row r="49" spans="2:13" ht="27.75" customHeight="1" x14ac:dyDescent="0.2">
      <c r="B49" s="1188"/>
      <c r="C49" s="1189"/>
      <c r="D49" s="106"/>
      <c r="E49" s="1190" t="s">
        <v>39</v>
      </c>
      <c r="F49" s="1190"/>
      <c r="G49" s="1190"/>
      <c r="H49" s="1191"/>
      <c r="I49" s="346" t="s">
        <v>491</v>
      </c>
      <c r="J49" s="347" t="s">
        <v>491</v>
      </c>
      <c r="K49" s="347" t="s">
        <v>491</v>
      </c>
      <c r="L49" s="347" t="s">
        <v>491</v>
      </c>
      <c r="M49" s="348" t="s">
        <v>491</v>
      </c>
    </row>
    <row r="50" spans="2:13" ht="27.75" customHeight="1" x14ac:dyDescent="0.2">
      <c r="B50" s="1184" t="s">
        <v>40</v>
      </c>
      <c r="C50" s="1185"/>
      <c r="D50" s="109"/>
      <c r="E50" s="1190" t="s">
        <v>41</v>
      </c>
      <c r="F50" s="1190"/>
      <c r="G50" s="1190"/>
      <c r="H50" s="1191"/>
      <c r="I50" s="346">
        <v>2798</v>
      </c>
      <c r="J50" s="347">
        <v>3544</v>
      </c>
      <c r="K50" s="347">
        <v>3801</v>
      </c>
      <c r="L50" s="347">
        <v>3873</v>
      </c>
      <c r="M50" s="348">
        <v>4023</v>
      </c>
    </row>
    <row r="51" spans="2:13" ht="27.75" customHeight="1" x14ac:dyDescent="0.2">
      <c r="B51" s="1186"/>
      <c r="C51" s="1187"/>
      <c r="D51" s="106"/>
      <c r="E51" s="1190" t="s">
        <v>42</v>
      </c>
      <c r="F51" s="1190"/>
      <c r="G51" s="1190"/>
      <c r="H51" s="1191"/>
      <c r="I51" s="346">
        <v>53</v>
      </c>
      <c r="J51" s="347">
        <v>53</v>
      </c>
      <c r="K51" s="347">
        <v>42</v>
      </c>
      <c r="L51" s="347">
        <v>37</v>
      </c>
      <c r="M51" s="348">
        <v>41</v>
      </c>
    </row>
    <row r="52" spans="2:13" ht="27.75" customHeight="1" x14ac:dyDescent="0.2">
      <c r="B52" s="1188"/>
      <c r="C52" s="1189"/>
      <c r="D52" s="106"/>
      <c r="E52" s="1190" t="s">
        <v>43</v>
      </c>
      <c r="F52" s="1190"/>
      <c r="G52" s="1190"/>
      <c r="H52" s="1191"/>
      <c r="I52" s="346">
        <v>4652</v>
      </c>
      <c r="J52" s="347">
        <v>4533</v>
      </c>
      <c r="K52" s="347">
        <v>4314</v>
      </c>
      <c r="L52" s="347">
        <v>4111</v>
      </c>
      <c r="M52" s="348">
        <v>3888</v>
      </c>
    </row>
    <row r="53" spans="2:13" ht="27.75" customHeight="1" thickBot="1" x14ac:dyDescent="0.25">
      <c r="B53" s="1192" t="s">
        <v>19</v>
      </c>
      <c r="C53" s="1193"/>
      <c r="D53" s="110"/>
      <c r="E53" s="1194" t="s">
        <v>44</v>
      </c>
      <c r="F53" s="1194"/>
      <c r="G53" s="1194"/>
      <c r="H53" s="1195"/>
      <c r="I53" s="349">
        <v>633</v>
      </c>
      <c r="J53" s="350">
        <v>-100</v>
      </c>
      <c r="K53" s="350">
        <v>-596</v>
      </c>
      <c r="L53" s="350">
        <v>-850</v>
      </c>
      <c r="M53" s="351">
        <v>-1175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CSufS5T1FeNFEg4pwB8T1M3V+6jclef4tMI2fZvOi947FXkwQCb85SV379gYIa9quclc0rrdzsElB38d91MQPA==" saltValue="A+AmYc6gkyI1+SGAIAXT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1" t="s">
        <v>46</v>
      </c>
      <c r="D55" s="1211"/>
      <c r="E55" s="1212"/>
      <c r="F55" s="352">
        <v>678</v>
      </c>
      <c r="G55" s="352">
        <v>678</v>
      </c>
      <c r="H55" s="353">
        <v>778</v>
      </c>
    </row>
    <row r="56" spans="2:8" ht="52.5" customHeight="1" x14ac:dyDescent="0.2">
      <c r="B56" s="122"/>
      <c r="C56" s="1213" t="s">
        <v>47</v>
      </c>
      <c r="D56" s="1213"/>
      <c r="E56" s="1214"/>
      <c r="F56" s="354">
        <v>889</v>
      </c>
      <c r="G56" s="354">
        <v>919</v>
      </c>
      <c r="H56" s="355">
        <v>749</v>
      </c>
    </row>
    <row r="57" spans="2:8" ht="53.25" customHeight="1" x14ac:dyDescent="0.2">
      <c r="B57" s="122"/>
      <c r="C57" s="1215" t="s">
        <v>48</v>
      </c>
      <c r="D57" s="1215"/>
      <c r="E57" s="1216"/>
      <c r="F57" s="356">
        <v>2238</v>
      </c>
      <c r="G57" s="356">
        <v>2282</v>
      </c>
      <c r="H57" s="357">
        <v>2503</v>
      </c>
    </row>
    <row r="58" spans="2:8" ht="45.75" customHeight="1" x14ac:dyDescent="0.2">
      <c r="B58" s="123"/>
      <c r="C58" s="1203" t="s">
        <v>561</v>
      </c>
      <c r="D58" s="1204"/>
      <c r="E58" s="1205"/>
      <c r="F58" s="358">
        <v>1141</v>
      </c>
      <c r="G58" s="358">
        <v>1151</v>
      </c>
      <c r="H58" s="359">
        <v>1161</v>
      </c>
    </row>
    <row r="59" spans="2:8" ht="45.75" customHeight="1" x14ac:dyDescent="0.2">
      <c r="B59" s="123"/>
      <c r="C59" s="1203" t="s">
        <v>562</v>
      </c>
      <c r="D59" s="1204"/>
      <c r="E59" s="1205"/>
      <c r="F59" s="358">
        <v>373</v>
      </c>
      <c r="G59" s="358">
        <v>402</v>
      </c>
      <c r="H59" s="359">
        <v>629</v>
      </c>
    </row>
    <row r="60" spans="2:8" ht="45.75" customHeight="1" x14ac:dyDescent="0.2">
      <c r="B60" s="123"/>
      <c r="C60" s="1203" t="s">
        <v>563</v>
      </c>
      <c r="D60" s="1204"/>
      <c r="E60" s="1205"/>
      <c r="F60" s="358">
        <v>247</v>
      </c>
      <c r="G60" s="358">
        <v>247</v>
      </c>
      <c r="H60" s="359">
        <v>247</v>
      </c>
    </row>
    <row r="61" spans="2:8" ht="45.75" customHeight="1" x14ac:dyDescent="0.2">
      <c r="B61" s="123"/>
      <c r="C61" s="1203" t="s">
        <v>564</v>
      </c>
      <c r="D61" s="1204"/>
      <c r="E61" s="1205"/>
      <c r="F61" s="358">
        <v>203</v>
      </c>
      <c r="G61" s="358">
        <v>192</v>
      </c>
      <c r="H61" s="359">
        <v>182</v>
      </c>
    </row>
    <row r="62" spans="2:8" ht="45.75" customHeight="1" thickBot="1" x14ac:dyDescent="0.25">
      <c r="B62" s="124"/>
      <c r="C62" s="1206" t="s">
        <v>565</v>
      </c>
      <c r="D62" s="1207"/>
      <c r="E62" s="1208"/>
      <c r="F62" s="360">
        <v>158</v>
      </c>
      <c r="G62" s="360">
        <v>158</v>
      </c>
      <c r="H62" s="361">
        <v>143</v>
      </c>
    </row>
    <row r="63" spans="2:8" ht="52.5" customHeight="1" thickBot="1" x14ac:dyDescent="0.25">
      <c r="B63" s="125"/>
      <c r="C63" s="1209" t="s">
        <v>49</v>
      </c>
      <c r="D63" s="1209"/>
      <c r="E63" s="1210"/>
      <c r="F63" s="362">
        <v>3805</v>
      </c>
      <c r="G63" s="362">
        <v>3878</v>
      </c>
      <c r="H63" s="363">
        <v>4030</v>
      </c>
    </row>
    <row r="64" spans="2:8" ht="13" x14ac:dyDescent="0.2"/>
  </sheetData>
  <sheetProtection algorithmName="SHA-512" hashValue="Y9cb3/moDhh+EXskQncomMTMsPtzPwn8R2maZHaF0G9H+XFv7RukIfhuczZQH4lgf85SsSvyWnFVjwRLqF1pvQ==" saltValue="kLquHVTtURnQ6X21MaDR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178586</v>
      </c>
      <c r="E3" s="144"/>
      <c r="F3" s="145">
        <v>117234</v>
      </c>
      <c r="G3" s="146"/>
      <c r="H3" s="147"/>
    </row>
    <row r="4" spans="1:8" x14ac:dyDescent="0.2">
      <c r="A4" s="148"/>
      <c r="B4" s="149"/>
      <c r="C4" s="150"/>
      <c r="D4" s="151">
        <v>151050</v>
      </c>
      <c r="E4" s="152"/>
      <c r="F4" s="153">
        <v>59796</v>
      </c>
      <c r="G4" s="154"/>
      <c r="H4" s="155"/>
    </row>
    <row r="5" spans="1:8" x14ac:dyDescent="0.2">
      <c r="A5" s="136" t="s">
        <v>523</v>
      </c>
      <c r="B5" s="141"/>
      <c r="C5" s="142"/>
      <c r="D5" s="143">
        <v>35046</v>
      </c>
      <c r="E5" s="144"/>
      <c r="F5" s="145">
        <v>97758</v>
      </c>
      <c r="G5" s="146"/>
      <c r="H5" s="147"/>
    </row>
    <row r="6" spans="1:8" x14ac:dyDescent="0.2">
      <c r="A6" s="148"/>
      <c r="B6" s="149"/>
      <c r="C6" s="150"/>
      <c r="D6" s="151">
        <v>24665</v>
      </c>
      <c r="E6" s="152"/>
      <c r="F6" s="153">
        <v>45946</v>
      </c>
      <c r="G6" s="154"/>
      <c r="H6" s="155"/>
    </row>
    <row r="7" spans="1:8" x14ac:dyDescent="0.2">
      <c r="A7" s="136" t="s">
        <v>524</v>
      </c>
      <c r="B7" s="141"/>
      <c r="C7" s="142"/>
      <c r="D7" s="143">
        <v>18393</v>
      </c>
      <c r="E7" s="144"/>
      <c r="F7" s="145">
        <v>91338</v>
      </c>
      <c r="G7" s="146"/>
      <c r="H7" s="147"/>
    </row>
    <row r="8" spans="1:8" x14ac:dyDescent="0.2">
      <c r="A8" s="148"/>
      <c r="B8" s="149"/>
      <c r="C8" s="150"/>
      <c r="D8" s="151">
        <v>14769</v>
      </c>
      <c r="E8" s="152"/>
      <c r="F8" s="153">
        <v>43989</v>
      </c>
      <c r="G8" s="154"/>
      <c r="H8" s="155"/>
    </row>
    <row r="9" spans="1:8" x14ac:dyDescent="0.2">
      <c r="A9" s="136" t="s">
        <v>525</v>
      </c>
      <c r="B9" s="141"/>
      <c r="C9" s="142"/>
      <c r="D9" s="143">
        <v>36990</v>
      </c>
      <c r="E9" s="144"/>
      <c r="F9" s="145">
        <v>103975</v>
      </c>
      <c r="G9" s="146"/>
      <c r="H9" s="147"/>
    </row>
    <row r="10" spans="1:8" x14ac:dyDescent="0.2">
      <c r="A10" s="148"/>
      <c r="B10" s="149"/>
      <c r="C10" s="150"/>
      <c r="D10" s="151">
        <v>32590</v>
      </c>
      <c r="E10" s="152"/>
      <c r="F10" s="153">
        <v>52698</v>
      </c>
      <c r="G10" s="154"/>
      <c r="H10" s="155"/>
    </row>
    <row r="11" spans="1:8" x14ac:dyDescent="0.2">
      <c r="A11" s="136" t="s">
        <v>526</v>
      </c>
      <c r="B11" s="141"/>
      <c r="C11" s="142"/>
      <c r="D11" s="143">
        <v>28851</v>
      </c>
      <c r="E11" s="144"/>
      <c r="F11" s="145">
        <v>112678</v>
      </c>
      <c r="G11" s="146"/>
      <c r="H11" s="147"/>
    </row>
    <row r="12" spans="1:8" x14ac:dyDescent="0.2">
      <c r="A12" s="148"/>
      <c r="B12" s="149"/>
      <c r="C12" s="156"/>
      <c r="D12" s="151">
        <v>23761</v>
      </c>
      <c r="E12" s="152"/>
      <c r="F12" s="153">
        <v>55165</v>
      </c>
      <c r="G12" s="154"/>
      <c r="H12" s="155"/>
    </row>
    <row r="13" spans="1:8" x14ac:dyDescent="0.2">
      <c r="A13" s="136"/>
      <c r="B13" s="141"/>
      <c r="C13" s="157"/>
      <c r="D13" s="158">
        <v>59573</v>
      </c>
      <c r="E13" s="159"/>
      <c r="F13" s="160">
        <v>104597</v>
      </c>
      <c r="G13" s="161"/>
      <c r="H13" s="147"/>
    </row>
    <row r="14" spans="1:8" x14ac:dyDescent="0.2">
      <c r="A14" s="148"/>
      <c r="B14" s="149"/>
      <c r="C14" s="150"/>
      <c r="D14" s="151">
        <v>49367</v>
      </c>
      <c r="E14" s="152"/>
      <c r="F14" s="153">
        <v>51519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6.78</v>
      </c>
      <c r="C19" s="162">
        <f>ROUND(VALUE(SUBSTITUTE(実質収支比率等に係る経年分析!G$48,"▲","-")),2)</f>
        <v>6.85</v>
      </c>
      <c r="D19" s="162">
        <f>ROUND(VALUE(SUBSTITUTE(実質収支比率等に係る経年分析!H$48,"▲","-")),2)</f>
        <v>6.8</v>
      </c>
      <c r="E19" s="162">
        <f>ROUND(VALUE(SUBSTITUTE(実質収支比率等に係る経年分析!I$48,"▲","-")),2)</f>
        <v>9.06</v>
      </c>
      <c r="F19" s="162">
        <f>ROUND(VALUE(SUBSTITUTE(実質収支比率等に係る経年分析!J$48,"▲","-")),2)</f>
        <v>8.0500000000000007</v>
      </c>
    </row>
    <row r="20" spans="1:11" x14ac:dyDescent="0.2">
      <c r="A20" s="162" t="s">
        <v>53</v>
      </c>
      <c r="B20" s="162">
        <f>ROUND(VALUE(SUBSTITUTE(実質収支比率等に係る経年分析!F$47,"▲","-")),2)</f>
        <v>11.25</v>
      </c>
      <c r="C20" s="162">
        <f>ROUND(VALUE(SUBSTITUTE(実質収支比率等に係る経年分析!G$47,"▲","-")),2)</f>
        <v>14.27</v>
      </c>
      <c r="D20" s="162">
        <f>ROUND(VALUE(SUBSTITUTE(実質収支比率等に係る経年分析!H$47,"▲","-")),2)</f>
        <v>16.89</v>
      </c>
      <c r="E20" s="162">
        <f>ROUND(VALUE(SUBSTITUTE(実質収支比率等に係る経年分析!I$47,"▲","-")),2)</f>
        <v>16.690000000000001</v>
      </c>
      <c r="F20" s="162">
        <f>ROUND(VALUE(SUBSTITUTE(実質収支比率等に係る経年分析!J$47,"▲","-")),2)</f>
        <v>18.739999999999998</v>
      </c>
    </row>
    <row r="21" spans="1:11" x14ac:dyDescent="0.2">
      <c r="A21" s="162" t="s">
        <v>54</v>
      </c>
      <c r="B21" s="162">
        <f>IF(ISNUMBER(VALUE(SUBSTITUTE(実質収支比率等に係る経年分析!F$49,"▲","-"))),ROUND(VALUE(SUBSTITUTE(実質収支比率等に係る経年分析!F$49,"▲","-")),2),NA())</f>
        <v>0.87</v>
      </c>
      <c r="C21" s="162">
        <f>IF(ISNUMBER(VALUE(SUBSTITUTE(実質収支比率等に係る経年分析!G$49,"▲","-"))),ROUND(VALUE(SUBSTITUTE(実質収支比率等に係る経年分析!G$49,"▲","-")),2),NA())</f>
        <v>4.1900000000000004</v>
      </c>
      <c r="D21" s="162">
        <f>IF(ISNUMBER(VALUE(SUBSTITUTE(実質収支比率等に係る経年分析!H$49,"▲","-"))),ROUND(VALUE(SUBSTITUTE(実質収支比率等に係る経年分析!H$49,"▲","-")),2),NA())</f>
        <v>5.33</v>
      </c>
      <c r="E21" s="162">
        <f>IF(ISNUMBER(VALUE(SUBSTITUTE(実質収支比率等に係る経年分析!I$49,"▲","-"))),ROUND(VALUE(SUBSTITUTE(実質収支比率等に係る経年分析!I$49,"▲","-")),2),NA())</f>
        <v>2.35</v>
      </c>
      <c r="F21" s="162">
        <f>IF(ISNUMBER(VALUE(SUBSTITUTE(実質収支比率等に係る経年分析!J$49,"▲","-"))),ROUND(VALUE(SUBSTITUTE(実質収支比率等に係る経年分析!J$49,"▲","-")),2),NA())</f>
        <v>1.6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板野町住宅新築資金等貸付事業特別会計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板野町後期高齢者医療特別会計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0.06</v>
      </c>
    </row>
    <row r="31" spans="1:11" x14ac:dyDescent="0.2">
      <c r="A31" s="163" t="str">
        <f>IF(連結実質赤字比率に係る赤字・黒字の構成分析!C$39="",NA(),連結実質赤字比率に係る赤字・黒字の構成分析!C$39)</f>
        <v>板野町介護保険（介護サービス事業）特別会計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2">
      <c r="A32" s="163" t="str">
        <f>IF(連結実質赤字比率に係る赤字・黒字の構成分析!C$38="",NA(),連結実質赤字比率に係る赤字・黒字の構成分析!C$38)</f>
        <v>板野町特別会計国民健康保険</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0.64</v>
      </c>
    </row>
    <row r="33" spans="1:16" x14ac:dyDescent="0.2">
      <c r="A33" s="163" t="str">
        <f>IF(連結実質赤字比率に係る赤字・黒字の構成分析!C$37="",NA(),連結実質赤字比率に係る赤字・黒字の構成分析!C$37)</f>
        <v>板野町下水道事業会計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0.72</v>
      </c>
    </row>
    <row r="34" spans="1:16" x14ac:dyDescent="0.2">
      <c r="A34" s="163" t="str">
        <f>IF(連結実質赤字比率に係る赤字・黒字の構成分析!C$36="",NA(),連結実質赤字比率に係る赤字・黒字の構成分析!C$36)</f>
        <v>板野町介護保険（保険事業）特別会計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6.75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6.76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9.0399999999999991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8.0299999999999994</v>
      </c>
    </row>
    <row r="36" spans="1:16" x14ac:dyDescent="0.2">
      <c r="A36" s="163" t="str">
        <f>IF(連結実質赤字比率に係る赤字・黒字の構成分析!C$34="",NA(),連結実質赤字比率に係る赤字・黒字の構成分析!C$34)</f>
        <v>板野町水道事業会計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13.85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13.43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13.41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373</v>
      </c>
      <c r="E42" s="164"/>
      <c r="F42" s="164"/>
      <c r="G42" s="164">
        <f>'実質公債費比率（分子）の構造'!L$52</f>
        <v>381</v>
      </c>
      <c r="H42" s="164"/>
      <c r="I42" s="164"/>
      <c r="J42" s="164">
        <f>'実質公債費比率（分子）の構造'!M$52</f>
        <v>380</v>
      </c>
      <c r="K42" s="164"/>
      <c r="L42" s="164"/>
      <c r="M42" s="164">
        <f>'実質公債費比率（分子）の構造'!N$52</f>
        <v>351</v>
      </c>
      <c r="N42" s="164"/>
      <c r="O42" s="164"/>
      <c r="P42" s="164">
        <f>'実質公債費比率（分子）の構造'!O$52</f>
        <v>353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5</v>
      </c>
      <c r="C45" s="164"/>
      <c r="D45" s="164"/>
      <c r="E45" s="164">
        <f>'実質公債費比率（分子）の構造'!L$49</f>
        <v>5</v>
      </c>
      <c r="F45" s="164"/>
      <c r="G45" s="164"/>
      <c r="H45" s="164">
        <f>'実質公債費比率（分子）の構造'!M$49</f>
        <v>0</v>
      </c>
      <c r="I45" s="164"/>
      <c r="J45" s="164"/>
      <c r="K45" s="164">
        <f>'実質公債費比率（分子）の構造'!N$49</f>
        <v>0</v>
      </c>
      <c r="L45" s="164"/>
      <c r="M45" s="164"/>
      <c r="N45" s="164">
        <f>'実質公債費比率（分子）の構造'!O$49</f>
        <v>0</v>
      </c>
      <c r="O45" s="164"/>
      <c r="P45" s="164"/>
    </row>
    <row r="46" spans="1:16" x14ac:dyDescent="0.2">
      <c r="A46" s="164" t="s">
        <v>64</v>
      </c>
      <c r="B46" s="164">
        <f>'実質公債費比率（分子）の構造'!K$48</f>
        <v>139</v>
      </c>
      <c r="C46" s="164"/>
      <c r="D46" s="164"/>
      <c r="E46" s="164">
        <f>'実質公債費比率（分子）の構造'!L$48</f>
        <v>143</v>
      </c>
      <c r="F46" s="164"/>
      <c r="G46" s="164"/>
      <c r="H46" s="164">
        <f>'実質公債費比率（分子）の構造'!M$48</f>
        <v>147</v>
      </c>
      <c r="I46" s="164"/>
      <c r="J46" s="164"/>
      <c r="K46" s="164">
        <f>'実質公債費比率（分子）の構造'!N$48</f>
        <v>137</v>
      </c>
      <c r="L46" s="164"/>
      <c r="M46" s="164"/>
      <c r="N46" s="164">
        <f>'実質公債費比率（分子）の構造'!O$48</f>
        <v>139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363</v>
      </c>
      <c r="C49" s="164"/>
      <c r="D49" s="164"/>
      <c r="E49" s="164">
        <f>'実質公債費比率（分子）の構造'!L$45</f>
        <v>380</v>
      </c>
      <c r="F49" s="164"/>
      <c r="G49" s="164"/>
      <c r="H49" s="164">
        <f>'実質公債費比率（分子）の構造'!M$45</f>
        <v>418</v>
      </c>
      <c r="I49" s="164"/>
      <c r="J49" s="164"/>
      <c r="K49" s="164">
        <f>'実質公債費比率（分子）の構造'!N$45</f>
        <v>437</v>
      </c>
      <c r="L49" s="164"/>
      <c r="M49" s="164"/>
      <c r="N49" s="164">
        <f>'実質公債費比率（分子）の構造'!O$45</f>
        <v>435</v>
      </c>
      <c r="O49" s="164"/>
      <c r="P49" s="164"/>
    </row>
    <row r="50" spans="1:16" x14ac:dyDescent="0.2">
      <c r="A50" s="164" t="s">
        <v>67</v>
      </c>
      <c r="B50" s="164" t="e">
        <f>NA()</f>
        <v>#N/A</v>
      </c>
      <c r="C50" s="164">
        <f>IF(ISNUMBER('実質公債費比率（分子）の構造'!K$53),'実質公債費比率（分子）の構造'!K$53,NA())</f>
        <v>134</v>
      </c>
      <c r="D50" s="164" t="e">
        <f>NA()</f>
        <v>#N/A</v>
      </c>
      <c r="E50" s="164" t="e">
        <f>NA()</f>
        <v>#N/A</v>
      </c>
      <c r="F50" s="164">
        <f>IF(ISNUMBER('実質公債費比率（分子）の構造'!L$53),'実質公債費比率（分子）の構造'!L$53,NA())</f>
        <v>147</v>
      </c>
      <c r="G50" s="164" t="e">
        <f>NA()</f>
        <v>#N/A</v>
      </c>
      <c r="H50" s="164" t="e">
        <f>NA()</f>
        <v>#N/A</v>
      </c>
      <c r="I50" s="164">
        <f>IF(ISNUMBER('実質公債費比率（分子）の構造'!M$53),'実質公債費比率（分子）の構造'!M$53,NA())</f>
        <v>185</v>
      </c>
      <c r="J50" s="164" t="e">
        <f>NA()</f>
        <v>#N/A</v>
      </c>
      <c r="K50" s="164" t="e">
        <f>NA()</f>
        <v>#N/A</v>
      </c>
      <c r="L50" s="164">
        <f>IF(ISNUMBER('実質公債費比率（分子）の構造'!N$53),'実質公債費比率（分子）の構造'!N$53,NA())</f>
        <v>223</v>
      </c>
      <c r="M50" s="164" t="e">
        <f>NA()</f>
        <v>#N/A</v>
      </c>
      <c r="N50" s="164" t="e">
        <f>NA()</f>
        <v>#N/A</v>
      </c>
      <c r="O50" s="164">
        <f>IF(ISNUMBER('実質公債費比率（分子）の構造'!O$53),'実質公債費比率（分子）の構造'!O$53,NA())</f>
        <v>221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4652</v>
      </c>
      <c r="E56" s="163"/>
      <c r="F56" s="163"/>
      <c r="G56" s="163">
        <f>'将来負担比率（分子）の構造'!J$52</f>
        <v>4533</v>
      </c>
      <c r="H56" s="163"/>
      <c r="I56" s="163"/>
      <c r="J56" s="163">
        <f>'将来負担比率（分子）の構造'!K$52</f>
        <v>4314</v>
      </c>
      <c r="K56" s="163"/>
      <c r="L56" s="163"/>
      <c r="M56" s="163">
        <f>'将来負担比率（分子）の構造'!L$52</f>
        <v>4111</v>
      </c>
      <c r="N56" s="163"/>
      <c r="O56" s="163"/>
      <c r="P56" s="163">
        <f>'将来負担比率（分子）の構造'!M$52</f>
        <v>3888</v>
      </c>
    </row>
    <row r="57" spans="1:16" x14ac:dyDescent="0.2">
      <c r="A57" s="163" t="s">
        <v>42</v>
      </c>
      <c r="B57" s="163"/>
      <c r="C57" s="163"/>
      <c r="D57" s="163">
        <f>'将来負担比率（分子）の構造'!I$51</f>
        <v>53</v>
      </c>
      <c r="E57" s="163"/>
      <c r="F57" s="163"/>
      <c r="G57" s="163">
        <f>'将来負担比率（分子）の構造'!J$51</f>
        <v>53</v>
      </c>
      <c r="H57" s="163"/>
      <c r="I57" s="163"/>
      <c r="J57" s="163">
        <f>'将来負担比率（分子）の構造'!K$51</f>
        <v>42</v>
      </c>
      <c r="K57" s="163"/>
      <c r="L57" s="163"/>
      <c r="M57" s="163">
        <f>'将来負担比率（分子）の構造'!L$51</f>
        <v>37</v>
      </c>
      <c r="N57" s="163"/>
      <c r="O57" s="163"/>
      <c r="P57" s="163">
        <f>'将来負担比率（分子）の構造'!M$51</f>
        <v>41</v>
      </c>
    </row>
    <row r="58" spans="1:16" x14ac:dyDescent="0.2">
      <c r="A58" s="163" t="s">
        <v>41</v>
      </c>
      <c r="B58" s="163"/>
      <c r="C58" s="163"/>
      <c r="D58" s="163">
        <f>'将来負担比率（分子）の構造'!I$50</f>
        <v>2798</v>
      </c>
      <c r="E58" s="163"/>
      <c r="F58" s="163"/>
      <c r="G58" s="163">
        <f>'将来負担比率（分子）の構造'!J$50</f>
        <v>3544</v>
      </c>
      <c r="H58" s="163"/>
      <c r="I58" s="163"/>
      <c r="J58" s="163">
        <f>'将来負担比率（分子）の構造'!K$50</f>
        <v>3801</v>
      </c>
      <c r="K58" s="163"/>
      <c r="L58" s="163"/>
      <c r="M58" s="163">
        <f>'将来負担比率（分子）の構造'!L$50</f>
        <v>3873</v>
      </c>
      <c r="N58" s="163"/>
      <c r="O58" s="163"/>
      <c r="P58" s="163">
        <f>'将来負担比率（分子）の構造'!M$50</f>
        <v>4023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389</v>
      </c>
      <c r="C62" s="163"/>
      <c r="D62" s="163"/>
      <c r="E62" s="163">
        <f>'将来負担比率（分子）の構造'!J$45</f>
        <v>354</v>
      </c>
      <c r="F62" s="163"/>
      <c r="G62" s="163"/>
      <c r="H62" s="163">
        <f>'将来負担比率（分子）の構造'!K$45</f>
        <v>338</v>
      </c>
      <c r="I62" s="163"/>
      <c r="J62" s="163"/>
      <c r="K62" s="163">
        <f>'将来負担比率（分子）の構造'!L$45</f>
        <v>315</v>
      </c>
      <c r="L62" s="163"/>
      <c r="M62" s="163"/>
      <c r="N62" s="163">
        <f>'将来負担比率（分子）の構造'!M$45</f>
        <v>297</v>
      </c>
      <c r="O62" s="163"/>
      <c r="P62" s="163"/>
    </row>
    <row r="63" spans="1:16" x14ac:dyDescent="0.2">
      <c r="A63" s="163" t="s">
        <v>34</v>
      </c>
      <c r="B63" s="163">
        <f>'将来負担比率（分子）の構造'!I$44</f>
        <v>7</v>
      </c>
      <c r="C63" s="163"/>
      <c r="D63" s="163"/>
      <c r="E63" s="163">
        <f>'将来負担比率（分子）の構造'!J$44</f>
        <v>2</v>
      </c>
      <c r="F63" s="163"/>
      <c r="G63" s="163"/>
      <c r="H63" s="163">
        <f>'将来負担比率（分子）の構造'!K$44</f>
        <v>2</v>
      </c>
      <c r="I63" s="163"/>
      <c r="J63" s="163"/>
      <c r="K63" s="163">
        <f>'将来負担比率（分子）の構造'!L$44</f>
        <v>1</v>
      </c>
      <c r="L63" s="163"/>
      <c r="M63" s="163"/>
      <c r="N63" s="163" t="str">
        <f>'将来負担比率（分子）の構造'!M$44</f>
        <v>-</v>
      </c>
      <c r="O63" s="163"/>
      <c r="P63" s="163"/>
    </row>
    <row r="64" spans="1:16" x14ac:dyDescent="0.2">
      <c r="A64" s="163" t="s">
        <v>33</v>
      </c>
      <c r="B64" s="163">
        <f>'将来負担比率（分子）の構造'!I$43</f>
        <v>1999</v>
      </c>
      <c r="C64" s="163"/>
      <c r="D64" s="163"/>
      <c r="E64" s="163">
        <f>'将来負担比率（分子）の構造'!J$43</f>
        <v>1982</v>
      </c>
      <c r="F64" s="163"/>
      <c r="G64" s="163"/>
      <c r="H64" s="163">
        <f>'将来負担比率（分子）の構造'!K$43</f>
        <v>1969</v>
      </c>
      <c r="I64" s="163"/>
      <c r="J64" s="163"/>
      <c r="K64" s="163">
        <f>'将来負担比率（分子）の構造'!L$43</f>
        <v>1876</v>
      </c>
      <c r="L64" s="163"/>
      <c r="M64" s="163"/>
      <c r="N64" s="163">
        <f>'将来負担比率（分子）の構造'!M$43</f>
        <v>1771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5740</v>
      </c>
      <c r="C66" s="163"/>
      <c r="D66" s="163"/>
      <c r="E66" s="163">
        <f>'将来負担比率（分子）の構造'!J$41</f>
        <v>5692</v>
      </c>
      <c r="F66" s="163"/>
      <c r="G66" s="163"/>
      <c r="H66" s="163">
        <f>'将来負担比率（分子）の構造'!K$41</f>
        <v>5252</v>
      </c>
      <c r="I66" s="163"/>
      <c r="J66" s="163"/>
      <c r="K66" s="163">
        <f>'将来負担比率（分子）の構造'!L$41</f>
        <v>4979</v>
      </c>
      <c r="L66" s="163"/>
      <c r="M66" s="163"/>
      <c r="N66" s="163">
        <f>'将来負担比率（分子）の構造'!M$41</f>
        <v>4708</v>
      </c>
      <c r="O66" s="163"/>
      <c r="P66" s="163"/>
    </row>
    <row r="67" spans="1:16" x14ac:dyDescent="0.2">
      <c r="A67" s="163" t="s">
        <v>71</v>
      </c>
      <c r="B67" s="163" t="e">
        <f>NA()</f>
        <v>#N/A</v>
      </c>
      <c r="C67" s="163">
        <f>IF(ISNUMBER('将来負担比率（分子）の構造'!I$53), IF('将来負担比率（分子）の構造'!I$53 &lt; 0, 0, '将来負担比率（分子）の構造'!I$53), NA())</f>
        <v>633</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678</v>
      </c>
      <c r="C72" s="167">
        <f>基金残高に係る経年分析!G55</f>
        <v>678</v>
      </c>
      <c r="D72" s="167">
        <f>基金残高に係る経年分析!H55</f>
        <v>778</v>
      </c>
    </row>
    <row r="73" spans="1:16" x14ac:dyDescent="0.2">
      <c r="A73" s="166" t="s">
        <v>74</v>
      </c>
      <c r="B73" s="167">
        <f>基金残高に係る経年分析!F56</f>
        <v>889</v>
      </c>
      <c r="C73" s="167">
        <f>基金残高に係る経年分析!G56</f>
        <v>919</v>
      </c>
      <c r="D73" s="167">
        <f>基金残高に係る経年分析!H56</f>
        <v>749</v>
      </c>
    </row>
    <row r="74" spans="1:16" x14ac:dyDescent="0.2">
      <c r="A74" s="166" t="s">
        <v>75</v>
      </c>
      <c r="B74" s="167">
        <f>基金残高に係る経年分析!F57</f>
        <v>2238</v>
      </c>
      <c r="C74" s="167">
        <f>基金残高に係る経年分析!G57</f>
        <v>2282</v>
      </c>
      <c r="D74" s="167">
        <f>基金残高に係る経年分析!H57</f>
        <v>2503</v>
      </c>
    </row>
  </sheetData>
  <sheetProtection algorithmName="SHA-512" hashValue="bQzzaxEOzptIjj+oJE8h3/rQ0IzkonRjMtIQWARNzfiQyrwccDkK1l2u4J1ikesXJsJ0O4ZfDNAmSS9U8x8wMA==" saltValue="ZhzkRTKsgf9UBhPjjWDN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1602164</v>
      </c>
      <c r="S5" s="677"/>
      <c r="T5" s="677"/>
      <c r="U5" s="677"/>
      <c r="V5" s="677"/>
      <c r="W5" s="677"/>
      <c r="X5" s="677"/>
      <c r="Y5" s="702"/>
      <c r="Z5" s="715">
        <v>22.8</v>
      </c>
      <c r="AA5" s="715"/>
      <c r="AB5" s="715"/>
      <c r="AC5" s="715"/>
      <c r="AD5" s="716">
        <v>1602164</v>
      </c>
      <c r="AE5" s="716"/>
      <c r="AF5" s="716"/>
      <c r="AG5" s="716"/>
      <c r="AH5" s="716"/>
      <c r="AI5" s="716"/>
      <c r="AJ5" s="716"/>
      <c r="AK5" s="716"/>
      <c r="AL5" s="703">
        <v>39</v>
      </c>
      <c r="AM5" s="685"/>
      <c r="AN5" s="685"/>
      <c r="AO5" s="704"/>
      <c r="AP5" s="679" t="s">
        <v>216</v>
      </c>
      <c r="AQ5" s="680"/>
      <c r="AR5" s="680"/>
      <c r="AS5" s="680"/>
      <c r="AT5" s="680"/>
      <c r="AU5" s="680"/>
      <c r="AV5" s="680"/>
      <c r="AW5" s="680"/>
      <c r="AX5" s="680"/>
      <c r="AY5" s="680"/>
      <c r="AZ5" s="680"/>
      <c r="BA5" s="680"/>
      <c r="BB5" s="680"/>
      <c r="BC5" s="680"/>
      <c r="BD5" s="680"/>
      <c r="BE5" s="680"/>
      <c r="BF5" s="681"/>
      <c r="BG5" s="621">
        <v>1602164</v>
      </c>
      <c r="BH5" s="622"/>
      <c r="BI5" s="622"/>
      <c r="BJ5" s="622"/>
      <c r="BK5" s="622"/>
      <c r="BL5" s="622"/>
      <c r="BM5" s="622"/>
      <c r="BN5" s="623"/>
      <c r="BO5" s="659">
        <v>100</v>
      </c>
      <c r="BP5" s="659"/>
      <c r="BQ5" s="659"/>
      <c r="BR5" s="659"/>
      <c r="BS5" s="660">
        <v>42013</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84060</v>
      </c>
      <c r="S6" s="622"/>
      <c r="T6" s="622"/>
      <c r="U6" s="622"/>
      <c r="V6" s="622"/>
      <c r="W6" s="622"/>
      <c r="X6" s="622"/>
      <c r="Y6" s="623"/>
      <c r="Z6" s="659">
        <v>1.2</v>
      </c>
      <c r="AA6" s="659"/>
      <c r="AB6" s="659"/>
      <c r="AC6" s="659"/>
      <c r="AD6" s="660">
        <v>84060</v>
      </c>
      <c r="AE6" s="660"/>
      <c r="AF6" s="660"/>
      <c r="AG6" s="660"/>
      <c r="AH6" s="660"/>
      <c r="AI6" s="660"/>
      <c r="AJ6" s="660"/>
      <c r="AK6" s="660"/>
      <c r="AL6" s="624">
        <v>2</v>
      </c>
      <c r="AM6" s="625"/>
      <c r="AN6" s="625"/>
      <c r="AO6" s="661"/>
      <c r="AP6" s="618" t="s">
        <v>221</v>
      </c>
      <c r="AQ6" s="619"/>
      <c r="AR6" s="619"/>
      <c r="AS6" s="619"/>
      <c r="AT6" s="619"/>
      <c r="AU6" s="619"/>
      <c r="AV6" s="619"/>
      <c r="AW6" s="619"/>
      <c r="AX6" s="619"/>
      <c r="AY6" s="619"/>
      <c r="AZ6" s="619"/>
      <c r="BA6" s="619"/>
      <c r="BB6" s="619"/>
      <c r="BC6" s="619"/>
      <c r="BD6" s="619"/>
      <c r="BE6" s="619"/>
      <c r="BF6" s="620"/>
      <c r="BG6" s="621">
        <v>1602164</v>
      </c>
      <c r="BH6" s="622"/>
      <c r="BI6" s="622"/>
      <c r="BJ6" s="622"/>
      <c r="BK6" s="622"/>
      <c r="BL6" s="622"/>
      <c r="BM6" s="622"/>
      <c r="BN6" s="623"/>
      <c r="BO6" s="659">
        <v>100</v>
      </c>
      <c r="BP6" s="659"/>
      <c r="BQ6" s="659"/>
      <c r="BR6" s="659"/>
      <c r="BS6" s="660">
        <v>42013</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77864</v>
      </c>
      <c r="CS6" s="622"/>
      <c r="CT6" s="622"/>
      <c r="CU6" s="622"/>
      <c r="CV6" s="622"/>
      <c r="CW6" s="622"/>
      <c r="CX6" s="622"/>
      <c r="CY6" s="623"/>
      <c r="CZ6" s="703">
        <v>1.2</v>
      </c>
      <c r="DA6" s="685"/>
      <c r="DB6" s="685"/>
      <c r="DC6" s="705"/>
      <c r="DD6" s="627" t="s">
        <v>121</v>
      </c>
      <c r="DE6" s="622"/>
      <c r="DF6" s="622"/>
      <c r="DG6" s="622"/>
      <c r="DH6" s="622"/>
      <c r="DI6" s="622"/>
      <c r="DJ6" s="622"/>
      <c r="DK6" s="622"/>
      <c r="DL6" s="622"/>
      <c r="DM6" s="622"/>
      <c r="DN6" s="622"/>
      <c r="DO6" s="622"/>
      <c r="DP6" s="623"/>
      <c r="DQ6" s="627">
        <v>77808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929</v>
      </c>
      <c r="S7" s="622"/>
      <c r="T7" s="622"/>
      <c r="U7" s="622"/>
      <c r="V7" s="622"/>
      <c r="W7" s="622"/>
      <c r="X7" s="622"/>
      <c r="Y7" s="623"/>
      <c r="Z7" s="659">
        <v>0</v>
      </c>
      <c r="AA7" s="659"/>
      <c r="AB7" s="659"/>
      <c r="AC7" s="659"/>
      <c r="AD7" s="660">
        <v>929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691228</v>
      </c>
      <c r="BH7" s="622"/>
      <c r="BI7" s="622"/>
      <c r="BJ7" s="622"/>
      <c r="BK7" s="622"/>
      <c r="BL7" s="622"/>
      <c r="BM7" s="622"/>
      <c r="BN7" s="623"/>
      <c r="BO7" s="659">
        <v>43.1</v>
      </c>
      <c r="BP7" s="659"/>
      <c r="BQ7" s="659"/>
      <c r="BR7" s="659"/>
      <c r="BS7" s="660">
        <v>42013</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1296078</v>
      </c>
      <c r="CS7" s="622"/>
      <c r="CT7" s="622"/>
      <c r="CU7" s="622"/>
      <c r="CV7" s="622"/>
      <c r="CW7" s="622"/>
      <c r="CX7" s="622"/>
      <c r="CY7" s="623"/>
      <c r="CZ7" s="659">
        <v>19.600000000000001</v>
      </c>
      <c r="DA7" s="659"/>
      <c r="DB7" s="659"/>
      <c r="DC7" s="659"/>
      <c r="DD7" s="627">
        <v>16521</v>
      </c>
      <c r="DE7" s="622"/>
      <c r="DF7" s="622"/>
      <c r="DG7" s="622"/>
      <c r="DH7" s="622"/>
      <c r="DI7" s="622"/>
      <c r="DJ7" s="622"/>
      <c r="DK7" s="622"/>
      <c r="DL7" s="622"/>
      <c r="DM7" s="622"/>
      <c r="DN7" s="622"/>
      <c r="DO7" s="622"/>
      <c r="DP7" s="623"/>
      <c r="DQ7" s="627">
        <v>1061764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21764</v>
      </c>
      <c r="S8" s="622"/>
      <c r="T8" s="622"/>
      <c r="U8" s="622"/>
      <c r="V8" s="622"/>
      <c r="W8" s="622"/>
      <c r="X8" s="622"/>
      <c r="Y8" s="623"/>
      <c r="Z8" s="659">
        <v>0.3</v>
      </c>
      <c r="AA8" s="659"/>
      <c r="AB8" s="659"/>
      <c r="AC8" s="659"/>
      <c r="AD8" s="660">
        <v>21764</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19069</v>
      </c>
      <c r="BH8" s="622"/>
      <c r="BI8" s="622"/>
      <c r="BJ8" s="622"/>
      <c r="BK8" s="622"/>
      <c r="BL8" s="622"/>
      <c r="BM8" s="622"/>
      <c r="BN8" s="623"/>
      <c r="BO8" s="659">
        <v>1.2</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2556436</v>
      </c>
      <c r="CS8" s="622"/>
      <c r="CT8" s="622"/>
      <c r="CU8" s="622"/>
      <c r="CV8" s="622"/>
      <c r="CW8" s="622"/>
      <c r="CX8" s="622"/>
      <c r="CY8" s="623"/>
      <c r="CZ8" s="659">
        <v>38.6</v>
      </c>
      <c r="DA8" s="659"/>
      <c r="DB8" s="659"/>
      <c r="DC8" s="659"/>
      <c r="DD8" s="627">
        <v>24752</v>
      </c>
      <c r="DE8" s="622"/>
      <c r="DF8" s="622"/>
      <c r="DG8" s="622"/>
      <c r="DH8" s="622"/>
      <c r="DI8" s="622"/>
      <c r="DJ8" s="622"/>
      <c r="DK8" s="622"/>
      <c r="DL8" s="622"/>
      <c r="DM8" s="622"/>
      <c r="DN8" s="622"/>
      <c r="DO8" s="622"/>
      <c r="DP8" s="623"/>
      <c r="DQ8" s="627">
        <v>1599328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28684</v>
      </c>
      <c r="S9" s="622"/>
      <c r="T9" s="622"/>
      <c r="U9" s="622"/>
      <c r="V9" s="622"/>
      <c r="W9" s="622"/>
      <c r="X9" s="622"/>
      <c r="Y9" s="623"/>
      <c r="Z9" s="659">
        <v>0.4</v>
      </c>
      <c r="AA9" s="659"/>
      <c r="AB9" s="659"/>
      <c r="AC9" s="659"/>
      <c r="AD9" s="660">
        <v>28684</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473680</v>
      </c>
      <c r="BH9" s="622"/>
      <c r="BI9" s="622"/>
      <c r="BJ9" s="622"/>
      <c r="BK9" s="622"/>
      <c r="BL9" s="622"/>
      <c r="BM9" s="622"/>
      <c r="BN9" s="623"/>
      <c r="BO9" s="659">
        <v>29.6</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667850</v>
      </c>
      <c r="CS9" s="622"/>
      <c r="CT9" s="622"/>
      <c r="CU9" s="622"/>
      <c r="CV9" s="622"/>
      <c r="CW9" s="622"/>
      <c r="CX9" s="622"/>
      <c r="CY9" s="623"/>
      <c r="CZ9" s="659">
        <v>10.1</v>
      </c>
      <c r="DA9" s="659"/>
      <c r="DB9" s="659"/>
      <c r="DC9" s="659"/>
      <c r="DD9" s="627">
        <v>36087</v>
      </c>
      <c r="DE9" s="622"/>
      <c r="DF9" s="622"/>
      <c r="DG9" s="622"/>
      <c r="DH9" s="622"/>
      <c r="DI9" s="622"/>
      <c r="DJ9" s="622"/>
      <c r="DK9" s="622"/>
      <c r="DL9" s="622"/>
      <c r="DM9" s="622"/>
      <c r="DN9" s="622"/>
      <c r="DO9" s="622"/>
      <c r="DP9" s="623"/>
      <c r="DQ9" s="627">
        <v>545914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41881</v>
      </c>
      <c r="BH10" s="622"/>
      <c r="BI10" s="622"/>
      <c r="BJ10" s="622"/>
      <c r="BK10" s="622"/>
      <c r="BL10" s="622"/>
      <c r="BM10" s="622"/>
      <c r="BN10" s="623"/>
      <c r="BO10" s="659">
        <v>2.6</v>
      </c>
      <c r="BP10" s="659"/>
      <c r="BQ10" s="659"/>
      <c r="BR10" s="659"/>
      <c r="BS10" s="660" t="s">
        <v>121</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317805</v>
      </c>
      <c r="S11" s="622"/>
      <c r="T11" s="622"/>
      <c r="U11" s="622"/>
      <c r="V11" s="622"/>
      <c r="W11" s="622"/>
      <c r="X11" s="622"/>
      <c r="Y11" s="623"/>
      <c r="Z11" s="624">
        <v>4.5</v>
      </c>
      <c r="AA11" s="625"/>
      <c r="AB11" s="625"/>
      <c r="AC11" s="626"/>
      <c r="AD11" s="627">
        <v>317805</v>
      </c>
      <c r="AE11" s="622"/>
      <c r="AF11" s="622"/>
      <c r="AG11" s="622"/>
      <c r="AH11" s="622"/>
      <c r="AI11" s="622"/>
      <c r="AJ11" s="622"/>
      <c r="AK11" s="623"/>
      <c r="AL11" s="624">
        <v>7.7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156598</v>
      </c>
      <c r="BH11" s="622"/>
      <c r="BI11" s="622"/>
      <c r="BJ11" s="622"/>
      <c r="BK11" s="622"/>
      <c r="BL11" s="622"/>
      <c r="BM11" s="622"/>
      <c r="BN11" s="623"/>
      <c r="BO11" s="659">
        <v>9.8000000000000007</v>
      </c>
      <c r="BP11" s="659"/>
      <c r="BQ11" s="659"/>
      <c r="BR11" s="659"/>
      <c r="BS11" s="660">
        <v>42013</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75294</v>
      </c>
      <c r="CS11" s="622"/>
      <c r="CT11" s="622"/>
      <c r="CU11" s="622"/>
      <c r="CV11" s="622"/>
      <c r="CW11" s="622"/>
      <c r="CX11" s="622"/>
      <c r="CY11" s="623"/>
      <c r="CZ11" s="659">
        <v>1.1000000000000001</v>
      </c>
      <c r="DA11" s="659"/>
      <c r="DB11" s="659"/>
      <c r="DC11" s="659"/>
      <c r="DD11" s="627">
        <v>6066</v>
      </c>
      <c r="DE11" s="622"/>
      <c r="DF11" s="622"/>
      <c r="DG11" s="622"/>
      <c r="DH11" s="622"/>
      <c r="DI11" s="622"/>
      <c r="DJ11" s="622"/>
      <c r="DK11" s="622"/>
      <c r="DL11" s="622"/>
      <c r="DM11" s="622"/>
      <c r="DN11" s="622"/>
      <c r="DO11" s="622"/>
      <c r="DP11" s="623"/>
      <c r="DQ11" s="627">
        <v>59058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737243</v>
      </c>
      <c r="BH12" s="622"/>
      <c r="BI12" s="622"/>
      <c r="BJ12" s="622"/>
      <c r="BK12" s="622"/>
      <c r="BL12" s="622"/>
      <c r="BM12" s="622"/>
      <c r="BN12" s="623"/>
      <c r="BO12" s="659">
        <v>46</v>
      </c>
      <c r="BP12" s="659"/>
      <c r="BQ12" s="659"/>
      <c r="BR12" s="659"/>
      <c r="BS12" s="660" t="s">
        <v>121</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137553</v>
      </c>
      <c r="CS12" s="622"/>
      <c r="CT12" s="622"/>
      <c r="CU12" s="622"/>
      <c r="CV12" s="622"/>
      <c r="CW12" s="622"/>
      <c r="CX12" s="622"/>
      <c r="CY12" s="623"/>
      <c r="CZ12" s="659">
        <v>2.1</v>
      </c>
      <c r="DA12" s="659"/>
      <c r="DB12" s="659"/>
      <c r="DC12" s="659"/>
      <c r="DD12" s="627">
        <v>1729</v>
      </c>
      <c r="DE12" s="622"/>
      <c r="DF12" s="622"/>
      <c r="DG12" s="622"/>
      <c r="DH12" s="622"/>
      <c r="DI12" s="622"/>
      <c r="DJ12" s="622"/>
      <c r="DK12" s="622"/>
      <c r="DL12" s="622"/>
      <c r="DM12" s="622"/>
      <c r="DN12" s="622"/>
      <c r="DO12" s="622"/>
      <c r="DP12" s="623"/>
      <c r="DQ12" s="627">
        <v>45195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737242</v>
      </c>
      <c r="BH13" s="622"/>
      <c r="BI13" s="622"/>
      <c r="BJ13" s="622"/>
      <c r="BK13" s="622"/>
      <c r="BL13" s="622"/>
      <c r="BM13" s="622"/>
      <c r="BN13" s="623"/>
      <c r="BO13" s="659">
        <v>46</v>
      </c>
      <c r="BP13" s="659"/>
      <c r="BQ13" s="659"/>
      <c r="BR13" s="659"/>
      <c r="BS13" s="660" t="s">
        <v>121</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406985</v>
      </c>
      <c r="CS13" s="622"/>
      <c r="CT13" s="622"/>
      <c r="CU13" s="622"/>
      <c r="CV13" s="622"/>
      <c r="CW13" s="622"/>
      <c r="CX13" s="622"/>
      <c r="CY13" s="623"/>
      <c r="CZ13" s="659">
        <v>6.2</v>
      </c>
      <c r="DA13" s="659"/>
      <c r="DB13" s="659"/>
      <c r="DC13" s="659"/>
      <c r="DD13" s="627">
        <v>129040</v>
      </c>
      <c r="DE13" s="622"/>
      <c r="DF13" s="622"/>
      <c r="DG13" s="622"/>
      <c r="DH13" s="622"/>
      <c r="DI13" s="622"/>
      <c r="DJ13" s="622"/>
      <c r="DK13" s="622"/>
      <c r="DL13" s="622"/>
      <c r="DM13" s="622"/>
      <c r="DN13" s="622"/>
      <c r="DO13" s="622"/>
      <c r="DP13" s="623"/>
      <c r="DQ13" s="627">
        <v>331602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60726</v>
      </c>
      <c r="BH14" s="622"/>
      <c r="BI14" s="622"/>
      <c r="BJ14" s="622"/>
      <c r="BK14" s="622"/>
      <c r="BL14" s="622"/>
      <c r="BM14" s="622"/>
      <c r="BN14" s="623"/>
      <c r="BO14" s="659">
        <v>3.8</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251049</v>
      </c>
      <c r="CS14" s="622"/>
      <c r="CT14" s="622"/>
      <c r="CU14" s="622"/>
      <c r="CV14" s="622"/>
      <c r="CW14" s="622"/>
      <c r="CX14" s="622"/>
      <c r="CY14" s="623"/>
      <c r="CZ14" s="659">
        <v>3.8</v>
      </c>
      <c r="DA14" s="659"/>
      <c r="DB14" s="659"/>
      <c r="DC14" s="659"/>
      <c r="DD14" s="627">
        <v>22759</v>
      </c>
      <c r="DE14" s="622"/>
      <c r="DF14" s="622"/>
      <c r="DG14" s="622"/>
      <c r="DH14" s="622"/>
      <c r="DI14" s="622"/>
      <c r="DJ14" s="622"/>
      <c r="DK14" s="622"/>
      <c r="DL14" s="622"/>
      <c r="DM14" s="622"/>
      <c r="DN14" s="622"/>
      <c r="DO14" s="622"/>
      <c r="DP14" s="623"/>
      <c r="DQ14" s="627">
        <v>229490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7956</v>
      </c>
      <c r="S15" s="622"/>
      <c r="T15" s="622"/>
      <c r="U15" s="622"/>
      <c r="V15" s="622"/>
      <c r="W15" s="622"/>
      <c r="X15" s="622"/>
      <c r="Y15" s="623"/>
      <c r="Z15" s="659">
        <v>0.1</v>
      </c>
      <c r="AA15" s="659"/>
      <c r="AB15" s="659"/>
      <c r="AC15" s="659"/>
      <c r="AD15" s="660">
        <v>7956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112967</v>
      </c>
      <c r="BH15" s="622"/>
      <c r="BI15" s="622"/>
      <c r="BJ15" s="622"/>
      <c r="BK15" s="622"/>
      <c r="BL15" s="622"/>
      <c r="BM15" s="622"/>
      <c r="BN15" s="623"/>
      <c r="BO15" s="659">
        <v>7.1</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703200</v>
      </c>
      <c r="CS15" s="622"/>
      <c r="CT15" s="622"/>
      <c r="CU15" s="622"/>
      <c r="CV15" s="622"/>
      <c r="CW15" s="622"/>
      <c r="CX15" s="622"/>
      <c r="CY15" s="623"/>
      <c r="CZ15" s="659">
        <v>10.6</v>
      </c>
      <c r="DA15" s="659"/>
      <c r="DB15" s="659"/>
      <c r="DC15" s="659"/>
      <c r="DD15" s="627">
        <v>132689</v>
      </c>
      <c r="DE15" s="622"/>
      <c r="DF15" s="622"/>
      <c r="DG15" s="622"/>
      <c r="DH15" s="622"/>
      <c r="DI15" s="622"/>
      <c r="DJ15" s="622"/>
      <c r="DK15" s="622"/>
      <c r="DL15" s="622"/>
      <c r="DM15" s="622"/>
      <c r="DN15" s="622"/>
      <c r="DO15" s="622"/>
      <c r="DP15" s="623"/>
      <c r="DQ15" s="627">
        <v>569482</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29072</v>
      </c>
      <c r="S16" s="622"/>
      <c r="T16" s="622"/>
      <c r="U16" s="622"/>
      <c r="V16" s="622"/>
      <c r="W16" s="622"/>
      <c r="X16" s="622"/>
      <c r="Y16" s="623"/>
      <c r="Z16" s="659">
        <v>0.4</v>
      </c>
      <c r="AA16" s="659"/>
      <c r="AB16" s="659"/>
      <c r="AC16" s="659"/>
      <c r="AD16" s="660">
        <v>29072</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9597</v>
      </c>
      <c r="CS16" s="622"/>
      <c r="CT16" s="622"/>
      <c r="CU16" s="622"/>
      <c r="CV16" s="622"/>
      <c r="CW16" s="622"/>
      <c r="CX16" s="622"/>
      <c r="CY16" s="623"/>
      <c r="CZ16" s="659">
        <v>0.1</v>
      </c>
      <c r="DA16" s="659"/>
      <c r="DB16" s="659"/>
      <c r="DC16" s="659"/>
      <c r="DD16" s="627" t="s">
        <v>121</v>
      </c>
      <c r="DE16" s="622"/>
      <c r="DF16" s="622"/>
      <c r="DG16" s="622"/>
      <c r="DH16" s="622"/>
      <c r="DI16" s="622"/>
      <c r="DJ16" s="622"/>
      <c r="DK16" s="622"/>
      <c r="DL16" s="622"/>
      <c r="DM16" s="622"/>
      <c r="DN16" s="622"/>
      <c r="DO16" s="622"/>
      <c r="DP16" s="623"/>
      <c r="DQ16" s="627">
        <v>1874</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63470</v>
      </c>
      <c r="S17" s="622"/>
      <c r="T17" s="622"/>
      <c r="U17" s="622"/>
      <c r="V17" s="622"/>
      <c r="W17" s="622"/>
      <c r="X17" s="622"/>
      <c r="Y17" s="623"/>
      <c r="Z17" s="659">
        <v>0.9</v>
      </c>
      <c r="AA17" s="659"/>
      <c r="AB17" s="659"/>
      <c r="AC17" s="659"/>
      <c r="AD17" s="660">
        <v>63470</v>
      </c>
      <c r="AE17" s="660"/>
      <c r="AF17" s="660"/>
      <c r="AG17" s="660"/>
      <c r="AH17" s="660"/>
      <c r="AI17" s="660"/>
      <c r="AJ17" s="660"/>
      <c r="AK17" s="660"/>
      <c r="AL17" s="624">
        <v>1.5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434991</v>
      </c>
      <c r="CS17" s="622"/>
      <c r="CT17" s="622"/>
      <c r="CU17" s="622"/>
      <c r="CV17" s="622"/>
      <c r="CW17" s="622"/>
      <c r="CX17" s="622"/>
      <c r="CY17" s="623"/>
      <c r="CZ17" s="659">
        <v>6.6</v>
      </c>
      <c r="DA17" s="659"/>
      <c r="DB17" s="659"/>
      <c r="DC17" s="659"/>
      <c r="DD17" s="627" t="s">
        <v>121</v>
      </c>
      <c r="DE17" s="622"/>
      <c r="DF17" s="622"/>
      <c r="DG17" s="622"/>
      <c r="DH17" s="622"/>
      <c r="DI17" s="622"/>
      <c r="DJ17" s="622"/>
      <c r="DK17" s="622"/>
      <c r="DL17" s="622"/>
      <c r="DM17" s="622"/>
      <c r="DN17" s="622"/>
      <c r="DO17" s="622"/>
      <c r="DP17" s="623"/>
      <c r="DQ17" s="627">
        <v>428593</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6620</v>
      </c>
      <c r="S18" s="622"/>
      <c r="T18" s="622"/>
      <c r="U18" s="622"/>
      <c r="V18" s="622"/>
      <c r="W18" s="622"/>
      <c r="X18" s="622"/>
      <c r="Y18" s="623"/>
      <c r="Z18" s="659">
        <v>0.1</v>
      </c>
      <c r="AA18" s="659"/>
      <c r="AB18" s="659"/>
      <c r="AC18" s="659"/>
      <c r="AD18" s="660">
        <v>6620</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50655</v>
      </c>
      <c r="S19" s="622"/>
      <c r="T19" s="622"/>
      <c r="U19" s="622"/>
      <c r="V19" s="622"/>
      <c r="W19" s="622"/>
      <c r="X19" s="622"/>
      <c r="Y19" s="623"/>
      <c r="Z19" s="659">
        <v>0.7</v>
      </c>
      <c r="AA19" s="659"/>
      <c r="AB19" s="659"/>
      <c r="AC19" s="659"/>
      <c r="AD19" s="660">
        <v>50655</v>
      </c>
      <c r="AE19" s="660"/>
      <c r="AF19" s="660"/>
      <c r="AG19" s="660"/>
      <c r="AH19" s="660"/>
      <c r="AI19" s="660"/>
      <c r="AJ19" s="660"/>
      <c r="AK19" s="660"/>
      <c r="AL19" s="624">
        <v>1.2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6195</v>
      </c>
      <c r="S20" s="622"/>
      <c r="T20" s="622"/>
      <c r="U20" s="622"/>
      <c r="V20" s="622"/>
      <c r="W20" s="622"/>
      <c r="X20" s="622"/>
      <c r="Y20" s="623"/>
      <c r="Z20" s="659">
        <v>0.1</v>
      </c>
      <c r="AA20" s="659"/>
      <c r="AB20" s="659"/>
      <c r="AC20" s="659"/>
      <c r="AD20" s="660">
        <v>6195</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6616897</v>
      </c>
      <c r="CS20" s="622"/>
      <c r="CT20" s="622"/>
      <c r="CU20" s="622"/>
      <c r="CV20" s="622"/>
      <c r="CW20" s="622"/>
      <c r="CX20" s="622"/>
      <c r="CY20" s="623"/>
      <c r="CZ20" s="659">
        <v>100</v>
      </c>
      <c r="DA20" s="659"/>
      <c r="DB20" s="659"/>
      <c r="DC20" s="659"/>
      <c r="DD20" s="627">
        <v>369643</v>
      </c>
      <c r="DE20" s="622"/>
      <c r="DF20" s="622"/>
      <c r="DG20" s="622"/>
      <c r="DH20" s="622"/>
      <c r="DI20" s="622"/>
      <c r="DJ20" s="622"/>
      <c r="DK20" s="622"/>
      <c r="DL20" s="622"/>
      <c r="DM20" s="622"/>
      <c r="DN20" s="622"/>
      <c r="DO20" s="622"/>
      <c r="DP20" s="623"/>
      <c r="DQ20" s="627">
        <v>4950108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2141959</v>
      </c>
      <c r="S21" s="622"/>
      <c r="T21" s="622"/>
      <c r="U21" s="622"/>
      <c r="V21" s="622"/>
      <c r="W21" s="622"/>
      <c r="X21" s="622"/>
      <c r="Y21" s="623"/>
      <c r="Z21" s="659">
        <v>30.5</v>
      </c>
      <c r="AA21" s="659"/>
      <c r="AB21" s="659"/>
      <c r="AC21" s="659"/>
      <c r="AD21" s="660">
        <v>1945213</v>
      </c>
      <c r="AE21" s="660"/>
      <c r="AF21" s="660"/>
      <c r="AG21" s="660"/>
      <c r="AH21" s="660"/>
      <c r="AI21" s="660"/>
      <c r="AJ21" s="660"/>
      <c r="AK21" s="660"/>
      <c r="AL21" s="624">
        <v>47.3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1945213</v>
      </c>
      <c r="S22" s="622"/>
      <c r="T22" s="622"/>
      <c r="U22" s="622"/>
      <c r="V22" s="622"/>
      <c r="W22" s="622"/>
      <c r="X22" s="622"/>
      <c r="Y22" s="623"/>
      <c r="Z22" s="659">
        <v>27.7</v>
      </c>
      <c r="AA22" s="659"/>
      <c r="AB22" s="659"/>
      <c r="AC22" s="659"/>
      <c r="AD22" s="660">
        <v>1945213</v>
      </c>
      <c r="AE22" s="660"/>
      <c r="AF22" s="660"/>
      <c r="AG22" s="660"/>
      <c r="AH22" s="660"/>
      <c r="AI22" s="660"/>
      <c r="AJ22" s="660"/>
      <c r="AK22" s="660"/>
      <c r="AL22" s="624">
        <v>47.3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196746</v>
      </c>
      <c r="S23" s="622"/>
      <c r="T23" s="622"/>
      <c r="U23" s="622"/>
      <c r="V23" s="622"/>
      <c r="W23" s="622"/>
      <c r="X23" s="622"/>
      <c r="Y23" s="623"/>
      <c r="Z23" s="659">
        <v>2.8</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3060082</v>
      </c>
      <c r="CS24" s="677"/>
      <c r="CT24" s="677"/>
      <c r="CU24" s="677"/>
      <c r="CV24" s="677"/>
      <c r="CW24" s="677"/>
      <c r="CX24" s="677"/>
      <c r="CY24" s="702"/>
      <c r="CZ24" s="703">
        <v>46.2</v>
      </c>
      <c r="DA24" s="685"/>
      <c r="DB24" s="685"/>
      <c r="DC24" s="705"/>
      <c r="DD24" s="701">
        <v>2170205</v>
      </c>
      <c r="DE24" s="677"/>
      <c r="DF24" s="677"/>
      <c r="DG24" s="677"/>
      <c r="DH24" s="677"/>
      <c r="DI24" s="677"/>
      <c r="DJ24" s="677"/>
      <c r="DK24" s="702"/>
      <c r="DL24" s="701">
        <v>1927724</v>
      </c>
      <c r="DM24" s="677"/>
      <c r="DN24" s="677"/>
      <c r="DO24" s="677"/>
      <c r="DP24" s="677"/>
      <c r="DQ24" s="677"/>
      <c r="DR24" s="677"/>
      <c r="DS24" s="677"/>
      <c r="DT24" s="677"/>
      <c r="DU24" s="677"/>
      <c r="DV24" s="702"/>
      <c r="DW24" s="703">
        <v>46.7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4297863</v>
      </c>
      <c r="S25" s="622"/>
      <c r="T25" s="622"/>
      <c r="U25" s="622"/>
      <c r="V25" s="622"/>
      <c r="W25" s="622"/>
      <c r="X25" s="622"/>
      <c r="Y25" s="623"/>
      <c r="Z25" s="659">
        <v>61.2</v>
      </c>
      <c r="AA25" s="659"/>
      <c r="AB25" s="659"/>
      <c r="AC25" s="659"/>
      <c r="AD25" s="660">
        <v>4101117</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1327630</v>
      </c>
      <c r="CS25" s="634"/>
      <c r="CT25" s="634"/>
      <c r="CU25" s="634"/>
      <c r="CV25" s="634"/>
      <c r="CW25" s="634"/>
      <c r="CX25" s="634"/>
      <c r="CY25" s="635"/>
      <c r="CZ25" s="624">
        <v>20.100000000000001</v>
      </c>
      <c r="DA25" s="636"/>
      <c r="DB25" s="636"/>
      <c r="DC25" s="637"/>
      <c r="DD25" s="627">
        <v>1178365</v>
      </c>
      <c r="DE25" s="634"/>
      <c r="DF25" s="634"/>
      <c r="DG25" s="634"/>
      <c r="DH25" s="634"/>
      <c r="DI25" s="634"/>
      <c r="DJ25" s="634"/>
      <c r="DK25" s="635"/>
      <c r="DL25" s="627">
        <v>1162790</v>
      </c>
      <c r="DM25" s="634"/>
      <c r="DN25" s="634"/>
      <c r="DO25" s="634"/>
      <c r="DP25" s="634"/>
      <c r="DQ25" s="634"/>
      <c r="DR25" s="634"/>
      <c r="DS25" s="634"/>
      <c r="DT25" s="634"/>
      <c r="DU25" s="634"/>
      <c r="DV25" s="635"/>
      <c r="DW25" s="624">
        <v>28.2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1077</v>
      </c>
      <c r="S26" s="622"/>
      <c r="T26" s="622"/>
      <c r="U26" s="622"/>
      <c r="V26" s="622"/>
      <c r="W26" s="622"/>
      <c r="X26" s="622"/>
      <c r="Y26" s="623"/>
      <c r="Z26" s="659">
        <v>0</v>
      </c>
      <c r="AA26" s="659"/>
      <c r="AB26" s="659"/>
      <c r="AC26" s="659"/>
      <c r="AD26" s="660">
        <v>1077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746958</v>
      </c>
      <c r="CS26" s="622"/>
      <c r="CT26" s="622"/>
      <c r="CU26" s="622"/>
      <c r="CV26" s="622"/>
      <c r="CW26" s="622"/>
      <c r="CX26" s="622"/>
      <c r="CY26" s="623"/>
      <c r="CZ26" s="624">
        <v>11.3</v>
      </c>
      <c r="DA26" s="636"/>
      <c r="DB26" s="636"/>
      <c r="DC26" s="637"/>
      <c r="DD26" s="627">
        <v>680990</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66908</v>
      </c>
      <c r="S27" s="622"/>
      <c r="T27" s="622"/>
      <c r="U27" s="622"/>
      <c r="V27" s="622"/>
      <c r="W27" s="622"/>
      <c r="X27" s="622"/>
      <c r="Y27" s="623"/>
      <c r="Z27" s="659">
        <v>1</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1602164</v>
      </c>
      <c r="BH27" s="622"/>
      <c r="BI27" s="622"/>
      <c r="BJ27" s="622"/>
      <c r="BK27" s="622"/>
      <c r="BL27" s="622"/>
      <c r="BM27" s="622"/>
      <c r="BN27" s="623"/>
      <c r="BO27" s="659">
        <v>100</v>
      </c>
      <c r="BP27" s="659"/>
      <c r="BQ27" s="659"/>
      <c r="BR27" s="659"/>
      <c r="BS27" s="660">
        <v>42013</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1297461</v>
      </c>
      <c r="CS27" s="634"/>
      <c r="CT27" s="634"/>
      <c r="CU27" s="634"/>
      <c r="CV27" s="634"/>
      <c r="CW27" s="634"/>
      <c r="CX27" s="634"/>
      <c r="CY27" s="635"/>
      <c r="CZ27" s="624">
        <v>19.600000000000001</v>
      </c>
      <c r="DA27" s="636"/>
      <c r="DB27" s="636"/>
      <c r="DC27" s="637"/>
      <c r="DD27" s="627">
        <v>563247</v>
      </c>
      <c r="DE27" s="634"/>
      <c r="DF27" s="634"/>
      <c r="DG27" s="634"/>
      <c r="DH27" s="634"/>
      <c r="DI27" s="634"/>
      <c r="DJ27" s="634"/>
      <c r="DK27" s="635"/>
      <c r="DL27" s="627">
        <v>336341</v>
      </c>
      <c r="DM27" s="634"/>
      <c r="DN27" s="634"/>
      <c r="DO27" s="634"/>
      <c r="DP27" s="634"/>
      <c r="DQ27" s="634"/>
      <c r="DR27" s="634"/>
      <c r="DS27" s="634"/>
      <c r="DT27" s="634"/>
      <c r="DU27" s="634"/>
      <c r="DV27" s="635"/>
      <c r="DW27" s="624">
        <v>8.1999999999999993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142308</v>
      </c>
      <c r="S28" s="622"/>
      <c r="T28" s="622"/>
      <c r="U28" s="622"/>
      <c r="V28" s="622"/>
      <c r="W28" s="622"/>
      <c r="X28" s="622"/>
      <c r="Y28" s="623"/>
      <c r="Z28" s="659">
        <v>2</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434991</v>
      </c>
      <c r="CS28" s="622"/>
      <c r="CT28" s="622"/>
      <c r="CU28" s="622"/>
      <c r="CV28" s="622"/>
      <c r="CW28" s="622"/>
      <c r="CX28" s="622"/>
      <c r="CY28" s="623"/>
      <c r="CZ28" s="624">
        <v>6.6</v>
      </c>
      <c r="DA28" s="636"/>
      <c r="DB28" s="636"/>
      <c r="DC28" s="637"/>
      <c r="DD28" s="627">
        <v>428593</v>
      </c>
      <c r="DE28" s="622"/>
      <c r="DF28" s="622"/>
      <c r="DG28" s="622"/>
      <c r="DH28" s="622"/>
      <c r="DI28" s="622"/>
      <c r="DJ28" s="622"/>
      <c r="DK28" s="623"/>
      <c r="DL28" s="627">
        <v>428593</v>
      </c>
      <c r="DM28" s="622"/>
      <c r="DN28" s="622"/>
      <c r="DO28" s="622"/>
      <c r="DP28" s="622"/>
      <c r="DQ28" s="622"/>
      <c r="DR28" s="622"/>
      <c r="DS28" s="622"/>
      <c r="DT28" s="622"/>
      <c r="DU28" s="622"/>
      <c r="DV28" s="623"/>
      <c r="DW28" s="624">
        <v>10.4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15261</v>
      </c>
      <c r="S29" s="622"/>
      <c r="T29" s="622"/>
      <c r="U29" s="622"/>
      <c r="V29" s="622"/>
      <c r="W29" s="622"/>
      <c r="X29" s="622"/>
      <c r="Y29" s="623"/>
      <c r="Z29" s="659">
        <v>0.2</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434991</v>
      </c>
      <c r="CS29" s="634"/>
      <c r="CT29" s="634"/>
      <c r="CU29" s="634"/>
      <c r="CV29" s="634"/>
      <c r="CW29" s="634"/>
      <c r="CX29" s="634"/>
      <c r="CY29" s="635"/>
      <c r="CZ29" s="624">
        <v>6.6</v>
      </c>
      <c r="DA29" s="636"/>
      <c r="DB29" s="636"/>
      <c r="DC29" s="637"/>
      <c r="DD29" s="627">
        <v>428593</v>
      </c>
      <c r="DE29" s="634"/>
      <c r="DF29" s="634"/>
      <c r="DG29" s="634"/>
      <c r="DH29" s="634"/>
      <c r="DI29" s="634"/>
      <c r="DJ29" s="634"/>
      <c r="DK29" s="635"/>
      <c r="DL29" s="627">
        <v>428593</v>
      </c>
      <c r="DM29" s="634"/>
      <c r="DN29" s="634"/>
      <c r="DO29" s="634"/>
      <c r="DP29" s="634"/>
      <c r="DQ29" s="634"/>
      <c r="DR29" s="634"/>
      <c r="DS29" s="634"/>
      <c r="DT29" s="634"/>
      <c r="DU29" s="634"/>
      <c r="DV29" s="635"/>
      <c r="DW29" s="624">
        <v>10.4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832001</v>
      </c>
      <c r="S30" s="622"/>
      <c r="T30" s="622"/>
      <c r="U30" s="622"/>
      <c r="V30" s="622"/>
      <c r="W30" s="622"/>
      <c r="X30" s="622"/>
      <c r="Y30" s="623"/>
      <c r="Z30" s="659">
        <v>11.8</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423219</v>
      </c>
      <c r="CS30" s="622"/>
      <c r="CT30" s="622"/>
      <c r="CU30" s="622"/>
      <c r="CV30" s="622"/>
      <c r="CW30" s="622"/>
      <c r="CX30" s="622"/>
      <c r="CY30" s="623"/>
      <c r="CZ30" s="624">
        <v>6.4</v>
      </c>
      <c r="DA30" s="636"/>
      <c r="DB30" s="636"/>
      <c r="DC30" s="637"/>
      <c r="DD30" s="627">
        <v>416821</v>
      </c>
      <c r="DE30" s="622"/>
      <c r="DF30" s="622"/>
      <c r="DG30" s="622"/>
      <c r="DH30" s="622"/>
      <c r="DI30" s="622"/>
      <c r="DJ30" s="622"/>
      <c r="DK30" s="623"/>
      <c r="DL30" s="627">
        <v>416821</v>
      </c>
      <c r="DM30" s="622"/>
      <c r="DN30" s="622"/>
      <c r="DO30" s="622"/>
      <c r="DP30" s="622"/>
      <c r="DQ30" s="622"/>
      <c r="DR30" s="622"/>
      <c r="DS30" s="622"/>
      <c r="DT30" s="622"/>
      <c r="DU30" s="622"/>
      <c r="DV30" s="623"/>
      <c r="DW30" s="624">
        <v>10.1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97.5</v>
      </c>
      <c r="BN31" s="684"/>
      <c r="BO31" s="684"/>
      <c r="BP31" s="684"/>
      <c r="BQ31" s="686"/>
      <c r="BR31" s="683">
        <v>99.1</v>
      </c>
      <c r="BS31" s="684"/>
      <c r="BT31" s="684"/>
      <c r="BU31" s="684"/>
      <c r="BV31" s="684"/>
      <c r="BW31" s="684"/>
      <c r="BX31" s="685">
        <v>97.3</v>
      </c>
      <c r="BY31" s="684"/>
      <c r="BZ31" s="684"/>
      <c r="CA31" s="684"/>
      <c r="CB31" s="686"/>
      <c r="CD31" s="642"/>
      <c r="CE31" s="643"/>
      <c r="CF31" s="618" t="s">
        <v>300</v>
      </c>
      <c r="CG31" s="619"/>
      <c r="CH31" s="619"/>
      <c r="CI31" s="619"/>
      <c r="CJ31" s="619"/>
      <c r="CK31" s="619"/>
      <c r="CL31" s="619"/>
      <c r="CM31" s="619"/>
      <c r="CN31" s="619"/>
      <c r="CO31" s="619"/>
      <c r="CP31" s="619"/>
      <c r="CQ31" s="620"/>
      <c r="CR31" s="621">
        <v>11772</v>
      </c>
      <c r="CS31" s="634"/>
      <c r="CT31" s="634"/>
      <c r="CU31" s="634"/>
      <c r="CV31" s="634"/>
      <c r="CW31" s="634"/>
      <c r="CX31" s="634"/>
      <c r="CY31" s="635"/>
      <c r="CZ31" s="624">
        <v>0.2</v>
      </c>
      <c r="DA31" s="636"/>
      <c r="DB31" s="636"/>
      <c r="DC31" s="637"/>
      <c r="DD31" s="627">
        <v>11772</v>
      </c>
      <c r="DE31" s="634"/>
      <c r="DF31" s="634"/>
      <c r="DG31" s="634"/>
      <c r="DH31" s="634"/>
      <c r="DI31" s="634"/>
      <c r="DJ31" s="634"/>
      <c r="DK31" s="635"/>
      <c r="DL31" s="627">
        <v>11772</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447863</v>
      </c>
      <c r="S32" s="622"/>
      <c r="T32" s="622"/>
      <c r="U32" s="622"/>
      <c r="V32" s="622"/>
      <c r="W32" s="622"/>
      <c r="X32" s="622"/>
      <c r="Y32" s="623"/>
      <c r="Z32" s="659">
        <v>6.4</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99.5</v>
      </c>
      <c r="BH32" s="634"/>
      <c r="BI32" s="634"/>
      <c r="BJ32" s="634"/>
      <c r="BK32" s="634"/>
      <c r="BL32" s="634"/>
      <c r="BM32" s="625">
        <v>98.9</v>
      </c>
      <c r="BN32" s="634"/>
      <c r="BO32" s="634"/>
      <c r="BP32" s="634"/>
      <c r="BQ32" s="657"/>
      <c r="BR32" s="687">
        <v>99.2</v>
      </c>
      <c r="BS32" s="634"/>
      <c r="BT32" s="634"/>
      <c r="BU32" s="634"/>
      <c r="BV32" s="634"/>
      <c r="BW32" s="634"/>
      <c r="BX32" s="625">
        <v>98.6</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38131</v>
      </c>
      <c r="S33" s="622"/>
      <c r="T33" s="622"/>
      <c r="U33" s="622"/>
      <c r="V33" s="622"/>
      <c r="W33" s="622"/>
      <c r="X33" s="622"/>
      <c r="Y33" s="623"/>
      <c r="Z33" s="659">
        <v>0.5</v>
      </c>
      <c r="AA33" s="659"/>
      <c r="AB33" s="659"/>
      <c r="AC33" s="659"/>
      <c r="AD33" s="660">
        <v>8337</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99.2</v>
      </c>
      <c r="BH33" s="606"/>
      <c r="BI33" s="606"/>
      <c r="BJ33" s="606"/>
      <c r="BK33" s="606"/>
      <c r="BL33" s="606"/>
      <c r="BM33" s="652">
        <v>96.1</v>
      </c>
      <c r="BN33" s="606"/>
      <c r="BO33" s="606"/>
      <c r="BP33" s="606"/>
      <c r="BQ33" s="669"/>
      <c r="BR33" s="682">
        <v>98.9</v>
      </c>
      <c r="BS33" s="606"/>
      <c r="BT33" s="606"/>
      <c r="BU33" s="606"/>
      <c r="BV33" s="606"/>
      <c r="BW33" s="606"/>
      <c r="BX33" s="652">
        <v>95.9</v>
      </c>
      <c r="BY33" s="606"/>
      <c r="BZ33" s="606"/>
      <c r="CA33" s="606"/>
      <c r="CB33" s="669"/>
      <c r="CD33" s="618" t="s">
        <v>307</v>
      </c>
      <c r="CE33" s="619"/>
      <c r="CF33" s="619"/>
      <c r="CG33" s="619"/>
      <c r="CH33" s="619"/>
      <c r="CI33" s="619"/>
      <c r="CJ33" s="619"/>
      <c r="CK33" s="619"/>
      <c r="CL33" s="619"/>
      <c r="CM33" s="619"/>
      <c r="CN33" s="619"/>
      <c r="CO33" s="619"/>
      <c r="CP33" s="619"/>
      <c r="CQ33" s="620"/>
      <c r="CR33" s="621">
        <v>3177575</v>
      </c>
      <c r="CS33" s="634"/>
      <c r="CT33" s="634"/>
      <c r="CU33" s="634"/>
      <c r="CV33" s="634"/>
      <c r="CW33" s="634"/>
      <c r="CX33" s="634"/>
      <c r="CY33" s="635"/>
      <c r="CZ33" s="624">
        <v>48</v>
      </c>
      <c r="DA33" s="636"/>
      <c r="DB33" s="636"/>
      <c r="DC33" s="637"/>
      <c r="DD33" s="627">
        <v>2594688</v>
      </c>
      <c r="DE33" s="634"/>
      <c r="DF33" s="634"/>
      <c r="DG33" s="634"/>
      <c r="DH33" s="634"/>
      <c r="DI33" s="634"/>
      <c r="DJ33" s="634"/>
      <c r="DK33" s="635"/>
      <c r="DL33" s="627">
        <v>1900762</v>
      </c>
      <c r="DM33" s="634"/>
      <c r="DN33" s="634"/>
      <c r="DO33" s="634"/>
      <c r="DP33" s="634"/>
      <c r="DQ33" s="634"/>
      <c r="DR33" s="634"/>
      <c r="DS33" s="634"/>
      <c r="DT33" s="634"/>
      <c r="DU33" s="634"/>
      <c r="DV33" s="635"/>
      <c r="DW33" s="624">
        <v>46.1</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67232</v>
      </c>
      <c r="S34" s="622"/>
      <c r="T34" s="622"/>
      <c r="U34" s="622"/>
      <c r="V34" s="622"/>
      <c r="W34" s="622"/>
      <c r="X34" s="622"/>
      <c r="Y34" s="623"/>
      <c r="Z34" s="659">
        <v>1</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971028</v>
      </c>
      <c r="CS34" s="622"/>
      <c r="CT34" s="622"/>
      <c r="CU34" s="622"/>
      <c r="CV34" s="622"/>
      <c r="CW34" s="622"/>
      <c r="CX34" s="622"/>
      <c r="CY34" s="623"/>
      <c r="CZ34" s="624">
        <v>14.7</v>
      </c>
      <c r="DA34" s="636"/>
      <c r="DB34" s="636"/>
      <c r="DC34" s="637"/>
      <c r="DD34" s="627">
        <v>736239</v>
      </c>
      <c r="DE34" s="622"/>
      <c r="DF34" s="622"/>
      <c r="DG34" s="622"/>
      <c r="DH34" s="622"/>
      <c r="DI34" s="622"/>
      <c r="DJ34" s="622"/>
      <c r="DK34" s="623"/>
      <c r="DL34" s="627">
        <v>690665</v>
      </c>
      <c r="DM34" s="622"/>
      <c r="DN34" s="622"/>
      <c r="DO34" s="622"/>
      <c r="DP34" s="622"/>
      <c r="DQ34" s="622"/>
      <c r="DR34" s="622"/>
      <c r="DS34" s="622"/>
      <c r="DT34" s="622"/>
      <c r="DU34" s="622"/>
      <c r="DV34" s="623"/>
      <c r="DW34" s="624">
        <v>16.7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418800</v>
      </c>
      <c r="S35" s="622"/>
      <c r="T35" s="622"/>
      <c r="U35" s="622"/>
      <c r="V35" s="622"/>
      <c r="W35" s="622"/>
      <c r="X35" s="622"/>
      <c r="Y35" s="623"/>
      <c r="Z35" s="659">
        <v>6</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30507</v>
      </c>
      <c r="CS35" s="634"/>
      <c r="CT35" s="634"/>
      <c r="CU35" s="634"/>
      <c r="CV35" s="634"/>
      <c r="CW35" s="634"/>
      <c r="CX35" s="634"/>
      <c r="CY35" s="635"/>
      <c r="CZ35" s="624">
        <v>0.5</v>
      </c>
      <c r="DA35" s="636"/>
      <c r="DB35" s="636"/>
      <c r="DC35" s="637"/>
      <c r="DD35" s="627">
        <v>16861</v>
      </c>
      <c r="DE35" s="634"/>
      <c r="DF35" s="634"/>
      <c r="DG35" s="634"/>
      <c r="DH35" s="634"/>
      <c r="DI35" s="634"/>
      <c r="DJ35" s="634"/>
      <c r="DK35" s="635"/>
      <c r="DL35" s="627">
        <v>16861</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404963</v>
      </c>
      <c r="S36" s="622"/>
      <c r="T36" s="622"/>
      <c r="U36" s="622"/>
      <c r="V36" s="622"/>
      <c r="W36" s="622"/>
      <c r="X36" s="622"/>
      <c r="Y36" s="623"/>
      <c r="Z36" s="659">
        <v>5.8</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870506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26944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929903</v>
      </c>
      <c r="CS36" s="622"/>
      <c r="CT36" s="622"/>
      <c r="CU36" s="622"/>
      <c r="CV36" s="622"/>
      <c r="CW36" s="622"/>
      <c r="CX36" s="622"/>
      <c r="CY36" s="623"/>
      <c r="CZ36" s="624">
        <v>14.1</v>
      </c>
      <c r="DA36" s="636"/>
      <c r="DB36" s="636"/>
      <c r="DC36" s="637"/>
      <c r="DD36" s="627">
        <v>818996</v>
      </c>
      <c r="DE36" s="622"/>
      <c r="DF36" s="622"/>
      <c r="DG36" s="622"/>
      <c r="DH36" s="622"/>
      <c r="DI36" s="622"/>
      <c r="DJ36" s="622"/>
      <c r="DK36" s="623"/>
      <c r="DL36" s="627">
        <v>679648</v>
      </c>
      <c r="DM36" s="622"/>
      <c r="DN36" s="622"/>
      <c r="DO36" s="622"/>
      <c r="DP36" s="622"/>
      <c r="DQ36" s="622"/>
      <c r="DR36" s="622"/>
      <c r="DS36" s="622"/>
      <c r="DT36" s="622"/>
      <c r="DU36" s="622"/>
      <c r="DV36" s="623"/>
      <c r="DW36" s="624">
        <v>16.5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137797</v>
      </c>
      <c r="S37" s="622"/>
      <c r="T37" s="622"/>
      <c r="U37" s="622"/>
      <c r="V37" s="622"/>
      <c r="W37" s="622"/>
      <c r="X37" s="622"/>
      <c r="Y37" s="623"/>
      <c r="Z37" s="659">
        <v>2</v>
      </c>
      <c r="AA37" s="659"/>
      <c r="AB37" s="659"/>
      <c r="AC37" s="659"/>
      <c r="AD37" s="660">
        <v>243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198625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26944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480322</v>
      </c>
      <c r="CS37" s="634"/>
      <c r="CT37" s="634"/>
      <c r="CU37" s="634"/>
      <c r="CV37" s="634"/>
      <c r="CW37" s="634"/>
      <c r="CX37" s="634"/>
      <c r="CY37" s="635"/>
      <c r="CZ37" s="624">
        <v>7.3</v>
      </c>
      <c r="DA37" s="636"/>
      <c r="DB37" s="636"/>
      <c r="DC37" s="637"/>
      <c r="DD37" s="627">
        <v>444322</v>
      </c>
      <c r="DE37" s="634"/>
      <c r="DF37" s="634"/>
      <c r="DG37" s="634"/>
      <c r="DH37" s="634"/>
      <c r="DI37" s="634"/>
      <c r="DJ37" s="634"/>
      <c r="DK37" s="635"/>
      <c r="DL37" s="627">
        <v>439832</v>
      </c>
      <c r="DM37" s="634"/>
      <c r="DN37" s="634"/>
      <c r="DO37" s="634"/>
      <c r="DP37" s="634"/>
      <c r="DQ37" s="634"/>
      <c r="DR37" s="634"/>
      <c r="DS37" s="634"/>
      <c r="DT37" s="634"/>
      <c r="DU37" s="634"/>
      <c r="DV37" s="635"/>
      <c r="DW37" s="624">
        <v>10.7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151906</v>
      </c>
      <c r="S38" s="622"/>
      <c r="T38" s="622"/>
      <c r="U38" s="622"/>
      <c r="V38" s="622"/>
      <c r="W38" s="622"/>
      <c r="X38" s="622"/>
      <c r="Y38" s="623"/>
      <c r="Z38" s="659">
        <v>2.2000000000000002</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t="s">
        <v>121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1732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671881</v>
      </c>
      <c r="CS38" s="622"/>
      <c r="CT38" s="622"/>
      <c r="CU38" s="622"/>
      <c r="CV38" s="622"/>
      <c r="CW38" s="622"/>
      <c r="CX38" s="622"/>
      <c r="CY38" s="623"/>
      <c r="CZ38" s="624">
        <v>10.199999999999999</v>
      </c>
      <c r="DA38" s="636"/>
      <c r="DB38" s="636"/>
      <c r="DC38" s="637"/>
      <c r="DD38" s="627">
        <v>534933</v>
      </c>
      <c r="DE38" s="622"/>
      <c r="DF38" s="622"/>
      <c r="DG38" s="622"/>
      <c r="DH38" s="622"/>
      <c r="DI38" s="622"/>
      <c r="DJ38" s="622"/>
      <c r="DK38" s="623"/>
      <c r="DL38" s="627">
        <v>511178</v>
      </c>
      <c r="DM38" s="622"/>
      <c r="DN38" s="622"/>
      <c r="DO38" s="622"/>
      <c r="DP38" s="622"/>
      <c r="DQ38" s="622"/>
      <c r="DR38" s="622"/>
      <c r="DS38" s="622"/>
      <c r="DT38" s="622"/>
      <c r="DU38" s="622"/>
      <c r="DV38" s="623"/>
      <c r="DW38" s="624">
        <v>12.4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2680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570846</v>
      </c>
      <c r="CS39" s="634"/>
      <c r="CT39" s="634"/>
      <c r="CU39" s="634"/>
      <c r="CV39" s="634"/>
      <c r="CW39" s="634"/>
      <c r="CX39" s="634"/>
      <c r="CY39" s="635"/>
      <c r="CZ39" s="624">
        <v>8.6</v>
      </c>
      <c r="DA39" s="636"/>
      <c r="DB39" s="636"/>
      <c r="DC39" s="637"/>
      <c r="DD39" s="627">
        <v>485249</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12706</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3410</v>
      </c>
      <c r="CS40" s="622"/>
      <c r="CT40" s="622"/>
      <c r="CU40" s="622"/>
      <c r="CV40" s="622"/>
      <c r="CW40" s="622"/>
      <c r="CX40" s="622"/>
      <c r="CY40" s="623"/>
      <c r="CZ40" s="624">
        <v>0.1</v>
      </c>
      <c r="DA40" s="636"/>
      <c r="DB40" s="636"/>
      <c r="DC40" s="637"/>
      <c r="DD40" s="627">
        <v>2410</v>
      </c>
      <c r="DE40" s="622"/>
      <c r="DF40" s="622"/>
      <c r="DG40" s="622"/>
      <c r="DH40" s="622"/>
      <c r="DI40" s="622"/>
      <c r="DJ40" s="622"/>
      <c r="DK40" s="623"/>
      <c r="DL40" s="627">
        <v>2410</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7022110</v>
      </c>
      <c r="S41" s="646"/>
      <c r="T41" s="646"/>
      <c r="U41" s="646"/>
      <c r="V41" s="646"/>
      <c r="W41" s="646"/>
      <c r="X41" s="646"/>
      <c r="Y41" s="649"/>
      <c r="Z41" s="650">
        <v>100</v>
      </c>
      <c r="AA41" s="650"/>
      <c r="AB41" s="650"/>
      <c r="AC41" s="650"/>
      <c r="AD41" s="651">
        <v>4110774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166545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505336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379240</v>
      </c>
      <c r="CS42" s="634"/>
      <c r="CT42" s="634"/>
      <c r="CU42" s="634"/>
      <c r="CV42" s="634"/>
      <c r="CW42" s="634"/>
      <c r="CX42" s="634"/>
      <c r="CY42" s="635"/>
      <c r="CZ42" s="624">
        <v>5.7</v>
      </c>
      <c r="DA42" s="636"/>
      <c r="DB42" s="636"/>
      <c r="DC42" s="637"/>
      <c r="DD42" s="627">
        <v>185215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34612</v>
      </c>
      <c r="CS43" s="634"/>
      <c r="CT43" s="634"/>
      <c r="CU43" s="634"/>
      <c r="CV43" s="634"/>
      <c r="CW43" s="634"/>
      <c r="CX43" s="634"/>
      <c r="CY43" s="635"/>
      <c r="CZ43" s="624">
        <v>0.5</v>
      </c>
      <c r="DA43" s="636"/>
      <c r="DB43" s="636"/>
      <c r="DC43" s="637"/>
      <c r="DD43" s="627">
        <v>34612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369643</v>
      </c>
      <c r="CS44" s="622"/>
      <c r="CT44" s="622"/>
      <c r="CU44" s="622"/>
      <c r="CV44" s="622"/>
      <c r="CW44" s="622"/>
      <c r="CX44" s="622"/>
      <c r="CY44" s="623"/>
      <c r="CZ44" s="624">
        <v>5.6</v>
      </c>
      <c r="DA44" s="625"/>
      <c r="DB44" s="625"/>
      <c r="DC44" s="626"/>
      <c r="DD44" s="627">
        <v>183341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59640</v>
      </c>
      <c r="CS45" s="634"/>
      <c r="CT45" s="634"/>
      <c r="CU45" s="634"/>
      <c r="CV45" s="634"/>
      <c r="CW45" s="634"/>
      <c r="CX45" s="634"/>
      <c r="CY45" s="635"/>
      <c r="CZ45" s="624">
        <v>0.9</v>
      </c>
      <c r="DA45" s="636"/>
      <c r="DB45" s="636"/>
      <c r="DC45" s="637"/>
      <c r="DD45" s="627">
        <v>16395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304431</v>
      </c>
      <c r="CS46" s="622"/>
      <c r="CT46" s="622"/>
      <c r="CU46" s="622"/>
      <c r="CV46" s="622"/>
      <c r="CW46" s="622"/>
      <c r="CX46" s="622"/>
      <c r="CY46" s="623"/>
      <c r="CZ46" s="624">
        <v>4.5999999999999996</v>
      </c>
      <c r="DA46" s="625"/>
      <c r="DB46" s="625"/>
      <c r="DC46" s="626"/>
      <c r="DD46" s="627">
        <v>166174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9597</v>
      </c>
      <c r="CS47" s="634"/>
      <c r="CT47" s="634"/>
      <c r="CU47" s="634"/>
      <c r="CV47" s="634"/>
      <c r="CW47" s="634"/>
      <c r="CX47" s="634"/>
      <c r="CY47" s="635"/>
      <c r="CZ47" s="624">
        <v>0.1</v>
      </c>
      <c r="DA47" s="636"/>
      <c r="DB47" s="636"/>
      <c r="DC47" s="637"/>
      <c r="DD47" s="627">
        <v>1874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6616897</v>
      </c>
      <c r="CS49" s="606"/>
      <c r="CT49" s="606"/>
      <c r="CU49" s="606"/>
      <c r="CV49" s="606"/>
      <c r="CW49" s="606"/>
      <c r="CX49" s="606"/>
      <c r="CY49" s="607"/>
      <c r="CZ49" s="608">
        <v>100</v>
      </c>
      <c r="DA49" s="609"/>
      <c r="DB49" s="609"/>
      <c r="DC49" s="610"/>
      <c r="DD49" s="611">
        <v>4950108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BChJf5T1Xp/vMrAVLJJOvLlPNOmv6GBjZYfhyhEcVf5/pZVIA9a4wTZU2LYMqFEy98zOYyssLRwWEeSf6neKw==" saltValue="/H6RyIZZ70lTl9gBp799/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7021</v>
      </c>
      <c r="R7" s="1103"/>
      <c r="S7" s="1103"/>
      <c r="T7" s="1103"/>
      <c r="U7" s="1103"/>
      <c r="V7" s="1103">
        <v>6617</v>
      </c>
      <c r="W7" s="1103"/>
      <c r="X7" s="1103"/>
      <c r="Y7" s="1103"/>
      <c r="Z7" s="1103"/>
      <c r="AA7" s="1103">
        <v>405</v>
      </c>
      <c r="AB7" s="1103"/>
      <c r="AC7" s="1103"/>
      <c r="AD7" s="1103"/>
      <c r="AE7" s="1104"/>
      <c r="AF7" s="1105">
        <v>334</v>
      </c>
      <c r="AG7" s="1106"/>
      <c r="AH7" s="1106"/>
      <c r="AI7" s="1106"/>
      <c r="AJ7" s="1107"/>
      <c r="AK7" s="1108">
        <v>423</v>
      </c>
      <c r="AL7" s="1109"/>
      <c r="AM7" s="1109"/>
      <c r="AN7" s="1109"/>
      <c r="AO7" s="1109"/>
      <c r="AP7" s="1109">
        <v>4708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558</v>
      </c>
      <c r="BS7" s="1099" t="s">
        <v>559</v>
      </c>
      <c r="BT7" s="1100"/>
      <c r="BU7" s="1100"/>
      <c r="BV7" s="1100"/>
      <c r="BW7" s="1100"/>
      <c r="BX7" s="1100"/>
      <c r="BY7" s="1100"/>
      <c r="BZ7" s="1100"/>
      <c r="CA7" s="1100"/>
      <c r="CB7" s="1100"/>
      <c r="CC7" s="1100"/>
      <c r="CD7" s="1100"/>
      <c r="CE7" s="1100"/>
      <c r="CF7" s="1100"/>
      <c r="CG7" s="1112"/>
      <c r="CH7" s="1096">
        <v>0</v>
      </c>
      <c r="CI7" s="1097"/>
      <c r="CJ7" s="1097"/>
      <c r="CK7" s="1097"/>
      <c r="CL7" s="1098"/>
      <c r="CM7" s="1096">
        <v>143</v>
      </c>
      <c r="CN7" s="1097"/>
      <c r="CO7" s="1097"/>
      <c r="CP7" s="1097"/>
      <c r="CQ7" s="1098"/>
      <c r="CR7" s="1096">
        <v>3</v>
      </c>
      <c r="CS7" s="1097"/>
      <c r="CT7" s="1097"/>
      <c r="CU7" s="1097"/>
      <c r="CV7" s="1098"/>
      <c r="CW7" s="1096" t="s">
        <v>560</v>
      </c>
      <c r="CX7" s="1097"/>
      <c r="CY7" s="1097"/>
      <c r="CZ7" s="1097"/>
      <c r="DA7" s="1098"/>
      <c r="DB7" s="1096">
        <v>263</v>
      </c>
      <c r="DC7" s="1097"/>
      <c r="DD7" s="1097"/>
      <c r="DE7" s="1097"/>
      <c r="DF7" s="1098"/>
      <c r="DG7" s="1096" t="s">
        <v>560</v>
      </c>
      <c r="DH7" s="1097"/>
      <c r="DI7" s="1097"/>
      <c r="DJ7" s="1097"/>
      <c r="DK7" s="1098"/>
      <c r="DL7" s="1096" t="s">
        <v>560</v>
      </c>
      <c r="DM7" s="1097"/>
      <c r="DN7" s="1097"/>
      <c r="DO7" s="1097"/>
      <c r="DP7" s="1098"/>
      <c r="DQ7" s="1096" t="s">
        <v>560</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5</v>
      </c>
      <c r="R8" s="1039"/>
      <c r="S8" s="1039"/>
      <c r="T8" s="1039"/>
      <c r="U8" s="1039"/>
      <c r="V8" s="1039">
        <v>4</v>
      </c>
      <c r="W8" s="1039"/>
      <c r="X8" s="1039"/>
      <c r="Y8" s="1039"/>
      <c r="Z8" s="1039"/>
      <c r="AA8" s="1039">
        <v>1</v>
      </c>
      <c r="AB8" s="1039"/>
      <c r="AC8" s="1039"/>
      <c r="AD8" s="1039"/>
      <c r="AE8" s="1040"/>
      <c r="AF8" s="1035">
        <v>1</v>
      </c>
      <c r="AG8" s="1036"/>
      <c r="AH8" s="1036"/>
      <c r="AI8" s="1036"/>
      <c r="AJ8" s="1037"/>
      <c r="AK8" s="1080" t="s">
        <v>549</v>
      </c>
      <c r="AL8" s="1081"/>
      <c r="AM8" s="1081"/>
      <c r="AN8" s="1081"/>
      <c r="AO8" s="1081"/>
      <c r="AP8" s="1081" t="s">
        <v>549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4</v>
      </c>
      <c r="R9" s="1039"/>
      <c r="S9" s="1039"/>
      <c r="T9" s="1039"/>
      <c r="U9" s="1039"/>
      <c r="V9" s="1039">
        <v>4</v>
      </c>
      <c r="W9" s="1039"/>
      <c r="X9" s="1039"/>
      <c r="Y9" s="1039"/>
      <c r="Z9" s="1039"/>
      <c r="AA9" s="1039" t="s">
        <v>549</v>
      </c>
      <c r="AB9" s="1039"/>
      <c r="AC9" s="1039"/>
      <c r="AD9" s="1039"/>
      <c r="AE9" s="1040"/>
      <c r="AF9" s="1035" t="s">
        <v>121</v>
      </c>
      <c r="AG9" s="1036"/>
      <c r="AH9" s="1036"/>
      <c r="AI9" s="1036"/>
      <c r="AJ9" s="1037"/>
      <c r="AK9" s="1080">
        <v>3</v>
      </c>
      <c r="AL9" s="1081"/>
      <c r="AM9" s="1081"/>
      <c r="AN9" s="1081"/>
      <c r="AO9" s="1081"/>
      <c r="AP9" s="1081" t="s">
        <v>549</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v>7022</v>
      </c>
      <c r="R23" s="1061"/>
      <c r="S23" s="1061"/>
      <c r="T23" s="1061"/>
      <c r="U23" s="1061"/>
      <c r="V23" s="1061">
        <v>6617</v>
      </c>
      <c r="W23" s="1061"/>
      <c r="X23" s="1061"/>
      <c r="Y23" s="1061"/>
      <c r="Z23" s="1061"/>
      <c r="AA23" s="1061">
        <v>405</v>
      </c>
      <c r="AB23" s="1061"/>
      <c r="AC23" s="1061"/>
      <c r="AD23" s="1061"/>
      <c r="AE23" s="1068"/>
      <c r="AF23" s="1069">
        <v>334</v>
      </c>
      <c r="AG23" s="1061"/>
      <c r="AH23" s="1061"/>
      <c r="AI23" s="1061"/>
      <c r="AJ23" s="1070"/>
      <c r="AK23" s="1071"/>
      <c r="AL23" s="1072"/>
      <c r="AM23" s="1072"/>
      <c r="AN23" s="1072"/>
      <c r="AO23" s="1072"/>
      <c r="AP23" s="1061">
        <v>4708</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1615</v>
      </c>
      <c r="R28" s="1051"/>
      <c r="S28" s="1051"/>
      <c r="T28" s="1051"/>
      <c r="U28" s="1051"/>
      <c r="V28" s="1051">
        <v>1588</v>
      </c>
      <c r="W28" s="1051"/>
      <c r="X28" s="1051"/>
      <c r="Y28" s="1051"/>
      <c r="Z28" s="1051"/>
      <c r="AA28" s="1051">
        <v>27</v>
      </c>
      <c r="AB28" s="1051"/>
      <c r="AC28" s="1051"/>
      <c r="AD28" s="1051"/>
      <c r="AE28" s="1052"/>
      <c r="AF28" s="1053">
        <v>27</v>
      </c>
      <c r="AG28" s="1051"/>
      <c r="AH28" s="1051"/>
      <c r="AI28" s="1051"/>
      <c r="AJ28" s="1054"/>
      <c r="AK28" s="1042">
        <v>167</v>
      </c>
      <c r="AL28" s="1043"/>
      <c r="AM28" s="1043"/>
      <c r="AN28" s="1043"/>
      <c r="AO28" s="1043"/>
      <c r="AP28" s="1043" t="s">
        <v>491</v>
      </c>
      <c r="AQ28" s="1043"/>
      <c r="AR28" s="1043"/>
      <c r="AS28" s="1043"/>
      <c r="AT28" s="1043"/>
      <c r="AU28" s="1043" t="s">
        <v>491</v>
      </c>
      <c r="AV28" s="1043"/>
      <c r="AW28" s="1043"/>
      <c r="AX28" s="1043"/>
      <c r="AY28" s="1043"/>
      <c r="AZ28" s="1044" t="s">
        <v>491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1647</v>
      </c>
      <c r="R29" s="1039"/>
      <c r="S29" s="1039"/>
      <c r="T29" s="1039"/>
      <c r="U29" s="1039"/>
      <c r="V29" s="1039">
        <v>1521</v>
      </c>
      <c r="W29" s="1039"/>
      <c r="X29" s="1039"/>
      <c r="Y29" s="1039"/>
      <c r="Z29" s="1039"/>
      <c r="AA29" s="1039">
        <v>127</v>
      </c>
      <c r="AB29" s="1039"/>
      <c r="AC29" s="1039"/>
      <c r="AD29" s="1039"/>
      <c r="AE29" s="1040"/>
      <c r="AF29" s="1035">
        <v>127</v>
      </c>
      <c r="AG29" s="1036"/>
      <c r="AH29" s="1036"/>
      <c r="AI29" s="1036"/>
      <c r="AJ29" s="1037"/>
      <c r="AK29" s="980">
        <v>236</v>
      </c>
      <c r="AL29" s="971"/>
      <c r="AM29" s="971"/>
      <c r="AN29" s="971"/>
      <c r="AO29" s="971"/>
      <c r="AP29" s="971" t="s">
        <v>491</v>
      </c>
      <c r="AQ29" s="971"/>
      <c r="AR29" s="971"/>
      <c r="AS29" s="971"/>
      <c r="AT29" s="971"/>
      <c r="AU29" s="971" t="s">
        <v>491</v>
      </c>
      <c r="AV29" s="971"/>
      <c r="AW29" s="971"/>
      <c r="AX29" s="971"/>
      <c r="AY29" s="971"/>
      <c r="AZ29" s="1041" t="s">
        <v>491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230</v>
      </c>
      <c r="R30" s="1039"/>
      <c r="S30" s="1039"/>
      <c r="T30" s="1039"/>
      <c r="U30" s="1039"/>
      <c r="V30" s="1039">
        <v>228</v>
      </c>
      <c r="W30" s="1039"/>
      <c r="X30" s="1039"/>
      <c r="Y30" s="1039"/>
      <c r="Z30" s="1039"/>
      <c r="AA30" s="1039">
        <v>3</v>
      </c>
      <c r="AB30" s="1039"/>
      <c r="AC30" s="1039"/>
      <c r="AD30" s="1039"/>
      <c r="AE30" s="1040"/>
      <c r="AF30" s="1035">
        <v>3</v>
      </c>
      <c r="AG30" s="1036"/>
      <c r="AH30" s="1036"/>
      <c r="AI30" s="1036"/>
      <c r="AJ30" s="1037"/>
      <c r="AK30" s="980">
        <v>59</v>
      </c>
      <c r="AL30" s="971"/>
      <c r="AM30" s="971"/>
      <c r="AN30" s="971"/>
      <c r="AO30" s="971"/>
      <c r="AP30" s="971" t="s">
        <v>491</v>
      </c>
      <c r="AQ30" s="971"/>
      <c r="AR30" s="971"/>
      <c r="AS30" s="971"/>
      <c r="AT30" s="971"/>
      <c r="AU30" s="971" t="s">
        <v>491</v>
      </c>
      <c r="AV30" s="971"/>
      <c r="AW30" s="971"/>
      <c r="AX30" s="971"/>
      <c r="AY30" s="971"/>
      <c r="AZ30" s="1041" t="s">
        <v>491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11</v>
      </c>
      <c r="R31" s="1039"/>
      <c r="S31" s="1039"/>
      <c r="T31" s="1039"/>
      <c r="U31" s="1039"/>
      <c r="V31" s="1039">
        <v>5</v>
      </c>
      <c r="W31" s="1039"/>
      <c r="X31" s="1039"/>
      <c r="Y31" s="1039"/>
      <c r="Z31" s="1039"/>
      <c r="AA31" s="1039">
        <v>6</v>
      </c>
      <c r="AB31" s="1039"/>
      <c r="AC31" s="1039"/>
      <c r="AD31" s="1039"/>
      <c r="AE31" s="1040"/>
      <c r="AF31" s="1035">
        <v>6</v>
      </c>
      <c r="AG31" s="1036"/>
      <c r="AH31" s="1036"/>
      <c r="AI31" s="1036"/>
      <c r="AJ31" s="1037"/>
      <c r="AK31" s="980">
        <v>1</v>
      </c>
      <c r="AL31" s="971"/>
      <c r="AM31" s="971"/>
      <c r="AN31" s="971"/>
      <c r="AO31" s="971"/>
      <c r="AP31" s="971" t="s">
        <v>491</v>
      </c>
      <c r="AQ31" s="971"/>
      <c r="AR31" s="971"/>
      <c r="AS31" s="971"/>
      <c r="AT31" s="971"/>
      <c r="AU31" s="971" t="s">
        <v>491</v>
      </c>
      <c r="AV31" s="971"/>
      <c r="AW31" s="971"/>
      <c r="AX31" s="971"/>
      <c r="AY31" s="971"/>
      <c r="AZ31" s="1041" t="s">
        <v>491</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244</v>
      </c>
      <c r="R32" s="1039"/>
      <c r="S32" s="1039"/>
      <c r="T32" s="1039"/>
      <c r="U32" s="1039"/>
      <c r="V32" s="1039">
        <v>229</v>
      </c>
      <c r="W32" s="1039"/>
      <c r="X32" s="1039"/>
      <c r="Y32" s="1039"/>
      <c r="Z32" s="1039"/>
      <c r="AA32" s="1039">
        <v>15</v>
      </c>
      <c r="AB32" s="1039"/>
      <c r="AC32" s="1039"/>
      <c r="AD32" s="1039"/>
      <c r="AE32" s="1040"/>
      <c r="AF32" s="1035">
        <v>553</v>
      </c>
      <c r="AG32" s="1036"/>
      <c r="AH32" s="1036"/>
      <c r="AI32" s="1036"/>
      <c r="AJ32" s="1037"/>
      <c r="AK32" s="980" t="s">
        <v>549</v>
      </c>
      <c r="AL32" s="971"/>
      <c r="AM32" s="971"/>
      <c r="AN32" s="971"/>
      <c r="AO32" s="971"/>
      <c r="AP32" s="971">
        <v>838</v>
      </c>
      <c r="AQ32" s="971"/>
      <c r="AR32" s="971"/>
      <c r="AS32" s="971"/>
      <c r="AT32" s="971"/>
      <c r="AU32" s="971" t="s">
        <v>491</v>
      </c>
      <c r="AV32" s="971"/>
      <c r="AW32" s="971"/>
      <c r="AX32" s="971"/>
      <c r="AY32" s="971"/>
      <c r="AZ32" s="1041" t="s">
        <v>491</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396</v>
      </c>
      <c r="C33" s="1031"/>
      <c r="D33" s="1031"/>
      <c r="E33" s="1031"/>
      <c r="F33" s="1031"/>
      <c r="G33" s="1031"/>
      <c r="H33" s="1031"/>
      <c r="I33" s="1031"/>
      <c r="J33" s="1031"/>
      <c r="K33" s="1031"/>
      <c r="L33" s="1031"/>
      <c r="M33" s="1031"/>
      <c r="N33" s="1031"/>
      <c r="O33" s="1031"/>
      <c r="P33" s="1032"/>
      <c r="Q33" s="1038">
        <v>248</v>
      </c>
      <c r="R33" s="1039"/>
      <c r="S33" s="1039"/>
      <c r="T33" s="1039"/>
      <c r="U33" s="1039"/>
      <c r="V33" s="1039">
        <v>205</v>
      </c>
      <c r="W33" s="1039"/>
      <c r="X33" s="1039"/>
      <c r="Y33" s="1039"/>
      <c r="Z33" s="1039"/>
      <c r="AA33" s="1039">
        <v>43</v>
      </c>
      <c r="AB33" s="1039"/>
      <c r="AC33" s="1039"/>
      <c r="AD33" s="1039"/>
      <c r="AE33" s="1040"/>
      <c r="AF33" s="1035">
        <v>30</v>
      </c>
      <c r="AG33" s="1036"/>
      <c r="AH33" s="1036"/>
      <c r="AI33" s="1036"/>
      <c r="AJ33" s="1037"/>
      <c r="AK33" s="980">
        <v>199</v>
      </c>
      <c r="AL33" s="971"/>
      <c r="AM33" s="971"/>
      <c r="AN33" s="971"/>
      <c r="AO33" s="971"/>
      <c r="AP33" s="971">
        <v>1917</v>
      </c>
      <c r="AQ33" s="971"/>
      <c r="AR33" s="971"/>
      <c r="AS33" s="971"/>
      <c r="AT33" s="971"/>
      <c r="AU33" s="971">
        <v>1771</v>
      </c>
      <c r="AV33" s="971"/>
      <c r="AW33" s="971"/>
      <c r="AX33" s="971"/>
      <c r="AY33" s="971"/>
      <c r="AZ33" s="1041" t="s">
        <v>491</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745</v>
      </c>
      <c r="AG63" s="959"/>
      <c r="AH63" s="959"/>
      <c r="AI63" s="959"/>
      <c r="AJ63" s="1022"/>
      <c r="AK63" s="1023"/>
      <c r="AL63" s="963"/>
      <c r="AM63" s="963"/>
      <c r="AN63" s="963"/>
      <c r="AO63" s="963"/>
      <c r="AP63" s="959">
        <v>2755</v>
      </c>
      <c r="AQ63" s="959"/>
      <c r="AR63" s="959"/>
      <c r="AS63" s="959"/>
      <c r="AT63" s="959"/>
      <c r="AU63" s="959">
        <v>1771</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550</v>
      </c>
      <c r="C68" s="986"/>
      <c r="D68" s="986"/>
      <c r="E68" s="986"/>
      <c r="F68" s="986"/>
      <c r="G68" s="986"/>
      <c r="H68" s="986"/>
      <c r="I68" s="986"/>
      <c r="J68" s="986"/>
      <c r="K68" s="986"/>
      <c r="L68" s="986"/>
      <c r="M68" s="986"/>
      <c r="N68" s="986"/>
      <c r="O68" s="986"/>
      <c r="P68" s="987"/>
      <c r="Q68" s="988">
        <v>2</v>
      </c>
      <c r="R68" s="982"/>
      <c r="S68" s="982"/>
      <c r="T68" s="982"/>
      <c r="U68" s="982"/>
      <c r="V68" s="982">
        <v>1</v>
      </c>
      <c r="W68" s="982"/>
      <c r="X68" s="982"/>
      <c r="Y68" s="982"/>
      <c r="Z68" s="982"/>
      <c r="AA68" s="982">
        <v>1</v>
      </c>
      <c r="AB68" s="982"/>
      <c r="AC68" s="982"/>
      <c r="AD68" s="982"/>
      <c r="AE68" s="982"/>
      <c r="AF68" s="982">
        <v>1</v>
      </c>
      <c r="AG68" s="982"/>
      <c r="AH68" s="982"/>
      <c r="AI68" s="982"/>
      <c r="AJ68" s="982"/>
      <c r="AK68" s="982" t="s">
        <v>491</v>
      </c>
      <c r="AL68" s="982"/>
      <c r="AM68" s="982"/>
      <c r="AN68" s="982"/>
      <c r="AO68" s="982"/>
      <c r="AP68" s="982" t="s">
        <v>491</v>
      </c>
      <c r="AQ68" s="982"/>
      <c r="AR68" s="982"/>
      <c r="AS68" s="982"/>
      <c r="AT68" s="982"/>
      <c r="AU68" s="982" t="s">
        <v>491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551</v>
      </c>
      <c r="C69" s="975"/>
      <c r="D69" s="975"/>
      <c r="E69" s="975"/>
      <c r="F69" s="975"/>
      <c r="G69" s="975"/>
      <c r="H69" s="975"/>
      <c r="I69" s="975"/>
      <c r="J69" s="975"/>
      <c r="K69" s="975"/>
      <c r="L69" s="975"/>
      <c r="M69" s="975"/>
      <c r="N69" s="975"/>
      <c r="O69" s="975"/>
      <c r="P69" s="976"/>
      <c r="Q69" s="977">
        <v>4917</v>
      </c>
      <c r="R69" s="971"/>
      <c r="S69" s="971"/>
      <c r="T69" s="971"/>
      <c r="U69" s="971"/>
      <c r="V69" s="971">
        <v>4349</v>
      </c>
      <c r="W69" s="971"/>
      <c r="X69" s="971"/>
      <c r="Y69" s="971"/>
      <c r="Z69" s="971"/>
      <c r="AA69" s="971">
        <v>568</v>
      </c>
      <c r="AB69" s="971"/>
      <c r="AC69" s="971"/>
      <c r="AD69" s="971"/>
      <c r="AE69" s="971"/>
      <c r="AF69" s="971">
        <v>568</v>
      </c>
      <c r="AG69" s="971"/>
      <c r="AH69" s="971"/>
      <c r="AI69" s="971"/>
      <c r="AJ69" s="971"/>
      <c r="AK69" s="971">
        <v>11</v>
      </c>
      <c r="AL69" s="971"/>
      <c r="AM69" s="971"/>
      <c r="AN69" s="971"/>
      <c r="AO69" s="971"/>
      <c r="AP69" s="971" t="s">
        <v>491</v>
      </c>
      <c r="AQ69" s="971"/>
      <c r="AR69" s="971"/>
      <c r="AS69" s="971"/>
      <c r="AT69" s="971"/>
      <c r="AU69" s="971" t="s">
        <v>491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552</v>
      </c>
      <c r="C70" s="975"/>
      <c r="D70" s="975"/>
      <c r="E70" s="975"/>
      <c r="F70" s="975"/>
      <c r="G70" s="975"/>
      <c r="H70" s="975"/>
      <c r="I70" s="975"/>
      <c r="J70" s="975"/>
      <c r="K70" s="975"/>
      <c r="L70" s="975"/>
      <c r="M70" s="975"/>
      <c r="N70" s="975"/>
      <c r="O70" s="975"/>
      <c r="P70" s="976"/>
      <c r="Q70" s="977">
        <v>96</v>
      </c>
      <c r="R70" s="971"/>
      <c r="S70" s="971"/>
      <c r="T70" s="971"/>
      <c r="U70" s="971"/>
      <c r="V70" s="971">
        <v>63</v>
      </c>
      <c r="W70" s="971"/>
      <c r="X70" s="971"/>
      <c r="Y70" s="971"/>
      <c r="Z70" s="971"/>
      <c r="AA70" s="971">
        <v>33</v>
      </c>
      <c r="AB70" s="971"/>
      <c r="AC70" s="971"/>
      <c r="AD70" s="971"/>
      <c r="AE70" s="971"/>
      <c r="AF70" s="971">
        <v>33</v>
      </c>
      <c r="AG70" s="971"/>
      <c r="AH70" s="971"/>
      <c r="AI70" s="971"/>
      <c r="AJ70" s="971"/>
      <c r="AK70" s="971" t="s">
        <v>491</v>
      </c>
      <c r="AL70" s="971"/>
      <c r="AM70" s="971"/>
      <c r="AN70" s="971"/>
      <c r="AO70" s="971"/>
      <c r="AP70" s="971" t="s">
        <v>491</v>
      </c>
      <c r="AQ70" s="971"/>
      <c r="AR70" s="971"/>
      <c r="AS70" s="971"/>
      <c r="AT70" s="971"/>
      <c r="AU70" s="971" t="s">
        <v>491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553</v>
      </c>
      <c r="C71" s="975"/>
      <c r="D71" s="975"/>
      <c r="E71" s="975"/>
      <c r="F71" s="975"/>
      <c r="G71" s="975"/>
      <c r="H71" s="975"/>
      <c r="I71" s="975"/>
      <c r="J71" s="975"/>
      <c r="K71" s="975"/>
      <c r="L71" s="975"/>
      <c r="M71" s="975"/>
      <c r="N71" s="975"/>
      <c r="O71" s="975"/>
      <c r="P71" s="976"/>
      <c r="Q71" s="977">
        <v>75</v>
      </c>
      <c r="R71" s="971"/>
      <c r="S71" s="971"/>
      <c r="T71" s="971"/>
      <c r="U71" s="971"/>
      <c r="V71" s="971">
        <v>68</v>
      </c>
      <c r="W71" s="971"/>
      <c r="X71" s="971"/>
      <c r="Y71" s="971"/>
      <c r="Z71" s="971"/>
      <c r="AA71" s="971">
        <v>7</v>
      </c>
      <c r="AB71" s="971"/>
      <c r="AC71" s="971"/>
      <c r="AD71" s="971"/>
      <c r="AE71" s="971"/>
      <c r="AF71" s="971">
        <v>7</v>
      </c>
      <c r="AG71" s="971"/>
      <c r="AH71" s="971"/>
      <c r="AI71" s="971"/>
      <c r="AJ71" s="971"/>
      <c r="AK71" s="971">
        <v>17</v>
      </c>
      <c r="AL71" s="971"/>
      <c r="AM71" s="971"/>
      <c r="AN71" s="971"/>
      <c r="AO71" s="971"/>
      <c r="AP71" s="971" t="s">
        <v>491</v>
      </c>
      <c r="AQ71" s="971"/>
      <c r="AR71" s="971"/>
      <c r="AS71" s="971"/>
      <c r="AT71" s="971"/>
      <c r="AU71" s="971" t="s">
        <v>491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554</v>
      </c>
      <c r="C72" s="975"/>
      <c r="D72" s="975"/>
      <c r="E72" s="975"/>
      <c r="F72" s="975"/>
      <c r="G72" s="975"/>
      <c r="H72" s="975"/>
      <c r="I72" s="975"/>
      <c r="J72" s="975"/>
      <c r="K72" s="975"/>
      <c r="L72" s="975"/>
      <c r="M72" s="975"/>
      <c r="N72" s="975"/>
      <c r="O72" s="975"/>
      <c r="P72" s="976"/>
      <c r="Q72" s="977">
        <v>143031</v>
      </c>
      <c r="R72" s="971"/>
      <c r="S72" s="971"/>
      <c r="T72" s="971"/>
      <c r="U72" s="971"/>
      <c r="V72" s="971">
        <v>140009</v>
      </c>
      <c r="W72" s="971"/>
      <c r="X72" s="971"/>
      <c r="Y72" s="971"/>
      <c r="Z72" s="971"/>
      <c r="AA72" s="971">
        <v>3022</v>
      </c>
      <c r="AB72" s="971"/>
      <c r="AC72" s="971"/>
      <c r="AD72" s="971"/>
      <c r="AE72" s="971"/>
      <c r="AF72" s="971">
        <v>3022</v>
      </c>
      <c r="AG72" s="971"/>
      <c r="AH72" s="971"/>
      <c r="AI72" s="971"/>
      <c r="AJ72" s="971"/>
      <c r="AK72" s="971" t="s">
        <v>491</v>
      </c>
      <c r="AL72" s="971"/>
      <c r="AM72" s="971"/>
      <c r="AN72" s="971"/>
      <c r="AO72" s="971"/>
      <c r="AP72" s="971" t="s">
        <v>491</v>
      </c>
      <c r="AQ72" s="971"/>
      <c r="AR72" s="971"/>
      <c r="AS72" s="971"/>
      <c r="AT72" s="971"/>
      <c r="AU72" s="971" t="s">
        <v>491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555</v>
      </c>
      <c r="C73" s="975"/>
      <c r="D73" s="975"/>
      <c r="E73" s="975"/>
      <c r="F73" s="975"/>
      <c r="G73" s="975"/>
      <c r="H73" s="975"/>
      <c r="I73" s="975"/>
      <c r="J73" s="975"/>
      <c r="K73" s="975"/>
      <c r="L73" s="975"/>
      <c r="M73" s="975"/>
      <c r="N73" s="975"/>
      <c r="O73" s="975"/>
      <c r="P73" s="976"/>
      <c r="Q73" s="977">
        <v>2451</v>
      </c>
      <c r="R73" s="971"/>
      <c r="S73" s="971"/>
      <c r="T73" s="971"/>
      <c r="U73" s="971"/>
      <c r="V73" s="971">
        <v>2236</v>
      </c>
      <c r="W73" s="971"/>
      <c r="X73" s="971"/>
      <c r="Y73" s="971"/>
      <c r="Z73" s="971"/>
      <c r="AA73" s="971">
        <v>215</v>
      </c>
      <c r="AB73" s="971"/>
      <c r="AC73" s="971"/>
      <c r="AD73" s="971"/>
      <c r="AE73" s="971"/>
      <c r="AF73" s="971">
        <v>198</v>
      </c>
      <c r="AG73" s="971"/>
      <c r="AH73" s="971"/>
      <c r="AI73" s="971"/>
      <c r="AJ73" s="971"/>
      <c r="AK73" s="971">
        <v>10</v>
      </c>
      <c r="AL73" s="971"/>
      <c r="AM73" s="971"/>
      <c r="AN73" s="971"/>
      <c r="AO73" s="971"/>
      <c r="AP73" s="971" t="s">
        <v>549</v>
      </c>
      <c r="AQ73" s="971"/>
      <c r="AR73" s="971"/>
      <c r="AS73" s="971"/>
      <c r="AT73" s="971"/>
      <c r="AU73" s="971" t="s">
        <v>549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556</v>
      </c>
      <c r="C74" s="975"/>
      <c r="D74" s="975"/>
      <c r="E74" s="975"/>
      <c r="F74" s="975"/>
      <c r="G74" s="975"/>
      <c r="H74" s="975"/>
      <c r="I74" s="975"/>
      <c r="J74" s="975"/>
      <c r="K74" s="975"/>
      <c r="L74" s="975"/>
      <c r="M74" s="975"/>
      <c r="N74" s="975"/>
      <c r="O74" s="975"/>
      <c r="P74" s="976"/>
      <c r="Q74" s="977">
        <v>387</v>
      </c>
      <c r="R74" s="971"/>
      <c r="S74" s="971"/>
      <c r="T74" s="971"/>
      <c r="U74" s="971"/>
      <c r="V74" s="971">
        <v>369</v>
      </c>
      <c r="W74" s="971"/>
      <c r="X74" s="971"/>
      <c r="Y74" s="971"/>
      <c r="Z74" s="971"/>
      <c r="AA74" s="971">
        <v>18</v>
      </c>
      <c r="AB74" s="971"/>
      <c r="AC74" s="971"/>
      <c r="AD74" s="971"/>
      <c r="AE74" s="971"/>
      <c r="AF74" s="971">
        <v>18</v>
      </c>
      <c r="AG74" s="971"/>
      <c r="AH74" s="971"/>
      <c r="AI74" s="971"/>
      <c r="AJ74" s="971"/>
      <c r="AK74" s="971" t="s">
        <v>491</v>
      </c>
      <c r="AL74" s="971"/>
      <c r="AM74" s="971"/>
      <c r="AN74" s="971"/>
      <c r="AO74" s="971"/>
      <c r="AP74" s="971" t="s">
        <v>491</v>
      </c>
      <c r="AQ74" s="971"/>
      <c r="AR74" s="971"/>
      <c r="AS74" s="971"/>
      <c r="AT74" s="971"/>
      <c r="AU74" s="971" t="s">
        <v>491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557</v>
      </c>
      <c r="C75" s="975"/>
      <c r="D75" s="975"/>
      <c r="E75" s="975"/>
      <c r="F75" s="975"/>
      <c r="G75" s="975"/>
      <c r="H75" s="975"/>
      <c r="I75" s="975"/>
      <c r="J75" s="975"/>
      <c r="K75" s="975"/>
      <c r="L75" s="975"/>
      <c r="M75" s="975"/>
      <c r="N75" s="975"/>
      <c r="O75" s="975"/>
      <c r="P75" s="976"/>
      <c r="Q75" s="978">
        <v>11159</v>
      </c>
      <c r="R75" s="979"/>
      <c r="S75" s="979"/>
      <c r="T75" s="979"/>
      <c r="U75" s="980"/>
      <c r="V75" s="981">
        <v>11155</v>
      </c>
      <c r="W75" s="979"/>
      <c r="X75" s="979"/>
      <c r="Y75" s="979"/>
      <c r="Z75" s="980"/>
      <c r="AA75" s="981">
        <v>4</v>
      </c>
      <c r="AB75" s="979"/>
      <c r="AC75" s="979"/>
      <c r="AD75" s="979"/>
      <c r="AE75" s="980"/>
      <c r="AF75" s="981">
        <v>4</v>
      </c>
      <c r="AG75" s="979"/>
      <c r="AH75" s="979"/>
      <c r="AI75" s="979"/>
      <c r="AJ75" s="980"/>
      <c r="AK75" s="981" t="s">
        <v>491</v>
      </c>
      <c r="AL75" s="979"/>
      <c r="AM75" s="979"/>
      <c r="AN75" s="979"/>
      <c r="AO75" s="980"/>
      <c r="AP75" s="981" t="s">
        <v>491</v>
      </c>
      <c r="AQ75" s="979"/>
      <c r="AR75" s="979"/>
      <c r="AS75" s="979"/>
      <c r="AT75" s="980"/>
      <c r="AU75" s="981" t="s">
        <v>491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3851</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v>
      </c>
      <c r="CS102" s="953"/>
      <c r="CT102" s="953"/>
      <c r="CU102" s="953"/>
      <c r="CV102" s="954"/>
      <c r="CW102" s="952" t="s">
        <v>491</v>
      </c>
      <c r="CX102" s="953"/>
      <c r="CY102" s="953"/>
      <c r="CZ102" s="953"/>
      <c r="DA102" s="954"/>
      <c r="DB102" s="952">
        <v>263</v>
      </c>
      <c r="DC102" s="953"/>
      <c r="DD102" s="953"/>
      <c r="DE102" s="953"/>
      <c r="DF102" s="954"/>
      <c r="DG102" s="952" t="s">
        <v>491</v>
      </c>
      <c r="DH102" s="953"/>
      <c r="DI102" s="953"/>
      <c r="DJ102" s="953"/>
      <c r="DK102" s="954"/>
      <c r="DL102" s="952" t="s">
        <v>491</v>
      </c>
      <c r="DM102" s="953"/>
      <c r="DN102" s="953"/>
      <c r="DO102" s="953"/>
      <c r="DP102" s="954"/>
      <c r="DQ102" s="952" t="s">
        <v>491</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418263</v>
      </c>
      <c r="AB110" s="889"/>
      <c r="AC110" s="889"/>
      <c r="AD110" s="889"/>
      <c r="AE110" s="890"/>
      <c r="AF110" s="891">
        <v>437278</v>
      </c>
      <c r="AG110" s="889"/>
      <c r="AH110" s="889"/>
      <c r="AI110" s="889"/>
      <c r="AJ110" s="890"/>
      <c r="AK110" s="891">
        <v>434991</v>
      </c>
      <c r="AL110" s="889"/>
      <c r="AM110" s="889"/>
      <c r="AN110" s="889"/>
      <c r="AO110" s="890"/>
      <c r="AP110" s="892">
        <v>11.4</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5251748</v>
      </c>
      <c r="BR110" s="842"/>
      <c r="BS110" s="842"/>
      <c r="BT110" s="842"/>
      <c r="BU110" s="842"/>
      <c r="BV110" s="842">
        <v>4979370</v>
      </c>
      <c r="BW110" s="842"/>
      <c r="BX110" s="842"/>
      <c r="BY110" s="842"/>
      <c r="BZ110" s="842"/>
      <c r="CA110" s="842">
        <v>4708057</v>
      </c>
      <c r="CB110" s="842"/>
      <c r="CC110" s="842"/>
      <c r="CD110" s="842"/>
      <c r="CE110" s="842"/>
      <c r="CF110" s="866">
        <v>123.4</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1969421</v>
      </c>
      <c r="BR112" s="817"/>
      <c r="BS112" s="817"/>
      <c r="BT112" s="817"/>
      <c r="BU112" s="817"/>
      <c r="BV112" s="817">
        <v>1875693</v>
      </c>
      <c r="BW112" s="817"/>
      <c r="BX112" s="817"/>
      <c r="BY112" s="817"/>
      <c r="BZ112" s="817"/>
      <c r="CA112" s="817">
        <v>1771295</v>
      </c>
      <c r="CB112" s="817"/>
      <c r="CC112" s="817"/>
      <c r="CD112" s="817"/>
      <c r="CE112" s="817"/>
      <c r="CF112" s="875">
        <v>46.4</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147442</v>
      </c>
      <c r="AB113" s="919"/>
      <c r="AC113" s="919"/>
      <c r="AD113" s="919"/>
      <c r="AE113" s="920"/>
      <c r="AF113" s="921">
        <v>137035</v>
      </c>
      <c r="AG113" s="919"/>
      <c r="AH113" s="919"/>
      <c r="AI113" s="919"/>
      <c r="AJ113" s="920"/>
      <c r="AK113" s="921">
        <v>138781</v>
      </c>
      <c r="AL113" s="919"/>
      <c r="AM113" s="919"/>
      <c r="AN113" s="919"/>
      <c r="AO113" s="920"/>
      <c r="AP113" s="922">
        <v>3.6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1616</v>
      </c>
      <c r="BR113" s="817"/>
      <c r="BS113" s="817"/>
      <c r="BT113" s="817"/>
      <c r="BU113" s="817"/>
      <c r="BV113" s="817">
        <v>1348</v>
      </c>
      <c r="BW113" s="817"/>
      <c r="BX113" s="817"/>
      <c r="BY113" s="817"/>
      <c r="BZ113" s="817"/>
      <c r="CA113" s="817" t="s">
        <v>121</v>
      </c>
      <c r="CB113" s="817"/>
      <c r="CC113" s="817"/>
      <c r="CD113" s="817"/>
      <c r="CE113" s="817"/>
      <c r="CF113" s="875" t="s">
        <v>121</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269</v>
      </c>
      <c r="AB114" s="780"/>
      <c r="AC114" s="780"/>
      <c r="AD114" s="780"/>
      <c r="AE114" s="781"/>
      <c r="AF114" s="782">
        <v>269</v>
      </c>
      <c r="AG114" s="780"/>
      <c r="AH114" s="780"/>
      <c r="AI114" s="780"/>
      <c r="AJ114" s="781"/>
      <c r="AK114" s="782">
        <v>269</v>
      </c>
      <c r="AL114" s="780"/>
      <c r="AM114" s="780"/>
      <c r="AN114" s="780"/>
      <c r="AO114" s="781"/>
      <c r="AP114" s="824">
        <v>0</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338058</v>
      </c>
      <c r="BR114" s="817"/>
      <c r="BS114" s="817"/>
      <c r="BT114" s="817"/>
      <c r="BU114" s="817"/>
      <c r="BV114" s="817">
        <v>315287</v>
      </c>
      <c r="BW114" s="817"/>
      <c r="BX114" s="817"/>
      <c r="BY114" s="817"/>
      <c r="BZ114" s="817"/>
      <c r="CA114" s="817">
        <v>297296</v>
      </c>
      <c r="CB114" s="817"/>
      <c r="CC114" s="817"/>
      <c r="CD114" s="817"/>
      <c r="CE114" s="817"/>
      <c r="CF114" s="875">
        <v>7.8</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565974</v>
      </c>
      <c r="AB117" s="903"/>
      <c r="AC117" s="903"/>
      <c r="AD117" s="903"/>
      <c r="AE117" s="904"/>
      <c r="AF117" s="905">
        <v>574582</v>
      </c>
      <c r="AG117" s="903"/>
      <c r="AH117" s="903"/>
      <c r="AI117" s="903"/>
      <c r="AJ117" s="904"/>
      <c r="AK117" s="905">
        <v>574041</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7560843</v>
      </c>
      <c r="BR119" s="845"/>
      <c r="BS119" s="845"/>
      <c r="BT119" s="845"/>
      <c r="BU119" s="845"/>
      <c r="BV119" s="845">
        <v>7171698</v>
      </c>
      <c r="BW119" s="845"/>
      <c r="BX119" s="845"/>
      <c r="BY119" s="845"/>
      <c r="BZ119" s="845"/>
      <c r="CA119" s="845">
        <v>6776648</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3801039</v>
      </c>
      <c r="BR120" s="842"/>
      <c r="BS120" s="842"/>
      <c r="BT120" s="842"/>
      <c r="BU120" s="842"/>
      <c r="BV120" s="842">
        <v>3873406</v>
      </c>
      <c r="BW120" s="842"/>
      <c r="BX120" s="842"/>
      <c r="BY120" s="842"/>
      <c r="BZ120" s="842"/>
      <c r="CA120" s="842">
        <v>4023446</v>
      </c>
      <c r="CB120" s="842"/>
      <c r="CC120" s="842"/>
      <c r="CD120" s="842"/>
      <c r="CE120" s="842"/>
      <c r="CF120" s="866">
        <v>105.5</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v>1875693</v>
      </c>
      <c r="DM120" s="842"/>
      <c r="DN120" s="842"/>
      <c r="DO120" s="842"/>
      <c r="DP120" s="842"/>
      <c r="DQ120" s="842">
        <v>1771295</v>
      </c>
      <c r="DR120" s="842"/>
      <c r="DS120" s="842"/>
      <c r="DT120" s="842"/>
      <c r="DU120" s="842"/>
      <c r="DV120" s="843">
        <v>46.4</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42439</v>
      </c>
      <c r="BR121" s="817"/>
      <c r="BS121" s="817"/>
      <c r="BT121" s="817"/>
      <c r="BU121" s="817"/>
      <c r="BV121" s="817">
        <v>37085</v>
      </c>
      <c r="BW121" s="817"/>
      <c r="BX121" s="817"/>
      <c r="BY121" s="817"/>
      <c r="BZ121" s="817"/>
      <c r="CA121" s="817">
        <v>40799</v>
      </c>
      <c r="CB121" s="817"/>
      <c r="CC121" s="817"/>
      <c r="CD121" s="817"/>
      <c r="CE121" s="817"/>
      <c r="CF121" s="875">
        <v>1.1000000000000001</v>
      </c>
      <c r="CG121" s="876"/>
      <c r="CH121" s="876"/>
      <c r="CI121" s="876"/>
      <c r="CJ121" s="876"/>
      <c r="CK121" s="869"/>
      <c r="CL121" s="855"/>
      <c r="CM121" s="855"/>
      <c r="CN121" s="855"/>
      <c r="CO121" s="856"/>
      <c r="CP121" s="835" t="s">
        <v>450</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4313632</v>
      </c>
      <c r="BR122" s="845"/>
      <c r="BS122" s="845"/>
      <c r="BT122" s="845"/>
      <c r="BU122" s="845"/>
      <c r="BV122" s="845">
        <v>4111163</v>
      </c>
      <c r="BW122" s="845"/>
      <c r="BX122" s="845"/>
      <c r="BY122" s="845"/>
      <c r="BZ122" s="845"/>
      <c r="CA122" s="845">
        <v>3887561</v>
      </c>
      <c r="CB122" s="845"/>
      <c r="CC122" s="845"/>
      <c r="CD122" s="845"/>
      <c r="CE122" s="845"/>
      <c r="CF122" s="846">
        <v>101.9</v>
      </c>
      <c r="CG122" s="847"/>
      <c r="CH122" s="847"/>
      <c r="CI122" s="847"/>
      <c r="CJ122" s="847"/>
      <c r="CK122" s="869"/>
      <c r="CL122" s="855"/>
      <c r="CM122" s="855"/>
      <c r="CN122" s="855"/>
      <c r="CO122" s="856"/>
      <c r="CP122" s="835" t="s">
        <v>452</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8157110</v>
      </c>
      <c r="BR123" s="833"/>
      <c r="BS123" s="833"/>
      <c r="BT123" s="833"/>
      <c r="BU123" s="833"/>
      <c r="BV123" s="833">
        <v>8021654</v>
      </c>
      <c r="BW123" s="833"/>
      <c r="BX123" s="833"/>
      <c r="BY123" s="833"/>
      <c r="BZ123" s="833"/>
      <c r="CA123" s="833">
        <v>7951806</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1969421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11009</v>
      </c>
      <c r="AB128" s="801"/>
      <c r="AC128" s="801"/>
      <c r="AD128" s="801"/>
      <c r="AE128" s="802"/>
      <c r="AF128" s="803">
        <v>5825</v>
      </c>
      <c r="AG128" s="801"/>
      <c r="AH128" s="801"/>
      <c r="AI128" s="801"/>
      <c r="AJ128" s="802"/>
      <c r="AK128" s="803">
        <v>15477</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4014589</v>
      </c>
      <c r="AB129" s="780"/>
      <c r="AC129" s="780"/>
      <c r="AD129" s="780"/>
      <c r="AE129" s="781"/>
      <c r="AF129" s="782">
        <v>4064073</v>
      </c>
      <c r="AG129" s="780"/>
      <c r="AH129" s="780"/>
      <c r="AI129" s="780"/>
      <c r="AJ129" s="781"/>
      <c r="AK129" s="782">
        <v>4153385</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369360</v>
      </c>
      <c r="AB130" s="780"/>
      <c r="AC130" s="780"/>
      <c r="AD130" s="780"/>
      <c r="AE130" s="781"/>
      <c r="AF130" s="782">
        <v>344569</v>
      </c>
      <c r="AG130" s="780"/>
      <c r="AH130" s="780"/>
      <c r="AI130" s="780"/>
      <c r="AJ130" s="781"/>
      <c r="AK130" s="782">
        <v>338420</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5.6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3645229</v>
      </c>
      <c r="AB131" s="764"/>
      <c r="AC131" s="764"/>
      <c r="AD131" s="764"/>
      <c r="AE131" s="765"/>
      <c r="AF131" s="766">
        <v>3719504</v>
      </c>
      <c r="AG131" s="764"/>
      <c r="AH131" s="764"/>
      <c r="AI131" s="764"/>
      <c r="AJ131" s="765"/>
      <c r="AK131" s="766">
        <v>3814965</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5.0917240039999996</v>
      </c>
      <c r="AB132" s="745"/>
      <c r="AC132" s="745"/>
      <c r="AD132" s="745"/>
      <c r="AE132" s="746"/>
      <c r="AF132" s="747">
        <v>6.0273627879999996</v>
      </c>
      <c r="AG132" s="745"/>
      <c r="AH132" s="745"/>
      <c r="AI132" s="745"/>
      <c r="AJ132" s="746"/>
      <c r="AK132" s="747">
        <v>5.770537869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4.3</v>
      </c>
      <c r="AB133" s="724"/>
      <c r="AC133" s="724"/>
      <c r="AD133" s="724"/>
      <c r="AE133" s="725"/>
      <c r="AF133" s="723">
        <v>5</v>
      </c>
      <c r="AG133" s="724"/>
      <c r="AH133" s="724"/>
      <c r="AI133" s="724"/>
      <c r="AJ133" s="725"/>
      <c r="AK133" s="723">
        <v>5.6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piPC4q7n4YS3jR4Y1/4jMiq6b7Wmx51QUixnOckjnxkrVTuwabX/ex6NpqINecniZoj7AGX5nk+wnN0Dsohkw==" saltValue="dENCqetcDT20LhsWyc5h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479</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DbtVyIECqUziycw/TOJIUxQR+zcaN2/bhO+GE35UiulLO3ZdhEBZQ6tRSGdkODaC82Tp9sD/WNmQlmpbmDPzw==" saltValue="NjbMbvpOpSoRzMiDRtQhF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h3Mfvt5hA80nmUhwtMpD+xFtqRoVztACbE2E2rr5Ot8u29qIiJEIp2APVzI4PEH0rIf8Wf+JAMm5TghJ7NewQ==" saltValue="v2od/rQC3XKopJ9QtGimb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1327630</v>
      </c>
      <c r="AP9" s="269">
        <v>103624</v>
      </c>
      <c r="AQ9" s="270">
        <v>120794</v>
      </c>
      <c r="AR9" s="271">
        <v>-14.2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176918</v>
      </c>
      <c r="AP10" s="272">
        <v>13809</v>
      </c>
      <c r="AQ10" s="273">
        <v>16294</v>
      </c>
      <c r="AR10" s="274">
        <v>-15.3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11575</v>
      </c>
      <c r="AP11" s="272">
        <v>903</v>
      </c>
      <c r="AQ11" s="273">
        <v>1928</v>
      </c>
      <c r="AR11" s="274">
        <v>-53.2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20</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85646</v>
      </c>
      <c r="AP13" s="272">
        <v>6685</v>
      </c>
      <c r="AQ13" s="273">
        <v>4630</v>
      </c>
      <c r="AR13" s="274">
        <v>44.4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34612</v>
      </c>
      <c r="AP14" s="272">
        <v>2702</v>
      </c>
      <c r="AQ14" s="273">
        <v>2459</v>
      </c>
      <c r="AR14" s="274">
        <v>9.9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-98620</v>
      </c>
      <c r="AP15" s="272">
        <v>-7697</v>
      </c>
      <c r="AQ15" s="273">
        <v>-7108</v>
      </c>
      <c r="AR15" s="274">
        <v>8.3000000000000007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1537761</v>
      </c>
      <c r="AP16" s="272">
        <v>120025</v>
      </c>
      <c r="AQ16" s="273">
        <v>139017</v>
      </c>
      <c r="AR16" s="274">
        <v>-13.7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9.68</v>
      </c>
      <c r="AP21" s="286">
        <v>11.1</v>
      </c>
      <c r="AQ21" s="287">
        <v>-1.42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96.9</v>
      </c>
      <c r="AP22" s="291">
        <v>96.5</v>
      </c>
      <c r="AQ22" s="292">
        <v>0.4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434991</v>
      </c>
      <c r="AP32" s="300">
        <v>33952</v>
      </c>
      <c r="AQ32" s="301">
        <v>62408</v>
      </c>
      <c r="AR32" s="302">
        <v>-45.6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4</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138781</v>
      </c>
      <c r="AP35" s="300">
        <v>10832</v>
      </c>
      <c r="AQ35" s="301">
        <v>14219</v>
      </c>
      <c r="AR35" s="302">
        <v>-23.8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269</v>
      </c>
      <c r="AP36" s="300">
        <v>21</v>
      </c>
      <c r="AQ36" s="301">
        <v>4004</v>
      </c>
      <c r="AR36" s="302">
        <v>-99.5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t="s">
        <v>491</v>
      </c>
      <c r="AP37" s="300" t="s">
        <v>491</v>
      </c>
      <c r="AQ37" s="301">
        <v>309</v>
      </c>
      <c r="AR37" s="302" t="s">
        <v>491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4</v>
      </c>
      <c r="AR38" s="292" t="s">
        <v>491</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-15477</v>
      </c>
      <c r="AP39" s="300">
        <v>-1208</v>
      </c>
      <c r="AQ39" s="301">
        <v>-2554</v>
      </c>
      <c r="AR39" s="302">
        <v>-52.7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-338420</v>
      </c>
      <c r="AP40" s="300">
        <v>-26414</v>
      </c>
      <c r="AQ40" s="301">
        <v>-52280</v>
      </c>
      <c r="AR40" s="302">
        <v>-49.5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220144</v>
      </c>
      <c r="AP41" s="300">
        <v>17183</v>
      </c>
      <c r="AQ41" s="301">
        <v>26115</v>
      </c>
      <c r="AR41" s="302">
        <v>-34.200000000000003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2384661</v>
      </c>
      <c r="AN51" s="322">
        <v>178586</v>
      </c>
      <c r="AO51" s="323">
        <v>93.1</v>
      </c>
      <c r="AP51" s="324">
        <v>117234</v>
      </c>
      <c r="AQ51" s="325">
        <v>13.4</v>
      </c>
      <c r="AR51" s="326">
        <v>79.7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2016975</v>
      </c>
      <c r="AN52" s="330">
        <v>151050</v>
      </c>
      <c r="AO52" s="331">
        <v>134.1</v>
      </c>
      <c r="AP52" s="332">
        <v>59796</v>
      </c>
      <c r="AQ52" s="333">
        <v>16.600000000000001</v>
      </c>
      <c r="AR52" s="334">
        <v>117.5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461378</v>
      </c>
      <c r="AN53" s="322">
        <v>35046</v>
      </c>
      <c r="AO53" s="323">
        <v>-80.400000000000006</v>
      </c>
      <c r="AP53" s="324">
        <v>97758</v>
      </c>
      <c r="AQ53" s="325">
        <v>-16.600000000000001</v>
      </c>
      <c r="AR53" s="326">
        <v>-63.8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324714</v>
      </c>
      <c r="AN54" s="330">
        <v>24665</v>
      </c>
      <c r="AO54" s="331">
        <v>-83.7</v>
      </c>
      <c r="AP54" s="332">
        <v>45946</v>
      </c>
      <c r="AQ54" s="333">
        <v>-23.2</v>
      </c>
      <c r="AR54" s="334">
        <v>-60.5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239821</v>
      </c>
      <c r="AN55" s="322">
        <v>18393</v>
      </c>
      <c r="AO55" s="323">
        <v>-47.5</v>
      </c>
      <c r="AP55" s="324">
        <v>91338</v>
      </c>
      <c r="AQ55" s="325">
        <v>-6.6</v>
      </c>
      <c r="AR55" s="326">
        <v>-40.9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192577</v>
      </c>
      <c r="AN56" s="330">
        <v>14769</v>
      </c>
      <c r="AO56" s="331">
        <v>-40.1</v>
      </c>
      <c r="AP56" s="332">
        <v>43989</v>
      </c>
      <c r="AQ56" s="333">
        <v>-4.3</v>
      </c>
      <c r="AR56" s="334">
        <v>-35.799999999999997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478913</v>
      </c>
      <c r="AN57" s="322">
        <v>36990</v>
      </c>
      <c r="AO57" s="323">
        <v>101.1</v>
      </c>
      <c r="AP57" s="324">
        <v>103975</v>
      </c>
      <c r="AQ57" s="325">
        <v>13.8</v>
      </c>
      <c r="AR57" s="326">
        <v>87.3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421947</v>
      </c>
      <c r="AN58" s="330">
        <v>32590</v>
      </c>
      <c r="AO58" s="331">
        <v>120.7</v>
      </c>
      <c r="AP58" s="332">
        <v>52698</v>
      </c>
      <c r="AQ58" s="333">
        <v>19.8</v>
      </c>
      <c r="AR58" s="334">
        <v>100.9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369643</v>
      </c>
      <c r="AN59" s="322">
        <v>28851</v>
      </c>
      <c r="AO59" s="323">
        <v>-22</v>
      </c>
      <c r="AP59" s="324">
        <v>112678</v>
      </c>
      <c r="AQ59" s="325">
        <v>8.4</v>
      </c>
      <c r="AR59" s="326">
        <v>-30.4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304431</v>
      </c>
      <c r="AN60" s="330">
        <v>23761</v>
      </c>
      <c r="AO60" s="331">
        <v>-27.1</v>
      </c>
      <c r="AP60" s="332">
        <v>55165</v>
      </c>
      <c r="AQ60" s="333">
        <v>4.7</v>
      </c>
      <c r="AR60" s="334">
        <v>-31.8</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786883</v>
      </c>
      <c r="AN61" s="337">
        <v>59573</v>
      </c>
      <c r="AO61" s="338">
        <v>8.9</v>
      </c>
      <c r="AP61" s="339">
        <v>104597</v>
      </c>
      <c r="AQ61" s="340">
        <v>2.5</v>
      </c>
      <c r="AR61" s="326">
        <v>6.4</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652129</v>
      </c>
      <c r="AN62" s="330">
        <v>49367</v>
      </c>
      <c r="AO62" s="331">
        <v>20.8</v>
      </c>
      <c r="AP62" s="332">
        <v>51519</v>
      </c>
      <c r="AQ62" s="333">
        <v>2.7</v>
      </c>
      <c r="AR62" s="334">
        <v>18.100000000000001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Ts6FcmA5xRJGLZtHGNVAwXxUrz0rbpw0nm8iJp/Pe8hSDRtiEO3wILCSMpWNbnERMPsBdJMFEvhqWECegcK3Ag==" saltValue="kBe0hj0Lbgj7Jsm3KA2u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7fTqraH3RFZKlhALGmCuhQhCXv36ZyHoaq+gyhE8nttP7zzDeRQ/Zjr5VvZ1hnTi3kW1c41wf9m+MdtK+0A6Kw==" saltValue="Txu9b8ZGVfiJ6SseKg8P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9cenxubPo3TBts8KTLFMJvwQgyZ74vP881elckYugeIJmFm5OftB0whuRUOc7/UVCsBK9krxu5kgWur86aEUgg==" saltValue="uZNfR/cLtJdSWTqYuYyD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11.25</v>
      </c>
      <c r="G47" s="12">
        <v>14.27</v>
      </c>
      <c r="H47" s="12">
        <v>16.89</v>
      </c>
      <c r="I47" s="12">
        <v>16.690000000000001</v>
      </c>
      <c r="J47" s="13">
        <v>18.739999999999998</v>
      </c>
    </row>
    <row r="48" spans="2:10" ht="57.75" customHeight="1" x14ac:dyDescent="0.2">
      <c r="B48" s="14"/>
      <c r="C48" s="1141" t="s">
        <v>4</v>
      </c>
      <c r="D48" s="1141"/>
      <c r="E48" s="1142"/>
      <c r="F48" s="15">
        <v>6.78</v>
      </c>
      <c r="G48" s="16">
        <v>6.85</v>
      </c>
      <c r="H48" s="16">
        <v>6.8</v>
      </c>
      <c r="I48" s="16">
        <v>9.06</v>
      </c>
      <c r="J48" s="17">
        <v>8.0500000000000007</v>
      </c>
    </row>
    <row r="49" spans="2:10" ht="57.75" customHeight="1" thickBot="1" x14ac:dyDescent="0.25">
      <c r="B49" s="18"/>
      <c r="C49" s="1143" t="s">
        <v>5</v>
      </c>
      <c r="D49" s="1143"/>
      <c r="E49" s="1144"/>
      <c r="F49" s="19">
        <v>0.87</v>
      </c>
      <c r="G49" s="20">
        <v>4.1900000000000004</v>
      </c>
      <c r="H49" s="20">
        <v>5.33</v>
      </c>
      <c r="I49" s="20">
        <v>2.35</v>
      </c>
      <c r="J49" s="21">
        <v>1.6</v>
      </c>
    </row>
    <row r="50" spans="2:10" ht="13" x14ac:dyDescent="0.2"/>
  </sheetData>
  <sheetProtection algorithmName="SHA-512" hashValue="f638MuFzjM2C60cQa5x5pNFpd/3+//+XcgRd6cAl+JwhHnvPqfutv3hOFYe6cKaYkIhD4vR6gPo+1wyi60KePQ==" saltValue="VYc6nddyCuTj+1wcd0au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2026-03-10T05:15:36Z</cp:lastPrinted>
  <dcterms:created xsi:type="dcterms:W3CDTF">2026-02-23T08:43:25Z</dcterms:created>
  <dcterms:modified xsi:type="dcterms:W3CDTF">2026-03-19T06:40:18Z</dcterms:modified>
  <cp:category/>
</cp:coreProperties>
</file>