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G:\共有ドライブ\110135000市町村課_2025\H_財政\R7年度　研修生\02_交付税_後期（井形）\13_財政状況資料集【前年度上席】\07 _HP公表用データ\"/>
    </mc:Choice>
  </mc:AlternateContent>
  <xr:revisionPtr revIDLastSave="0" documentId="13_ncr:1_{85DB2C80-5C1D-477A-A569-9DFB72BF4A2E}" xr6:coauthVersionLast="47" xr6:coauthVersionMax="47" xr10:uidLastSave="{00000000-0000-0000-0000-000000000000}"/>
  <bookViews>
    <workbookView xWindow="28680" yWindow="-120" windowWidth="29040" windowHeight="15720" tabRatio="83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88" i="12" l="1"/>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BE35" i="10"/>
  <c r="C35" i="10"/>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l="1"/>
  <c r="BW36" i="10" s="1"/>
  <c r="BW37" i="10" s="1"/>
  <c r="BW38" i="10" s="1"/>
  <c r="BW39" i="10" s="1"/>
  <c r="CO34" i="10"/>
  <c r="CO35" i="10" s="1"/>
</calcChain>
</file>

<file path=xl/sharedStrings.xml><?xml version="1.0" encoding="utf-8"?>
<sst xmlns="http://schemas.openxmlformats.org/spreadsheetml/2006/main" count="1139" uniqueCount="564">
  <si>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</si>
  <si>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</si>
  <si>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</si>
  <si>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</si>
  <si>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</si>
  <si>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</si>
  <si>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</si>
  <si>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</si>
  <si>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</si>
  <si>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</si>
  <si>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</si>
  <si>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</si>
  <si>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</si>
  <si>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</si>
  <si>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</si>
  <si>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</si>
  <si>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</si>
  <si>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</si>
  <si>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</si>
  <si>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</si>
  <si>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</si>
  <si>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</si>
  <si>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</si>
  <si>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</si>
  <si>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</si>
  <si>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</si>
  <si>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</si>
  <si>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</si>
  <si>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</si>
  <si>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</si>
  <si>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</si>
  <si>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</si>
  <si>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</si>
  <si>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</si>
  <si>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</si>
  <si>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</si>
  <si>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</si>
  <si>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</si>
  <si>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</si>
  <si>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</si>
  <si>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</si>
  <si>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</si>
  <si>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</si>
  <si>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</si>
  <si>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</si>
  <si>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</si>
  <si>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</si>
  <si>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</si>
  <si>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</si>
  <si>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</si>
  <si>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</si>
  <si>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</si>
  <si>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</si>
  <si>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</si>
  <si>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</si>
  <si>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</si>
  <si>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</si>
  <si>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</si>
  <si>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</si>
  <si>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</si>
  <si>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</si>
  <si>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</si>
  <si>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</si>
  <si>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</si>
  <si>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</si>
  <si>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</si>
  <si>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</si>
  <si>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</si>
  <si>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</si>
  <si>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</si>
  <si>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</si>
  <si>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</si>
  <si>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</si>
  <si>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</si>
  <si>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</si>
  <si>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</si>
  <si>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</si>
  <si>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</si>
  <si>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</si>
  <si>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</si>
  <si>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</si>
  <si>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</si>
  <si>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</si>
  <si>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</si>
  <si>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</si>
  <si>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</si>
  <si>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</si>
  <si>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</si>
  <si>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</si>
  <si>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</si>
  <si>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</si>
  <si>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</si>
  <si>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</si>
  <si>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</si>
  <si>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藍住町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</si>
  <si>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</si>
  <si>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</si>
  <si>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</si>
  <si>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</si>
  <si>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</si>
  <si>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</si>
  <si>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</si>
  <si>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</si>
  <si>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</si>
  <si>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</si>
  <si>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</si>
  <si>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</si>
  <si>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</si>
  <si>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</si>
  <si>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</si>
  <si>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</si>
  <si>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</si>
  <si>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</si>
  <si>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</si>
  <si>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</si>
  <si>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</si>
  <si>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</si>
  <si>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</si>
  <si>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</si>
  <si>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</si>
  <si>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</si>
  <si>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</si>
  <si>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</si>
  <si>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</si>
  <si>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</si>
  <si>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</si>
  <si>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</si>
  <si>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</si>
  <si>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</si>
  <si>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</si>
  <si>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</si>
  <si>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</si>
  <si>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</si>
  <si>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</si>
  <si>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</si>
  <si>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</si>
  <si>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</si>
  <si>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</si>
  <si>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</si>
  <si>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</si>
  <si>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</si>
  <si>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</si>
  <si>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</si>
  <si>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</si>
  <si>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</si>
  <si>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</si>
  <si>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</si>
  <si>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</si>
  <si>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</si>
  <si>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</si>
  <si>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</si>
  <si>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</si>
  <si>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</si>
  <si>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</si>
  <si>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</si>
  <si>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</si>
  <si>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</si>
  <si>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</si>
  <si>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</si>
  <si>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</si>
  <si>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</si>
  <si>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</si>
  <si>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</si>
  <si>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</si>
  <si>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</si>
  <si>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</si>
  <si>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</si>
  <si>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</si>
  <si>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</si>
  <si>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</si>
  <si>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</si>
  <si>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</si>
  <si>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</si>
  <si>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</si>
  <si>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</si>
  <si>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</si>
  <si>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</si>
  <si>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</si>
  <si>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</si>
  <si>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</si>
  <si>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</si>
  <si>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</si>
  <si>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</si>
  <si>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</si>
  <si>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</si>
  <si>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</si>
  <si>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</si>
  <si>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</si>
  <si>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</si>
  <si>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</si>
  <si>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</si>
  <si>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</si>
  <si>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</si>
  <si>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</si>
  <si>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</si>
  <si>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</si>
  <si>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</si>
  <si>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</si>
  <si>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</si>
  <si>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</si>
  <si>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</si>
  <si>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</si>
  <si>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</si>
  <si>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徳島県藍住町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</si>
  <si>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</si>
  <si>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</si>
  <si>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</si>
  <si>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</si>
  <si>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</si>
  <si>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</si>
  <si>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</si>
  <si>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</si>
  <si>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</si>
  <si>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</si>
  <si>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</si>
  <si>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</si>
  <si>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</si>
  <si>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</si>
  <si>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</si>
  <si>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</si>
  <si>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</si>
  <si>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</si>
  <si>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</si>
  <si>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</si>
  <si>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</si>
  <si>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</si>
  <si>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</si>
  <si>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</si>
  <si>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</si>
  <si>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</si>
  <si>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</si>
  <si>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</si>
  <si>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</si>
  <si>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</si>
  <si>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</si>
  <si>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</si>
  <si>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</si>
  <si>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</si>
  <si>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</si>
  <si>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</si>
  <si>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</si>
  <si>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</si>
  <si>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</si>
  <si>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</si>
  <si>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</si>
  <si>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</si>
  <si>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</si>
  <si>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</si>
  <si>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</si>
  <si>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</si>
  <si>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</si>
  <si>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</si>
  <si>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</si>
  <si>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</si>
  <si>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</si>
  <si>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</si>
  <si>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</si>
  <si>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</si>
  <si>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</si>
  <si>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</si>
  <si>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</si>
  <si>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</si>
  <si>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</si>
  <si>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</si>
  <si>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</si>
  <si>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</si>
  <si>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</si>
  <si>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</si>
  <si>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</si>
  <si>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</si>
  <si>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</si>
  <si>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</si>
  <si>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</si>
  <si>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</si>
  <si>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</si>
  <si>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</si>
  <si>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</si>
  <si>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</si>
  <si>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</si>
  <si>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</si>
  <si>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</si>
  <si>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</si>
  <si>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</si>
  <si>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</si>
  <si>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</si>
  <si>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</si>
  <si>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</si>
  <si>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</si>
  <si>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</si>
  <si>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</si>
  <si>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</si>
  <si>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</si>
  <si>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</si>
  <si>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</si>
  <si>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</si>
  <si>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</si>
  <si>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</si>
  <si>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</si>
  <si>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</si>
  <si>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</si>
  <si>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</si>
  <si>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</si>
  <si>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</si>
  <si>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</si>
  <si>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</si>
  <si>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</si>
  <si>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</si>
  <si>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</si>
  <si>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</si>
  <si>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</si>
  <si>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</si>
  <si>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</si>
  <si>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</si>
  <si>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</si>
  <si>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</si>
  <si>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</si>
  <si>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</si>
  <si>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</si>
  <si>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</si>
  <si>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</si>
  <si>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</si>
  <si>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</si>
  <si>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</si>
  <si>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</si>
  <si>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</si>
  <si>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</si>
  <si>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</si>
  <si>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</si>
  <si>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</si>
  <si>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</si>
  <si>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</si>
  <si>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</si>
  <si>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</si>
  <si>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</si>
  <si>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</si>
  <si>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</si>
  <si>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</si>
  <si>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</si>
  <si>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</si>
  <si>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</si>
  <si>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</si>
  <si>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</si>
  <si>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</si>
  <si>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</si>
  <si>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</si>
  <si>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</si>
  <si>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</si>
  <si>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</si>
  <si>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</si>
  <si>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</si>
  <si>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</si>
  <si>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</si>
  <si>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</si>
  <si>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</si>
  <si>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徳島県藍住町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</si>
  <si>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</si>
  <si>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</si>
  <si>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</si>
  <si>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</si>
  <si>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</si>
  <si>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</si>
  <si>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</si>
  <si>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</si>
  <si>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</si>
  <si>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</si>
  <si>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</si>
  <si>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</si>
  <si>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</si>
  <si>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</si>
  <si>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</si>
  <si>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</si>
  <si>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</si>
  <si>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</si>
  <si>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</si>
  <si>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</si>
  <si>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</si>
  <si>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</si>
  <si>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</si>
  <si>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</si>
  <si>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</si>
  <si>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</si>
  <si>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</si>
  <si>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</si>
  <si>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</si>
  <si>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</si>
  <si>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</si>
  <si>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</si>
  <si>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</si>
  <si>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</si>
  <si>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</si>
  <si>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</si>
  <si>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介護サービス事業会計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</si>
  <si>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</si>
  <si>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</si>
  <si>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</si>
  <si>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</si>
  <si>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</si>
  <si>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</si>
  <si>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</si>
  <si>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</si>
  <si>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</si>
  <si>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</si>
  <si>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</si>
  <si>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</si>
  <si>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</si>
  <si>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</si>
  <si>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</si>
  <si>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</si>
  <si>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</si>
  <si>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</si>
  <si>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</si>
  <si>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</si>
  <si>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</si>
  <si>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</si>
  <si>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</si>
  <si>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</si>
  <si>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</si>
  <si>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</si>
  <si>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</si>
  <si>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</si>
  <si>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</si>
  <si>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</si>
  <si>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</si>
  <si>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</si>
  <si>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</si>
  <si>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</si>
  <si>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</si>
  <si>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</si>
  <si>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</si>
  <si>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</si>
  <si>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</si>
  <si>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</si>
  <si>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</si>
  <si>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</si>
  <si>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</si>
  <si>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</si>
  <si>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</si>
  <si>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</si>
  <si>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</si>
  <si>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</si>
  <si>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</si>
  <si>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</si>
  <si>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</si>
  <si>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</si>
  <si>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</si>
  <si>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</si>
  <si>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</si>
  <si>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</si>
  <si>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</si>
  <si>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</si>
  <si>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</si>
  <si>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</si>
  <si>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</si>
  <si>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</si>
  <si>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</si>
  <si>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</si>
  <si>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</si>
  <si>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</si>
  <si>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</si>
  <si>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</si>
  <si>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</si>
  <si>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</si>
  <si>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</si>
  <si>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</si>
  <si>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</si>
  <si>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</si>
  <si>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</si>
  <si>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</si>
  <si>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</si>
  <si>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</si>
  <si>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</si>
  <si>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</si>
  <si>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</si>
  <si>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</si>
  <si>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</si>
  <si>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</si>
  <si>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</si>
  <si>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</si>
  <si>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</si>
  <si>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</si>
  <si>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</si>
  <si>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</si>
  <si>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</si>
  <si>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</si>
  <si>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</si>
  <si>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</si>
  <si>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</si>
  <si>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</si>
  <si>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</si>
  <si>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</si>
  <si>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</si>
  <si>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</si>
  <si>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</si>
  <si>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</si>
  <si>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</si>
  <si>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</si>
  <si>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</si>
  <si>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</si>
  <si>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</si>
  <si>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</si>
  <si>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</si>
  <si>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</si>
  <si>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</si>
  <si>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</si>
  <si>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</si>
  <si>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</si>
  <si>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</si>
  <si>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</si>
  <si>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</si>
  <si>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</si>
  <si>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</si>
  <si>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</si>
  <si>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</si>
  <si>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</si>
  <si>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</si>
  <si>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</si>
  <si>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</si>
  <si>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</si>
  <si>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</si>
  <si>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</si>
  <si>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</si>
  <si>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</si>
  <si>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</si>
  <si>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</si>
  <si>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</si>
  <si>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</si>
  <si>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</si>
  <si>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</si>
  <si>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</si>
  <si>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</si>
  <si>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0.48</t>
  </si>
  <si>
    <t>▲ 0.38</t>
  </si>
  <si>
    <t>水道事業会計</t>
  </si>
  <si>
    <t>一般会計</t>
  </si>
  <si>
    <t>介護保険事業会計</t>
  </si>
  <si>
    <t>下水道事業会計</t>
  </si>
  <si>
    <t>国民健康保険事業会計</t>
  </si>
  <si>
    <t>後期高齢者医療事業会計</t>
  </si>
  <si>
    <t>介護サービス事業会計</t>
  </si>
  <si>
    <t>その他会計（赤字）</t>
  </si>
  <si>
    <t>その他会計（黒字）</t>
  </si>
  <si>
    <t>R02</t>
    <phoneticPr fontId="5"/>
  </si>
  <si>
    <t>R03</t>
    <phoneticPr fontId="5"/>
  </si>
  <si>
    <t>R04</t>
    <phoneticPr fontId="5"/>
  </si>
  <si>
    <t>R05</t>
    <phoneticPr fontId="5"/>
  </si>
  <si>
    <t>R06</t>
    <phoneticPr fontId="5"/>
  </si>
  <si>
    <t>-</t>
    <phoneticPr fontId="2"/>
  </si>
  <si>
    <t>徳島県市町村議会議員公務災害補償等組合</t>
    <rPh sb="0" eb="3">
      <t>トクシマケン</t>
    </rPh>
    <rPh sb="3" eb="6">
      <t>シチョウソン</t>
    </rPh>
    <rPh sb="6" eb="8">
      <t>ギカイ</t>
    </rPh>
    <rPh sb="8" eb="10">
      <t>ギイン</t>
    </rPh>
    <rPh sb="10" eb="12">
      <t>コウム</t>
    </rPh>
    <rPh sb="12" eb="14">
      <t>サイガイ</t>
    </rPh>
    <rPh sb="14" eb="16">
      <t>ホショウ</t>
    </rPh>
    <rPh sb="16" eb="17">
      <t>トウ</t>
    </rPh>
    <rPh sb="17" eb="19">
      <t>クミアイ</t>
    </rPh>
    <phoneticPr fontId="38"/>
  </si>
  <si>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38"/>
  </si>
  <si>
    <t>徳島県市町村総合事務組合（徳島滞納整理機構特別会計）</t>
  </si>
  <si>
    <t>板野東部消防組合</t>
  </si>
  <si>
    <t>徳島県後期高齢者医療広域連合(一般会計)</t>
  </si>
  <si>
    <t>徳島県後期高齢者医療広域連合(事業会計)</t>
  </si>
  <si>
    <t>〇</t>
    <phoneticPr fontId="38"/>
  </si>
  <si>
    <t>藍住町土地開発公社</t>
  </si>
  <si>
    <t>エーアイテレビ株式会社</t>
  </si>
  <si>
    <t>-</t>
    <phoneticPr fontId="2"/>
  </si>
  <si>
    <t>社会福祉施設整備事業積立金</t>
  </si>
  <si>
    <t>教育施設整備事業積立金</t>
  </si>
  <si>
    <t>一般公共事業積立金</t>
  </si>
  <si>
    <t>退職手当積立金</t>
    <rPh sb="0" eb="2">
      <t>タイショク</t>
    </rPh>
    <rPh sb="2" eb="4">
      <t>テアテ</t>
    </rPh>
    <rPh sb="4" eb="7">
      <t>ツミタテキン</t>
    </rPh>
    <phoneticPr fontId="38"/>
  </si>
  <si>
    <t>一般公共施設改築等積立金</t>
    <rPh sb="9" eb="11">
      <t>ツミタテ</t>
    </rPh>
    <phoneticPr fontId="38"/>
  </si>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</sst>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FFC2-48B7-B4D5-DF2342E8334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42973</c:v>
                </c:pt>
                <c:pt idx="1">
                  <c:v>29477</c:v>
                </c:pt>
                <c:pt idx="2">
                  <c:v>65076</c:v>
                </c:pt>
                <c:pt idx="3">
                  <c:v>17957</c:v>
                </c:pt>
                <c:pt idx="4">
                  <c:v>16848</c:v>
                </c:pt>
              </c:numCache>
            </c:numRef>
          </c:val>
          <c:smooth val="0"/>
          <c:extLst>
            <c:ext xmlns:c16="http://schemas.microsoft.com/office/drawing/2014/chart" uri="{C3380CC4-5D6E-409C-BE32-E72D297353CC}">
              <c16:uniqueId val="{00000001-FFC2-48B7-B4D5-DF2342E8334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8.99</c:v>
                </c:pt>
                <c:pt idx="1">
                  <c:v>12.57</c:v>
                </c:pt>
                <c:pt idx="2">
                  <c:v>12.46</c:v>
                </c:pt>
                <c:pt idx="3">
                  <c:v>11.75</c:v>
                </c:pt>
                <c:pt idx="4">
                  <c:v>11.14</c:v>
                </c:pt>
              </c:numCache>
            </c:numRef>
          </c:val>
          <c:extLst>
            <c:ext xmlns:c16="http://schemas.microsoft.com/office/drawing/2014/chart" uri="{C3380CC4-5D6E-409C-BE32-E72D297353CC}">
              <c16:uniqueId val="{00000000-668E-480A-9E63-31402280699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23.08</c:v>
                </c:pt>
                <c:pt idx="1">
                  <c:v>30.57</c:v>
                </c:pt>
                <c:pt idx="2">
                  <c:v>37.57</c:v>
                </c:pt>
                <c:pt idx="3">
                  <c:v>36.82</c:v>
                </c:pt>
                <c:pt idx="4">
                  <c:v>39.659999999999997</c:v>
                </c:pt>
              </c:numCache>
            </c:numRef>
          </c:val>
          <c:extLst>
            <c:ext xmlns:c16="http://schemas.microsoft.com/office/drawing/2014/chart" uri="{C3380CC4-5D6E-409C-BE32-E72D297353CC}">
              <c16:uniqueId val="{00000001-668E-480A-9E63-31402280699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5.7</c:v>
                </c:pt>
                <c:pt idx="1">
                  <c:v>11.89</c:v>
                </c:pt>
                <c:pt idx="2">
                  <c:v>-0.48</c:v>
                </c:pt>
                <c:pt idx="3">
                  <c:v>-0.38</c:v>
                </c:pt>
                <c:pt idx="4">
                  <c:v>4.5599999999999996</c:v>
                </c:pt>
              </c:numCache>
            </c:numRef>
          </c:val>
          <c:smooth val="0"/>
          <c:extLst>
            <c:ext xmlns:c16="http://schemas.microsoft.com/office/drawing/2014/chart" uri="{C3380CC4-5D6E-409C-BE32-E72D297353CC}">
              <c16:uniqueId val="{00000002-668E-480A-9E63-31402280699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580-49F6-86D9-65821047D8B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580-49F6-86D9-65821047D8B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580-49F6-86D9-65821047D8BC}"/>
            </c:ext>
          </c:extLst>
        </c:ser>
        <c:ser>
          <c:idx val="3"/>
          <c:order val="3"/>
          <c:tx>
            <c:strRef>
              <c:f>データシート!$A$30</c:f>
              <c:strCache>
                <c:ptCount val="1"/>
                <c:pt idx="0">
                  <c:v>介護サービス事業会計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580-49F6-86D9-65821047D8BC}"/>
            </c:ext>
          </c:extLst>
        </c:ser>
        <c:ser>
          <c:idx val="4"/>
          <c:order val="4"/>
          <c:tx>
            <c:strRef>
              <c:f>データシート!$A$31</c:f>
              <c:strCache>
                <c:ptCount val="1"/>
                <c:pt idx="0">
                  <c:v>後期高齢者医療事業会計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0.17</c:v>
                </c:pt>
                <c:pt idx="2">
                  <c:v>#N/A</c:v>
                </c:pt>
                <c:pt idx="3">
                  <c:v>0.15</c:v>
                </c:pt>
                <c:pt idx="4">
                  <c:v>#N/A</c:v>
                </c:pt>
                <c:pt idx="5">
                  <c:v>0.16</c:v>
                </c:pt>
                <c:pt idx="6">
                  <c:v>#N/A</c:v>
                </c:pt>
                <c:pt idx="7">
                  <c:v>0.17</c:v>
                </c:pt>
                <c:pt idx="8">
                  <c:v>#N/A</c:v>
                </c:pt>
                <c:pt idx="9">
                  <c:v>0.17</c:v>
                </c:pt>
              </c:numCache>
            </c:numRef>
          </c:val>
          <c:extLst>
            <c:ext xmlns:c16="http://schemas.microsoft.com/office/drawing/2014/chart" uri="{C3380CC4-5D6E-409C-BE32-E72D297353CC}">
              <c16:uniqueId val="{00000004-3580-49F6-86D9-65821047D8BC}"/>
            </c:ext>
          </c:extLst>
        </c:ser>
        <c:ser>
          <c:idx val="5"/>
          <c:order val="5"/>
          <c:tx>
            <c:strRef>
              <c:f>データシート!$A$32</c:f>
              <c:strCache>
                <c:ptCount val="1"/>
                <c:pt idx="0">
                  <c:v>国民健康保険事業会計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1.7</c:v>
                </c:pt>
                <c:pt idx="2">
                  <c:v>#N/A</c:v>
                </c:pt>
                <c:pt idx="3">
                  <c:v>2.31</c:v>
                </c:pt>
                <c:pt idx="4">
                  <c:v>#N/A</c:v>
                </c:pt>
                <c:pt idx="5">
                  <c:v>2.75</c:v>
                </c:pt>
                <c:pt idx="6">
                  <c:v>#N/A</c:v>
                </c:pt>
                <c:pt idx="7">
                  <c:v>1.47</c:v>
                </c:pt>
                <c:pt idx="8">
                  <c:v>#N/A</c:v>
                </c:pt>
                <c:pt idx="9">
                  <c:v>1.56</c:v>
                </c:pt>
              </c:numCache>
            </c:numRef>
          </c:val>
          <c:extLst>
            <c:ext xmlns:c16="http://schemas.microsoft.com/office/drawing/2014/chart" uri="{C3380CC4-5D6E-409C-BE32-E72D297353CC}">
              <c16:uniqueId val="{00000005-3580-49F6-86D9-65821047D8B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0.59</c:v>
                </c:pt>
                <c:pt idx="2">
                  <c:v>#N/A</c:v>
                </c:pt>
                <c:pt idx="3">
                  <c:v>1.69</c:v>
                </c:pt>
                <c:pt idx="4">
                  <c:v>#N/A</c:v>
                </c:pt>
                <c:pt idx="5">
                  <c:v>2.09</c:v>
                </c:pt>
                <c:pt idx="6">
                  <c:v>#N/A</c:v>
                </c:pt>
                <c:pt idx="7">
                  <c:v>2.1</c:v>
                </c:pt>
                <c:pt idx="8">
                  <c:v>#N/A</c:v>
                </c:pt>
                <c:pt idx="9">
                  <c:v>2.13</c:v>
                </c:pt>
              </c:numCache>
            </c:numRef>
          </c:val>
          <c:extLst>
            <c:ext xmlns:c16="http://schemas.microsoft.com/office/drawing/2014/chart" uri="{C3380CC4-5D6E-409C-BE32-E72D297353CC}">
              <c16:uniqueId val="{00000006-3580-49F6-86D9-65821047D8BC}"/>
            </c:ext>
          </c:extLst>
        </c:ser>
        <c:ser>
          <c:idx val="7"/>
          <c:order val="7"/>
          <c:tx>
            <c:strRef>
              <c:f>データシート!$A$34</c:f>
              <c:strCache>
                <c:ptCount val="1"/>
                <c:pt idx="0">
                  <c:v>介護保険事業会計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1.1299999999999999</c:v>
                </c:pt>
                <c:pt idx="2">
                  <c:v>#N/A</c:v>
                </c:pt>
                <c:pt idx="3">
                  <c:v>1.35</c:v>
                </c:pt>
                <c:pt idx="4">
                  <c:v>#N/A</c:v>
                </c:pt>
                <c:pt idx="5">
                  <c:v>2.69</c:v>
                </c:pt>
                <c:pt idx="6">
                  <c:v>#N/A</c:v>
                </c:pt>
                <c:pt idx="7">
                  <c:v>3.08</c:v>
                </c:pt>
                <c:pt idx="8">
                  <c:v>#N/A</c:v>
                </c:pt>
                <c:pt idx="9">
                  <c:v>3.33</c:v>
                </c:pt>
              </c:numCache>
            </c:numRef>
          </c:val>
          <c:extLst>
            <c:ext xmlns:c16="http://schemas.microsoft.com/office/drawing/2014/chart" uri="{C3380CC4-5D6E-409C-BE32-E72D297353CC}">
              <c16:uniqueId val="{00000007-3580-49F6-86D9-65821047D8B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8.98</c:v>
                </c:pt>
                <c:pt idx="2">
                  <c:v>#N/A</c:v>
                </c:pt>
                <c:pt idx="3">
                  <c:v>12.57</c:v>
                </c:pt>
                <c:pt idx="4">
                  <c:v>#N/A</c:v>
                </c:pt>
                <c:pt idx="5">
                  <c:v>12.45</c:v>
                </c:pt>
                <c:pt idx="6">
                  <c:v>#N/A</c:v>
                </c:pt>
                <c:pt idx="7">
                  <c:v>11.74</c:v>
                </c:pt>
                <c:pt idx="8">
                  <c:v>#N/A</c:v>
                </c:pt>
                <c:pt idx="9">
                  <c:v>11.14</c:v>
                </c:pt>
              </c:numCache>
            </c:numRef>
          </c:val>
          <c:extLst>
            <c:ext xmlns:c16="http://schemas.microsoft.com/office/drawing/2014/chart" uri="{C3380CC4-5D6E-409C-BE32-E72D297353CC}">
              <c16:uniqueId val="{00000008-3580-49F6-86D9-65821047D8B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16.77</c:v>
                </c:pt>
                <c:pt idx="2">
                  <c:v>#N/A</c:v>
                </c:pt>
                <c:pt idx="3">
                  <c:v>14.12</c:v>
                </c:pt>
                <c:pt idx="4">
                  <c:v>#N/A</c:v>
                </c:pt>
                <c:pt idx="5">
                  <c:v>13.31</c:v>
                </c:pt>
                <c:pt idx="6">
                  <c:v>#N/A</c:v>
                </c:pt>
                <c:pt idx="7">
                  <c:v>13.81</c:v>
                </c:pt>
                <c:pt idx="8">
                  <c:v>#N/A</c:v>
                </c:pt>
                <c:pt idx="9">
                  <c:v>12.05</c:v>
                </c:pt>
              </c:numCache>
            </c:numRef>
          </c:val>
          <c:extLst>
            <c:ext xmlns:c16="http://schemas.microsoft.com/office/drawing/2014/chart" uri="{C3380CC4-5D6E-409C-BE32-E72D297353CC}">
              <c16:uniqueId val="{00000009-3580-49F6-86D9-65821047D8B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688</c:v>
                </c:pt>
                <c:pt idx="5">
                  <c:v>691</c:v>
                </c:pt>
                <c:pt idx="8">
                  <c:v>627</c:v>
                </c:pt>
                <c:pt idx="11">
                  <c:v>617</c:v>
                </c:pt>
                <c:pt idx="14">
                  <c:v>607</c:v>
                </c:pt>
              </c:numCache>
            </c:numRef>
          </c:val>
          <c:extLst>
            <c:ext xmlns:c16="http://schemas.microsoft.com/office/drawing/2014/chart" uri="{C3380CC4-5D6E-409C-BE32-E72D297353CC}">
              <c16:uniqueId val="{00000000-621B-42C7-9CED-51148F21DF1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21B-42C7-9CED-51148F21DF1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21B-42C7-9CED-51148F21DF1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61</c:v>
                </c:pt>
                <c:pt idx="3">
                  <c:v>61</c:v>
                </c:pt>
                <c:pt idx="6">
                  <c:v>65</c:v>
                </c:pt>
                <c:pt idx="9">
                  <c:v>66</c:v>
                </c:pt>
                <c:pt idx="12">
                  <c:v>63</c:v>
                </c:pt>
              </c:numCache>
            </c:numRef>
          </c:val>
          <c:extLst>
            <c:ext xmlns:c16="http://schemas.microsoft.com/office/drawing/2014/chart" uri="{C3380CC4-5D6E-409C-BE32-E72D297353CC}">
              <c16:uniqueId val="{00000003-621B-42C7-9CED-51148F21DF1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173</c:v>
                </c:pt>
                <c:pt idx="3">
                  <c:v>173</c:v>
                </c:pt>
                <c:pt idx="6">
                  <c:v>177</c:v>
                </c:pt>
                <c:pt idx="9">
                  <c:v>201</c:v>
                </c:pt>
                <c:pt idx="12">
                  <c:v>189</c:v>
                </c:pt>
              </c:numCache>
            </c:numRef>
          </c:val>
          <c:extLst>
            <c:ext xmlns:c16="http://schemas.microsoft.com/office/drawing/2014/chart" uri="{C3380CC4-5D6E-409C-BE32-E72D297353CC}">
              <c16:uniqueId val="{00000004-621B-42C7-9CED-51148F21DF1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21B-42C7-9CED-51148F21DF1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21B-42C7-9CED-51148F21DF1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808</c:v>
                </c:pt>
                <c:pt idx="3">
                  <c:v>847</c:v>
                </c:pt>
                <c:pt idx="6">
                  <c:v>836</c:v>
                </c:pt>
                <c:pt idx="9">
                  <c:v>903</c:v>
                </c:pt>
                <c:pt idx="12">
                  <c:v>908</c:v>
                </c:pt>
              </c:numCache>
            </c:numRef>
          </c:val>
          <c:extLst>
            <c:ext xmlns:c16="http://schemas.microsoft.com/office/drawing/2014/chart" uri="{C3380CC4-5D6E-409C-BE32-E72D297353CC}">
              <c16:uniqueId val="{00000007-621B-42C7-9CED-51148F21DF1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354</c:v>
                </c:pt>
                <c:pt idx="2">
                  <c:v>#N/A</c:v>
                </c:pt>
                <c:pt idx="3">
                  <c:v>#N/A</c:v>
                </c:pt>
                <c:pt idx="4">
                  <c:v>390</c:v>
                </c:pt>
                <c:pt idx="5">
                  <c:v>#N/A</c:v>
                </c:pt>
                <c:pt idx="6">
                  <c:v>#N/A</c:v>
                </c:pt>
                <c:pt idx="7">
                  <c:v>451</c:v>
                </c:pt>
                <c:pt idx="8">
                  <c:v>#N/A</c:v>
                </c:pt>
                <c:pt idx="9">
                  <c:v>#N/A</c:v>
                </c:pt>
                <c:pt idx="10">
                  <c:v>553</c:v>
                </c:pt>
                <c:pt idx="11">
                  <c:v>#N/A</c:v>
                </c:pt>
                <c:pt idx="12">
                  <c:v>#N/A</c:v>
                </c:pt>
                <c:pt idx="13">
                  <c:v>553</c:v>
                </c:pt>
                <c:pt idx="14">
                  <c:v>#N/A</c:v>
                </c:pt>
              </c:numCache>
            </c:numRef>
          </c:val>
          <c:smooth val="0"/>
          <c:extLst>
            <c:ext xmlns:c16="http://schemas.microsoft.com/office/drawing/2014/chart" uri="{C3380CC4-5D6E-409C-BE32-E72D297353CC}">
              <c16:uniqueId val="{00000008-621B-42C7-9CED-51148F21DF1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7997</c:v>
                </c:pt>
                <c:pt idx="5">
                  <c:v>8195</c:v>
                </c:pt>
                <c:pt idx="8">
                  <c:v>8417</c:v>
                </c:pt>
                <c:pt idx="11">
                  <c:v>7961</c:v>
                </c:pt>
                <c:pt idx="14">
                  <c:v>7378</c:v>
                </c:pt>
              </c:numCache>
            </c:numRef>
          </c:val>
          <c:extLst>
            <c:ext xmlns:c16="http://schemas.microsoft.com/office/drawing/2014/chart" uri="{C3380CC4-5D6E-409C-BE32-E72D297353CC}">
              <c16:uniqueId val="{00000000-8A84-4E69-B090-CB9611608E5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c:v>
                </c:pt>
                <c:pt idx="5">
                  <c:v>5</c:v>
                </c:pt>
                <c:pt idx="8">
                  <c:v>4</c:v>
                </c:pt>
                <c:pt idx="11">
                  <c:v>2</c:v>
                </c:pt>
                <c:pt idx="14">
                  <c:v>2</c:v>
                </c:pt>
              </c:numCache>
            </c:numRef>
          </c:val>
          <c:extLst>
            <c:ext xmlns:c16="http://schemas.microsoft.com/office/drawing/2014/chart" uri="{C3380CC4-5D6E-409C-BE32-E72D297353CC}">
              <c16:uniqueId val="{00000001-8A84-4E69-B090-CB9611608E5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5164</c:v>
                </c:pt>
                <c:pt idx="5">
                  <c:v>5838</c:v>
                </c:pt>
                <c:pt idx="8">
                  <c:v>6302</c:v>
                </c:pt>
                <c:pt idx="11">
                  <c:v>6680</c:v>
                </c:pt>
                <c:pt idx="14">
                  <c:v>7349</c:v>
                </c:pt>
              </c:numCache>
            </c:numRef>
          </c:val>
          <c:extLst>
            <c:ext xmlns:c16="http://schemas.microsoft.com/office/drawing/2014/chart" uri="{C3380CC4-5D6E-409C-BE32-E72D297353CC}">
              <c16:uniqueId val="{00000002-8A84-4E69-B090-CB9611608E5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A84-4E69-B090-CB9611608E5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A84-4E69-B090-CB9611608E5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84-4E69-B090-CB9611608E5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34</c:v>
                </c:pt>
                <c:pt idx="3">
                  <c:v>0</c:v>
                </c:pt>
                <c:pt idx="6">
                  <c:v>0</c:v>
                </c:pt>
                <c:pt idx="9">
                  <c:v>0</c:v>
                </c:pt>
                <c:pt idx="12">
                  <c:v>0</c:v>
                </c:pt>
              </c:numCache>
            </c:numRef>
          </c:val>
          <c:extLst>
            <c:ext xmlns:c16="http://schemas.microsoft.com/office/drawing/2014/chart" uri="{C3380CC4-5D6E-409C-BE32-E72D297353CC}">
              <c16:uniqueId val="{00000006-8A84-4E69-B090-CB9611608E5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460</c:v>
                </c:pt>
                <c:pt idx="3">
                  <c:v>405</c:v>
                </c:pt>
                <c:pt idx="6">
                  <c:v>344</c:v>
                </c:pt>
                <c:pt idx="9">
                  <c:v>299</c:v>
                </c:pt>
                <c:pt idx="12">
                  <c:v>261</c:v>
                </c:pt>
              </c:numCache>
            </c:numRef>
          </c:val>
          <c:extLst>
            <c:ext xmlns:c16="http://schemas.microsoft.com/office/drawing/2014/chart" uri="{C3380CC4-5D6E-409C-BE32-E72D297353CC}">
              <c16:uniqueId val="{00000007-8A84-4E69-B090-CB9611608E5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2270</c:v>
                </c:pt>
                <c:pt idx="3">
                  <c:v>2656</c:v>
                </c:pt>
                <c:pt idx="6">
                  <c:v>2566</c:v>
                </c:pt>
                <c:pt idx="9">
                  <c:v>2465</c:v>
                </c:pt>
                <c:pt idx="12">
                  <c:v>2322</c:v>
                </c:pt>
              </c:numCache>
            </c:numRef>
          </c:val>
          <c:extLst>
            <c:ext xmlns:c16="http://schemas.microsoft.com/office/drawing/2014/chart" uri="{C3380CC4-5D6E-409C-BE32-E72D297353CC}">
              <c16:uniqueId val="{00000008-8A84-4E69-B090-CB9611608E5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19</c:v>
                </c:pt>
                <c:pt idx="9">
                  <c:v>0</c:v>
                </c:pt>
                <c:pt idx="12">
                  <c:v>0</c:v>
                </c:pt>
              </c:numCache>
            </c:numRef>
          </c:val>
          <c:extLst>
            <c:ext xmlns:c16="http://schemas.microsoft.com/office/drawing/2014/chart" uri="{C3380CC4-5D6E-409C-BE32-E72D297353CC}">
              <c16:uniqueId val="{00000009-8A84-4E69-B090-CB9611608E5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10010</c:v>
                </c:pt>
                <c:pt idx="3">
                  <c:v>10071</c:v>
                </c:pt>
                <c:pt idx="6">
                  <c:v>10919</c:v>
                </c:pt>
                <c:pt idx="9">
                  <c:v>10348</c:v>
                </c:pt>
                <c:pt idx="12">
                  <c:v>9698</c:v>
                </c:pt>
              </c:numCache>
            </c:numRef>
          </c:val>
          <c:extLst>
            <c:ext xmlns:c16="http://schemas.microsoft.com/office/drawing/2014/chart" uri="{C3380CC4-5D6E-409C-BE32-E72D297353CC}">
              <c16:uniqueId val="{0000000A-8A84-4E69-B090-CB9611608E5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A84-4E69-B090-CB9611608E5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2713</c:v>
                </c:pt>
                <c:pt idx="1">
                  <c:v>2717</c:v>
                </c:pt>
                <c:pt idx="2">
                  <c:v>3074</c:v>
                </c:pt>
              </c:numCache>
            </c:numRef>
          </c:val>
          <c:extLst>
            <c:ext xmlns:c16="http://schemas.microsoft.com/office/drawing/2014/chart" uri="{C3380CC4-5D6E-409C-BE32-E72D297353CC}">
              <c16:uniqueId val="{00000000-101E-43C8-A81A-C72484E5113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353</c:v>
                </c:pt>
                <c:pt idx="1">
                  <c:v>353</c:v>
                </c:pt>
                <c:pt idx="2">
                  <c:v>353</c:v>
                </c:pt>
              </c:numCache>
            </c:numRef>
          </c:val>
          <c:extLst>
            <c:ext xmlns:c16="http://schemas.microsoft.com/office/drawing/2014/chart" uri="{C3380CC4-5D6E-409C-BE32-E72D297353CC}">
              <c16:uniqueId val="{00000001-101E-43C8-A81A-C72484E5113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2888</c:v>
                </c:pt>
                <c:pt idx="1">
                  <c:v>3270</c:v>
                </c:pt>
                <c:pt idx="2">
                  <c:v>3588</c:v>
                </c:pt>
              </c:numCache>
            </c:numRef>
          </c:val>
          <c:extLst>
            <c:ext xmlns:c16="http://schemas.microsoft.com/office/drawing/2014/chart" uri="{C3380CC4-5D6E-409C-BE32-E72D297353CC}">
              <c16:uniqueId val="{00000002-101E-43C8-A81A-C72484E5113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実質公債費比率の分子となる経費は、令和６年度決算で</a:t>
          </a:r>
          <a:r>
            <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553</a:t>
          </a:r>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百万円となりました。内訳の大部分は元利償還金（</a:t>
          </a:r>
          <a:r>
            <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908</a:t>
          </a:r>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百万円）ですが、そこから地方債に係る普通交付税算入額（</a:t>
          </a:r>
          <a:r>
            <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605</a:t>
          </a:r>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百万円）が差し引かれるため、実質的な負担は軽減されています。</a:t>
          </a:r>
          <a:endPar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endParaRPr>
        </a:p>
        <a:p>
          <a:pPr eaLnBrk="1" fontAlgn="auto" latinLnBrk="0" hangingPunct="1"/>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令和６年度は元利償還金が前年度（</a:t>
          </a:r>
          <a:r>
            <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903</a:t>
          </a:r>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百万円）から微増しましたが、交付税算入額も確保されており、比率は健全な範囲内で推移しています。</a:t>
          </a:r>
          <a:endPar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endParaRPr>
        </a:p>
        <a:p>
          <a:pPr eaLnBrk="1" fontAlgn="auto" latinLnBrk="0" hangingPunct="1"/>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今後も新規借入を抑制しつつ、計画的な償還を継続します。</a:t>
          </a:r>
          <a:endParaRPr lang="en-US" altLang="ja-JP" sz="1200">
            <a:effectLst/>
            <a:latin typeface="BIZ UD明朝 Medium" panose="02020500000000000000" pitchFamily="17" charset="-128"/>
            <a:ea typeface="BIZ UD明朝 Medium" panose="02020500000000000000" pitchFamily="17"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将来負担比率については、充当可能財源等が将来負担額を上回っているため、比率は算出されていません。</a:t>
          </a:r>
          <a:endPar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endParaRPr>
        </a:p>
        <a:p>
          <a:pPr eaLnBrk="1" fontAlgn="auto" latinLnBrk="0" hangingPunct="1"/>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将来負担額（約</a:t>
          </a:r>
          <a:r>
            <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123</a:t>
          </a:r>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億円）に対し、基準財政需要額算入見込額（約</a:t>
          </a:r>
          <a:r>
            <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74</a:t>
          </a:r>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億円）、充当可能基金（約</a:t>
          </a:r>
          <a:r>
            <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74</a:t>
          </a:r>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億円）、充当可能特定歳入等が十分に確保されています。</a:t>
          </a:r>
          <a:endPar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endParaRPr>
        </a:p>
        <a:p>
          <a:pPr eaLnBrk="1" fontAlgn="auto" latinLnBrk="0" hangingPunct="1"/>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令和６年度は、地方債残高が減少した一方で、財政調整基金等の積立残高が増加したため、さらに財政的余力が高まりました。</a:t>
          </a:r>
          <a:endPar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endParaRPr>
        </a:p>
        <a:p>
          <a:pPr eaLnBrk="1" fontAlgn="auto" latinLnBrk="0" hangingPunct="1"/>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今後も大規模事業の実施にあたっては、将来負担を適切に見極め、健全な財政運営を維持します。</a:t>
          </a:r>
          <a:endParaRPr lang="ja-JP" altLang="en-US" sz="1200">
            <a:effectLst/>
            <a:latin typeface="BIZ UD明朝 Medium" panose="02020500000000000000" pitchFamily="17" charset="-128"/>
            <a:ea typeface="BIZ UD明朝 Medium" panose="02020500000000000000" pitchFamily="17"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徳島県藍住町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BIZ UD明朝 Medium" panose="02020500000000000000" pitchFamily="17" charset="-128"/>
              <a:ea typeface="BIZ UD明朝 Medium" panose="02020500000000000000" pitchFamily="17" charset="-128"/>
              <a:cs typeface="+mn-cs"/>
            </a:rPr>
            <a:t>（増減理由）</a:t>
          </a:r>
          <a:endParaRPr kumimoji="1" lang="en-US" altLang="ja-JP" sz="1200">
            <a:solidFill>
              <a:schemeClr val="dk1"/>
            </a:solidFill>
            <a:effectLst/>
            <a:latin typeface="BIZ UD明朝 Medium" panose="02020500000000000000" pitchFamily="17" charset="-128"/>
            <a:ea typeface="BIZ UD明朝 Medium" panose="02020500000000000000" pitchFamily="17" charset="-128"/>
            <a:cs typeface="+mn-cs"/>
          </a:endParaRPr>
        </a:p>
        <a:p>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基金を取り崩すことなく、</a:t>
          </a:r>
          <a:r>
            <a:rPr kumimoji="1" lang="ja-JP" altLang="en-US" sz="1200">
              <a:solidFill>
                <a:schemeClr val="dk1"/>
              </a:solidFill>
              <a:effectLst/>
              <a:latin typeface="BIZ UD明朝 Medium" panose="02020500000000000000" pitchFamily="17" charset="-128"/>
              <a:ea typeface="BIZ UD明朝 Medium" panose="02020500000000000000" pitchFamily="17" charset="-128"/>
              <a:cs typeface="+mn-cs"/>
            </a:rPr>
            <a:t>予算積立で約</a:t>
          </a:r>
          <a:r>
            <a:rPr kumimoji="1" lang="en-US" altLang="ja-JP" sz="1200">
              <a:solidFill>
                <a:schemeClr val="dk1"/>
              </a:solidFill>
              <a:effectLst/>
              <a:latin typeface="BIZ UD明朝 Medium" panose="02020500000000000000" pitchFamily="17" charset="-128"/>
              <a:ea typeface="BIZ UD明朝 Medium" panose="02020500000000000000" pitchFamily="17" charset="-128"/>
              <a:cs typeface="+mn-cs"/>
            </a:rPr>
            <a:t>350</a:t>
          </a:r>
          <a:r>
            <a:rPr kumimoji="1" lang="ja-JP" altLang="en-US" sz="1200">
              <a:solidFill>
                <a:schemeClr val="dk1"/>
              </a:solidFill>
              <a:effectLst/>
              <a:latin typeface="BIZ UD明朝 Medium" panose="02020500000000000000" pitchFamily="17" charset="-128"/>
              <a:ea typeface="BIZ UD明朝 Medium" panose="02020500000000000000" pitchFamily="17" charset="-128"/>
              <a:cs typeface="+mn-cs"/>
            </a:rPr>
            <a:t>百万円、</a:t>
          </a:r>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歳計剰余金</a:t>
          </a:r>
          <a:r>
            <a:rPr kumimoji="1" lang="ja-JP" altLang="en-US" sz="1200">
              <a:solidFill>
                <a:schemeClr val="dk1"/>
              </a:solidFill>
              <a:effectLst/>
              <a:latin typeface="BIZ UD明朝 Medium" panose="02020500000000000000" pitchFamily="17" charset="-128"/>
              <a:ea typeface="BIZ UD明朝 Medium" panose="02020500000000000000" pitchFamily="17" charset="-128"/>
              <a:cs typeface="+mn-cs"/>
            </a:rPr>
            <a:t>で</a:t>
          </a:r>
          <a:r>
            <a:rPr kumimoji="1" lang="en-US" altLang="ja-JP" sz="1200">
              <a:solidFill>
                <a:schemeClr val="dk1"/>
              </a:solidFill>
              <a:effectLst/>
              <a:latin typeface="BIZ UD明朝 Medium" panose="02020500000000000000" pitchFamily="17" charset="-128"/>
              <a:ea typeface="BIZ UD明朝 Medium" panose="02020500000000000000" pitchFamily="17" charset="-128"/>
              <a:cs typeface="+mn-cs"/>
            </a:rPr>
            <a:t>300</a:t>
          </a:r>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百万円を積み立てることができた</a:t>
          </a:r>
          <a:r>
            <a:rPr kumimoji="1" lang="ja-JP" altLang="en-US" sz="1200">
              <a:solidFill>
                <a:schemeClr val="dk1"/>
              </a:solidFill>
              <a:effectLst/>
              <a:latin typeface="BIZ UD明朝 Medium" panose="02020500000000000000" pitchFamily="17" charset="-128"/>
              <a:ea typeface="BIZ UD明朝 Medium" panose="02020500000000000000" pitchFamily="17" charset="-128"/>
              <a:cs typeface="+mn-cs"/>
            </a:rPr>
            <a:t>ました</a:t>
          </a:r>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a:t>
          </a:r>
          <a:endParaRPr lang="ja-JP" altLang="ja-JP" sz="1200">
            <a:effectLst/>
            <a:latin typeface="BIZ UD明朝 Medium" panose="02020500000000000000" pitchFamily="17" charset="-128"/>
            <a:ea typeface="BIZ UD明朝 Medium" panose="02020500000000000000" pitchFamily="17" charset="-128"/>
          </a:endParaRPr>
        </a:p>
        <a:p>
          <a:endParaRPr kumimoji="1" lang="en-US" altLang="ja-JP" sz="1200">
            <a:solidFill>
              <a:schemeClr val="dk1"/>
            </a:solidFill>
            <a:effectLst/>
            <a:latin typeface="BIZ UD明朝 Medium" panose="02020500000000000000" pitchFamily="17" charset="-128"/>
            <a:ea typeface="BIZ UD明朝 Medium" panose="02020500000000000000" pitchFamily="17" charset="-128"/>
            <a:cs typeface="+mn-cs"/>
          </a:endParaRPr>
        </a:p>
        <a:p>
          <a:endParaRPr kumimoji="1" lang="en-US" altLang="ja-JP" sz="1200">
            <a:solidFill>
              <a:schemeClr val="dk1"/>
            </a:solidFill>
            <a:effectLst/>
            <a:latin typeface="BIZ UD明朝 Medium" panose="02020500000000000000" pitchFamily="17" charset="-128"/>
            <a:ea typeface="BIZ UD明朝 Medium" panose="02020500000000000000" pitchFamily="17" charset="-128"/>
            <a:cs typeface="+mn-cs"/>
          </a:endParaRPr>
        </a:p>
        <a:p>
          <a:endParaRPr kumimoji="1" lang="en-US" altLang="ja-JP" sz="1200">
            <a:solidFill>
              <a:schemeClr val="dk1"/>
            </a:solidFill>
            <a:effectLst/>
            <a:latin typeface="BIZ UD明朝 Medium" panose="02020500000000000000" pitchFamily="17" charset="-128"/>
            <a:ea typeface="BIZ UD明朝 Medium" panose="02020500000000000000" pitchFamily="17" charset="-128"/>
            <a:cs typeface="+mn-cs"/>
          </a:endParaRPr>
        </a:p>
        <a:p>
          <a:endParaRPr kumimoji="1" lang="en-US" altLang="ja-JP" sz="1200">
            <a:solidFill>
              <a:schemeClr val="dk1"/>
            </a:solidFill>
            <a:effectLst/>
            <a:latin typeface="BIZ UD明朝 Medium" panose="02020500000000000000" pitchFamily="17" charset="-128"/>
            <a:ea typeface="BIZ UD明朝 Medium" panose="02020500000000000000" pitchFamily="17" charset="-128"/>
            <a:cs typeface="+mn-cs"/>
          </a:endParaRPr>
        </a:p>
        <a:p>
          <a:r>
            <a:rPr kumimoji="1" lang="ja-JP" altLang="en-US" sz="1200">
              <a:solidFill>
                <a:schemeClr val="dk1"/>
              </a:solidFill>
              <a:effectLst/>
              <a:latin typeface="BIZ UD明朝 Medium" panose="02020500000000000000" pitchFamily="17" charset="-128"/>
              <a:ea typeface="BIZ UD明朝 Medium" panose="02020500000000000000" pitchFamily="17" charset="-128"/>
              <a:cs typeface="+mn-cs"/>
            </a:rPr>
            <a:t>（今後の方針）</a:t>
          </a:r>
          <a:endParaRPr kumimoji="1" lang="en-US" altLang="ja-JP" sz="1200">
            <a:solidFill>
              <a:schemeClr val="dk1"/>
            </a:solidFill>
            <a:effectLst/>
            <a:latin typeface="BIZ UD明朝 Medium" panose="02020500000000000000" pitchFamily="17" charset="-128"/>
            <a:ea typeface="BIZ UD明朝 Medium" panose="02020500000000000000" pitchFamily="17" charset="-128"/>
            <a:cs typeface="+mn-cs"/>
          </a:endParaRPr>
        </a:p>
        <a:p>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経常収支比率は</a:t>
          </a:r>
          <a:r>
            <a:rPr kumimoji="1" lang="ja-JP" altLang="en-US" sz="1200">
              <a:solidFill>
                <a:schemeClr val="dk1"/>
              </a:solidFill>
              <a:effectLst/>
              <a:latin typeface="BIZ UD明朝 Medium" panose="02020500000000000000" pitchFamily="17" charset="-128"/>
              <a:ea typeface="BIZ UD明朝 Medium" panose="02020500000000000000" pitchFamily="17" charset="-128"/>
              <a:cs typeface="+mn-cs"/>
            </a:rPr>
            <a:t>長期的に見ると</a:t>
          </a:r>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増加傾向にあり、今後は、財源不足により、積み立てを行うことは困難になると思われ</a:t>
          </a:r>
          <a:r>
            <a:rPr kumimoji="1" lang="ja-JP" altLang="en-US" sz="1200">
              <a:solidFill>
                <a:schemeClr val="dk1"/>
              </a:solidFill>
              <a:effectLst/>
              <a:latin typeface="BIZ UD明朝 Medium" panose="02020500000000000000" pitchFamily="17" charset="-128"/>
              <a:ea typeface="BIZ UD明朝 Medium" panose="02020500000000000000" pitchFamily="17" charset="-128"/>
              <a:cs typeface="+mn-cs"/>
            </a:rPr>
            <a:t>ます</a:t>
          </a:r>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a:t>
          </a:r>
          <a:endParaRPr lang="ja-JP" altLang="ja-JP" sz="1200">
            <a:effectLst/>
            <a:latin typeface="BIZ UD明朝 Medium" panose="02020500000000000000" pitchFamily="17" charset="-128"/>
            <a:ea typeface="BIZ UD明朝 Medium" panose="02020500000000000000" pitchFamily="17" charset="-128"/>
          </a:endParaRPr>
        </a:p>
        <a:p>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事業の適債性や補助金等を精査し、財政的に有利な方法で財源を確保していくことが必要になると考えて</a:t>
          </a:r>
          <a:r>
            <a:rPr kumimoji="1" lang="ja-JP" altLang="en-US" sz="1200">
              <a:solidFill>
                <a:schemeClr val="dk1"/>
              </a:solidFill>
              <a:effectLst/>
              <a:latin typeface="BIZ UD明朝 Medium" panose="02020500000000000000" pitchFamily="17" charset="-128"/>
              <a:ea typeface="BIZ UD明朝 Medium" panose="02020500000000000000" pitchFamily="17" charset="-128"/>
              <a:cs typeface="+mn-cs"/>
            </a:rPr>
            <a:t>おります</a:t>
          </a:r>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a:t>
          </a:r>
          <a:endParaRPr lang="ja-JP" altLang="ja-JP" sz="1200">
            <a:effectLst/>
            <a:latin typeface="BIZ UD明朝 Medium" panose="02020500000000000000" pitchFamily="17" charset="-128"/>
            <a:ea typeface="BIZ UD明朝 Medium" panose="02020500000000000000" pitchFamily="17" charset="-128"/>
          </a:endParaRPr>
        </a:p>
        <a:p>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その中で、残る地方負担分に対しては、基金を取り崩していくことになることが想定され</a:t>
          </a:r>
          <a:r>
            <a:rPr kumimoji="1" lang="ja-JP" altLang="en-US" sz="1200">
              <a:solidFill>
                <a:schemeClr val="dk1"/>
              </a:solidFill>
              <a:effectLst/>
              <a:latin typeface="BIZ UD明朝 Medium" panose="02020500000000000000" pitchFamily="17" charset="-128"/>
              <a:ea typeface="BIZ UD明朝 Medium" panose="02020500000000000000" pitchFamily="17" charset="-128"/>
              <a:cs typeface="+mn-cs"/>
            </a:rPr>
            <a:t>ます</a:t>
          </a:r>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a:t>
          </a:r>
          <a:endParaRPr kumimoji="1" lang="en-US" altLang="ja-JP" sz="1200">
            <a:solidFill>
              <a:schemeClr val="dk1"/>
            </a:solidFill>
            <a:effectLst/>
            <a:latin typeface="BIZ UD明朝 Medium" panose="02020500000000000000" pitchFamily="17" charset="-128"/>
            <a:ea typeface="BIZ UD明朝 Medium" panose="02020500000000000000" pitchFamily="17"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（基金の使途）</a:t>
          </a:r>
          <a:endParaRPr lang="ja-JP" altLang="ja-JP" sz="1200">
            <a:effectLst/>
            <a:latin typeface="BIZ UD明朝 Medium" panose="02020500000000000000" pitchFamily="17" charset="-128"/>
            <a:ea typeface="BIZ UD明朝 Medium" panose="02020500000000000000" pitchFamily="17" charset="-128"/>
          </a:endParaRPr>
        </a:p>
        <a:p>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社会福祉施設整備事業積立金：社会福祉施設の整備に充当するための財源</a:t>
          </a:r>
          <a:endParaRPr lang="ja-JP" altLang="ja-JP" sz="1200">
            <a:effectLst/>
            <a:latin typeface="BIZ UD明朝 Medium" panose="02020500000000000000" pitchFamily="17" charset="-128"/>
            <a:ea typeface="BIZ UD明朝 Medium" panose="02020500000000000000" pitchFamily="17" charset="-128"/>
          </a:endParaRPr>
        </a:p>
        <a:p>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教育施設整備事業積立金：教育施設の新築改築の事業に充当するための財源</a:t>
          </a:r>
          <a:endParaRPr lang="ja-JP" altLang="ja-JP" sz="1200">
            <a:effectLst/>
            <a:latin typeface="BIZ UD明朝 Medium" panose="02020500000000000000" pitchFamily="17" charset="-128"/>
            <a:ea typeface="BIZ UD明朝 Medium" panose="02020500000000000000" pitchFamily="17" charset="-128"/>
          </a:endParaRPr>
        </a:p>
        <a:p>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一般公共事業積立金：専らインフラの整備等の事業に充当するための財源</a:t>
          </a:r>
          <a:endParaRPr lang="ja-JP" altLang="ja-JP" sz="1200">
            <a:effectLst/>
            <a:latin typeface="BIZ UD明朝 Medium" panose="02020500000000000000" pitchFamily="17" charset="-128"/>
            <a:ea typeface="BIZ UD明朝 Medium" panose="02020500000000000000" pitchFamily="17" charset="-128"/>
          </a:endParaRPr>
        </a:p>
        <a:p>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退職手当積立金：退職手当組合への特別負担金に充当するための財源</a:t>
          </a:r>
          <a:endParaRPr lang="ja-JP" altLang="ja-JP" sz="1200">
            <a:effectLst/>
            <a:latin typeface="BIZ UD明朝 Medium" panose="02020500000000000000" pitchFamily="17" charset="-128"/>
            <a:ea typeface="BIZ UD明朝 Medium" panose="02020500000000000000" pitchFamily="17" charset="-128"/>
          </a:endParaRPr>
        </a:p>
        <a:p>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一般公共施設改築等積立金：公共施設の改築改修の事業に充当するための財源</a:t>
          </a:r>
          <a:endParaRPr lang="ja-JP" altLang="ja-JP" sz="1200">
            <a:effectLst/>
            <a:latin typeface="BIZ UD明朝 Medium" panose="02020500000000000000" pitchFamily="17" charset="-128"/>
            <a:ea typeface="BIZ UD明朝 Medium" panose="02020500000000000000" pitchFamily="17" charset="-128"/>
          </a:endParaRPr>
        </a:p>
        <a:p>
          <a:endParaRPr kumimoji="1" lang="en-US" altLang="ja-JP" sz="1200">
            <a:solidFill>
              <a:schemeClr val="dk1"/>
            </a:solidFill>
            <a:effectLst/>
            <a:latin typeface="BIZ UD明朝 Medium" panose="02020500000000000000" pitchFamily="17" charset="-128"/>
            <a:ea typeface="BIZ UD明朝 Medium" panose="02020500000000000000" pitchFamily="17" charset="-128"/>
            <a:cs typeface="+mn-cs"/>
          </a:endParaRPr>
        </a:p>
        <a:p>
          <a:endParaRPr kumimoji="1" lang="en-US" altLang="ja-JP" sz="1200">
            <a:solidFill>
              <a:schemeClr val="dk1"/>
            </a:solidFill>
            <a:effectLst/>
            <a:latin typeface="BIZ UD明朝 Medium" panose="02020500000000000000" pitchFamily="17" charset="-128"/>
            <a:ea typeface="BIZ UD明朝 Medium" panose="02020500000000000000" pitchFamily="17" charset="-128"/>
            <a:cs typeface="+mn-cs"/>
          </a:endParaRPr>
        </a:p>
        <a:p>
          <a:endParaRPr kumimoji="1" lang="en-US" altLang="ja-JP" sz="1200">
            <a:solidFill>
              <a:schemeClr val="dk1"/>
            </a:solidFill>
            <a:effectLst/>
            <a:latin typeface="BIZ UD明朝 Medium" panose="02020500000000000000" pitchFamily="17" charset="-128"/>
            <a:ea typeface="BIZ UD明朝 Medium" panose="02020500000000000000" pitchFamily="17" charset="-128"/>
            <a:cs typeface="+mn-cs"/>
          </a:endParaRPr>
        </a:p>
        <a:p>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（増減理由）</a:t>
          </a:r>
          <a:endParaRPr lang="ja-JP" altLang="ja-JP" sz="1200">
            <a:effectLst/>
            <a:latin typeface="BIZ UD明朝 Medium" panose="02020500000000000000" pitchFamily="17" charset="-128"/>
            <a:ea typeface="BIZ UD明朝 Medium" panose="02020500000000000000" pitchFamily="17" charset="-128"/>
          </a:endParaRPr>
        </a:p>
        <a:p>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歳計剰余金のうち、</a:t>
          </a:r>
          <a:r>
            <a:rPr kumimoji="1" lang="en-US" altLang="ja-JP" sz="1200">
              <a:solidFill>
                <a:schemeClr val="dk1"/>
              </a:solidFill>
              <a:effectLst/>
              <a:latin typeface="BIZ UD明朝 Medium" panose="02020500000000000000" pitchFamily="17" charset="-128"/>
              <a:ea typeface="BIZ UD明朝 Medium" panose="02020500000000000000" pitchFamily="17" charset="-128"/>
              <a:cs typeface="+mn-cs"/>
            </a:rPr>
            <a:t>300</a:t>
          </a:r>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百万円を社会福祉施設整備事業積立金に積み立て</a:t>
          </a:r>
          <a:r>
            <a:rPr kumimoji="1" lang="ja-JP" altLang="en-US" sz="1200">
              <a:solidFill>
                <a:schemeClr val="dk1"/>
              </a:solidFill>
              <a:effectLst/>
              <a:latin typeface="BIZ UD明朝 Medium" panose="02020500000000000000" pitchFamily="17" charset="-128"/>
              <a:ea typeface="BIZ UD明朝 Medium" panose="02020500000000000000" pitchFamily="17" charset="-128"/>
              <a:cs typeface="+mn-cs"/>
            </a:rPr>
            <a:t>ました</a:t>
          </a:r>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a:t>
          </a:r>
          <a:endParaRPr lang="ja-JP" altLang="ja-JP" sz="1200">
            <a:effectLst/>
            <a:latin typeface="BIZ UD明朝 Medium" panose="02020500000000000000" pitchFamily="17" charset="-128"/>
            <a:ea typeface="BIZ UD明朝 Medium" panose="02020500000000000000" pitchFamily="17" charset="-128"/>
          </a:endParaRPr>
        </a:p>
        <a:p>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昨年に引き続き、退職手当積立金にも積み立てを</a:t>
          </a:r>
          <a:r>
            <a:rPr kumimoji="1" lang="ja-JP" altLang="en-US" sz="1200">
              <a:solidFill>
                <a:schemeClr val="dk1"/>
              </a:solidFill>
              <a:effectLst/>
              <a:latin typeface="BIZ UD明朝 Medium" panose="02020500000000000000" pitchFamily="17" charset="-128"/>
              <a:ea typeface="BIZ UD明朝 Medium" panose="02020500000000000000" pitchFamily="17" charset="-128"/>
              <a:cs typeface="+mn-cs"/>
            </a:rPr>
            <a:t>しました</a:t>
          </a:r>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a:t>
          </a:r>
          <a:endParaRPr lang="ja-JP" altLang="ja-JP" sz="1200">
            <a:effectLst/>
            <a:latin typeface="BIZ UD明朝 Medium" panose="02020500000000000000" pitchFamily="17" charset="-128"/>
            <a:ea typeface="BIZ UD明朝 Medium" panose="02020500000000000000" pitchFamily="17" charset="-128"/>
          </a:endParaRPr>
        </a:p>
        <a:p>
          <a:endParaRPr kumimoji="1" lang="en-US" altLang="ja-JP" sz="1200">
            <a:solidFill>
              <a:schemeClr val="dk1"/>
            </a:solidFill>
            <a:effectLst/>
            <a:latin typeface="BIZ UD明朝 Medium" panose="02020500000000000000" pitchFamily="17" charset="-128"/>
            <a:ea typeface="BIZ UD明朝 Medium" panose="02020500000000000000" pitchFamily="17" charset="-128"/>
            <a:cs typeface="+mn-cs"/>
          </a:endParaRPr>
        </a:p>
        <a:p>
          <a:endParaRPr kumimoji="1" lang="en-US" altLang="ja-JP" sz="1200">
            <a:solidFill>
              <a:schemeClr val="dk1"/>
            </a:solidFill>
            <a:effectLst/>
            <a:latin typeface="BIZ UD明朝 Medium" panose="02020500000000000000" pitchFamily="17" charset="-128"/>
            <a:ea typeface="BIZ UD明朝 Medium" panose="02020500000000000000" pitchFamily="17" charset="-128"/>
            <a:cs typeface="+mn-cs"/>
          </a:endParaRPr>
        </a:p>
        <a:p>
          <a:endParaRPr kumimoji="1" lang="en-US" altLang="ja-JP" sz="1200">
            <a:solidFill>
              <a:schemeClr val="dk1"/>
            </a:solidFill>
            <a:effectLst/>
            <a:latin typeface="BIZ UD明朝 Medium" panose="02020500000000000000" pitchFamily="17" charset="-128"/>
            <a:ea typeface="BIZ UD明朝 Medium" panose="02020500000000000000" pitchFamily="17" charset="-128"/>
            <a:cs typeface="+mn-cs"/>
          </a:endParaRPr>
        </a:p>
        <a:p>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（今後の方針）</a:t>
          </a:r>
          <a:endParaRPr lang="ja-JP" altLang="ja-JP" sz="1200">
            <a:effectLst/>
            <a:latin typeface="BIZ UD明朝 Medium" panose="02020500000000000000" pitchFamily="17" charset="-128"/>
            <a:ea typeface="BIZ UD明朝 Medium" panose="02020500000000000000" pitchFamily="17" charset="-128"/>
          </a:endParaRPr>
        </a:p>
        <a:p>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老朽化した施設の更新が計画されており、そのための財源として基金を取り崩していくことになると思われ</a:t>
          </a:r>
          <a:r>
            <a:rPr kumimoji="1" lang="ja-JP" altLang="en-US" sz="1200">
              <a:solidFill>
                <a:schemeClr val="dk1"/>
              </a:solidFill>
              <a:effectLst/>
              <a:latin typeface="BIZ UD明朝 Medium" panose="02020500000000000000" pitchFamily="17" charset="-128"/>
              <a:ea typeface="BIZ UD明朝 Medium" panose="02020500000000000000" pitchFamily="17" charset="-128"/>
              <a:cs typeface="+mn-cs"/>
            </a:rPr>
            <a:t>ます</a:t>
          </a:r>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（増減理由）</a:t>
          </a:r>
          <a:endParaRPr lang="ja-JP" altLang="ja-JP" sz="1200">
            <a:effectLst/>
            <a:latin typeface="BIZ UD明朝 Medium" panose="02020500000000000000" pitchFamily="17" charset="-128"/>
            <a:ea typeface="BIZ UD明朝 Medium" panose="02020500000000000000" pitchFamily="17" charset="-128"/>
          </a:endParaRPr>
        </a:p>
        <a:p>
          <a:r>
            <a:rPr kumimoji="1" lang="ja-JP" altLang="en-US" sz="1200">
              <a:solidFill>
                <a:schemeClr val="dk1"/>
              </a:solidFill>
              <a:effectLst/>
              <a:latin typeface="BIZ UD明朝 Medium" panose="02020500000000000000" pitchFamily="17" charset="-128"/>
              <a:ea typeface="BIZ UD明朝 Medium" panose="02020500000000000000" pitchFamily="17" charset="-128"/>
              <a:cs typeface="+mn-cs"/>
            </a:rPr>
            <a:t>予算積立で約</a:t>
          </a:r>
          <a:r>
            <a:rPr kumimoji="1" lang="en-US" altLang="ja-JP" sz="1200">
              <a:solidFill>
                <a:schemeClr val="dk1"/>
              </a:solidFill>
              <a:effectLst/>
              <a:latin typeface="BIZ UD明朝 Medium" panose="02020500000000000000" pitchFamily="17" charset="-128"/>
              <a:ea typeface="BIZ UD明朝 Medium" panose="02020500000000000000" pitchFamily="17" charset="-128"/>
              <a:cs typeface="+mn-cs"/>
            </a:rPr>
            <a:t>350</a:t>
          </a:r>
          <a:r>
            <a:rPr kumimoji="1" lang="ja-JP" altLang="en-US" sz="1200">
              <a:solidFill>
                <a:schemeClr val="dk1"/>
              </a:solidFill>
              <a:effectLst/>
              <a:latin typeface="BIZ UD明朝 Medium" panose="02020500000000000000" pitchFamily="17" charset="-128"/>
              <a:ea typeface="BIZ UD明朝 Medium" panose="02020500000000000000" pitchFamily="17" charset="-128"/>
              <a:cs typeface="+mn-cs"/>
            </a:rPr>
            <a:t>百万円を積み立てました。</a:t>
          </a:r>
          <a:endParaRPr kumimoji="1" lang="en-US" altLang="ja-JP" sz="1200">
            <a:solidFill>
              <a:schemeClr val="dk1"/>
            </a:solidFill>
            <a:effectLst/>
            <a:latin typeface="BIZ UD明朝 Medium" panose="02020500000000000000" pitchFamily="17" charset="-128"/>
            <a:ea typeface="BIZ UD明朝 Medium" panose="02020500000000000000" pitchFamily="17" charset="-128"/>
            <a:cs typeface="+mn-cs"/>
          </a:endParaRPr>
        </a:p>
        <a:p>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歳計剰余金は、社会福祉施設整備事業積立金に積み立てることとし</a:t>
          </a:r>
          <a:r>
            <a:rPr kumimoji="1" lang="ja-JP" altLang="en-US" sz="1200">
              <a:solidFill>
                <a:schemeClr val="dk1"/>
              </a:solidFill>
              <a:effectLst/>
              <a:latin typeface="BIZ UD明朝 Medium" panose="02020500000000000000" pitchFamily="17" charset="-128"/>
              <a:ea typeface="BIZ UD明朝 Medium" panose="02020500000000000000" pitchFamily="17" charset="-128"/>
              <a:cs typeface="+mn-cs"/>
            </a:rPr>
            <a:t>ました</a:t>
          </a:r>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a:t>
          </a:r>
          <a:endParaRPr lang="ja-JP" altLang="ja-JP" sz="1200">
            <a:effectLst/>
            <a:latin typeface="BIZ UD明朝 Medium" panose="02020500000000000000" pitchFamily="17" charset="-128"/>
            <a:ea typeface="BIZ UD明朝 Medium" panose="02020500000000000000" pitchFamily="17" charset="-128"/>
          </a:endParaRPr>
        </a:p>
        <a:p>
          <a:endParaRPr kumimoji="1" lang="en-US" altLang="ja-JP" sz="1200">
            <a:solidFill>
              <a:schemeClr val="dk1"/>
            </a:solidFill>
            <a:effectLst/>
            <a:latin typeface="BIZ UD明朝 Medium" panose="02020500000000000000" pitchFamily="17" charset="-128"/>
            <a:ea typeface="BIZ UD明朝 Medium" panose="02020500000000000000" pitchFamily="17" charset="-128"/>
            <a:cs typeface="+mn-cs"/>
          </a:endParaRPr>
        </a:p>
        <a:p>
          <a:endParaRPr kumimoji="1" lang="en-US" altLang="ja-JP" sz="1200">
            <a:solidFill>
              <a:schemeClr val="dk1"/>
            </a:solidFill>
            <a:effectLst/>
            <a:latin typeface="BIZ UD明朝 Medium" panose="02020500000000000000" pitchFamily="17" charset="-128"/>
            <a:ea typeface="BIZ UD明朝 Medium" panose="02020500000000000000" pitchFamily="17" charset="-128"/>
            <a:cs typeface="+mn-cs"/>
          </a:endParaRPr>
        </a:p>
        <a:p>
          <a:endParaRPr kumimoji="1" lang="en-US" altLang="ja-JP" sz="1200">
            <a:solidFill>
              <a:schemeClr val="dk1"/>
            </a:solidFill>
            <a:effectLst/>
            <a:latin typeface="BIZ UD明朝 Medium" panose="02020500000000000000" pitchFamily="17" charset="-128"/>
            <a:ea typeface="BIZ UD明朝 Medium" panose="02020500000000000000" pitchFamily="17" charset="-128"/>
            <a:cs typeface="+mn-cs"/>
          </a:endParaRPr>
        </a:p>
        <a:p>
          <a:endParaRPr kumimoji="1" lang="en-US" altLang="ja-JP" sz="1200">
            <a:solidFill>
              <a:schemeClr val="dk1"/>
            </a:solidFill>
            <a:effectLst/>
            <a:latin typeface="BIZ UD明朝 Medium" panose="02020500000000000000" pitchFamily="17" charset="-128"/>
            <a:ea typeface="BIZ UD明朝 Medium" panose="02020500000000000000" pitchFamily="17" charset="-128"/>
            <a:cs typeface="+mn-cs"/>
          </a:endParaRPr>
        </a:p>
        <a:p>
          <a:endParaRPr lang="ja-JP" altLang="ja-JP" sz="1200">
            <a:effectLst/>
            <a:latin typeface="BIZ UD明朝 Medium" panose="02020500000000000000" pitchFamily="17" charset="-128"/>
            <a:ea typeface="BIZ UD明朝 Medium" panose="02020500000000000000" pitchFamily="17" charset="-128"/>
          </a:endParaRPr>
        </a:p>
        <a:p>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（今後の方針）</a:t>
          </a:r>
          <a:endParaRPr lang="ja-JP" altLang="ja-JP" sz="1200">
            <a:effectLst/>
            <a:latin typeface="BIZ UD明朝 Medium" panose="02020500000000000000" pitchFamily="17" charset="-128"/>
            <a:ea typeface="BIZ UD明朝 Medium" panose="02020500000000000000" pitchFamily="17" charset="-128"/>
          </a:endParaRPr>
        </a:p>
        <a:p>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直近では基金の取り崩しをせずにきているが、今後は財源不足により、残高を維持することは難しいと思われ</a:t>
          </a:r>
          <a:r>
            <a:rPr kumimoji="1" lang="ja-JP" altLang="en-US" sz="1200">
              <a:solidFill>
                <a:schemeClr val="dk1"/>
              </a:solidFill>
              <a:effectLst/>
              <a:latin typeface="BIZ UD明朝 Medium" panose="02020500000000000000" pitchFamily="17" charset="-128"/>
              <a:ea typeface="BIZ UD明朝 Medium" panose="02020500000000000000" pitchFamily="17" charset="-128"/>
              <a:cs typeface="+mn-cs"/>
            </a:rPr>
            <a:t>ます</a:t>
          </a:r>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a:t>
          </a:r>
          <a:endParaRPr lang="ja-JP" altLang="ja-JP" sz="1200">
            <a:effectLst/>
            <a:latin typeface="BIZ UD明朝 Medium" panose="02020500000000000000" pitchFamily="17" charset="-128"/>
            <a:ea typeface="BIZ UD明朝 Medium" panose="02020500000000000000" pitchFamily="17" charset="-128"/>
          </a:endParaRPr>
        </a:p>
        <a:p>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可能な限り取り崩しはせずに、基金残高が一般的に適正とされている標準財政規模の１０％以上を維持できるよう努め</a:t>
          </a:r>
          <a:r>
            <a:rPr kumimoji="1" lang="ja-JP" altLang="en-US" sz="1200">
              <a:solidFill>
                <a:schemeClr val="dk1"/>
              </a:solidFill>
              <a:effectLst/>
              <a:latin typeface="BIZ UD明朝 Medium" panose="02020500000000000000" pitchFamily="17" charset="-128"/>
              <a:ea typeface="BIZ UD明朝 Medium" panose="02020500000000000000" pitchFamily="17" charset="-128"/>
              <a:cs typeface="+mn-cs"/>
            </a:rPr>
            <a:t>ます</a:t>
          </a:r>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a:t>
          </a:r>
          <a:endParaRPr kumimoji="1" lang="en-US" altLang="ja-JP" sz="1200">
            <a:solidFill>
              <a:schemeClr val="dk1"/>
            </a:solidFill>
            <a:effectLst/>
            <a:latin typeface="BIZ UD明朝 Medium" panose="02020500000000000000" pitchFamily="17" charset="-128"/>
            <a:ea typeface="BIZ UD明朝 Medium" panose="02020500000000000000" pitchFamily="17"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（増減理由）</a:t>
          </a:r>
          <a:endParaRPr lang="ja-JP" altLang="ja-JP" sz="1200">
            <a:effectLst/>
            <a:latin typeface="BIZ UD明朝 Medium" panose="02020500000000000000" pitchFamily="17" charset="-128"/>
            <a:ea typeface="BIZ UD明朝 Medium" panose="02020500000000000000" pitchFamily="17" charset="-128"/>
          </a:endParaRPr>
        </a:p>
        <a:p>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減債基金には、基金の運用収入のみを積み立て</a:t>
          </a:r>
          <a:r>
            <a:rPr kumimoji="1" lang="ja-JP" altLang="en-US" sz="1200">
              <a:solidFill>
                <a:schemeClr val="dk1"/>
              </a:solidFill>
              <a:effectLst/>
              <a:latin typeface="BIZ UD明朝 Medium" panose="02020500000000000000" pitchFamily="17" charset="-128"/>
              <a:ea typeface="BIZ UD明朝 Medium" panose="02020500000000000000" pitchFamily="17" charset="-128"/>
              <a:cs typeface="+mn-cs"/>
            </a:rPr>
            <a:t>ました</a:t>
          </a:r>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a:t>
          </a:r>
          <a:endParaRPr kumimoji="1" lang="en-US" altLang="ja-JP" sz="1200">
            <a:solidFill>
              <a:schemeClr val="dk1"/>
            </a:solidFill>
            <a:effectLst/>
            <a:latin typeface="BIZ UD明朝 Medium" panose="02020500000000000000" pitchFamily="17" charset="-128"/>
            <a:ea typeface="BIZ UD明朝 Medium" panose="02020500000000000000" pitchFamily="17" charset="-128"/>
            <a:cs typeface="+mn-cs"/>
          </a:endParaRPr>
        </a:p>
        <a:p>
          <a:endParaRPr kumimoji="1" lang="en-US" altLang="ja-JP" sz="1200">
            <a:solidFill>
              <a:schemeClr val="dk1"/>
            </a:solidFill>
            <a:effectLst/>
            <a:latin typeface="BIZ UD明朝 Medium" panose="02020500000000000000" pitchFamily="17" charset="-128"/>
            <a:ea typeface="BIZ UD明朝 Medium" panose="02020500000000000000" pitchFamily="17" charset="-128"/>
            <a:cs typeface="+mn-cs"/>
          </a:endParaRPr>
        </a:p>
        <a:p>
          <a:endParaRPr kumimoji="1" lang="en-US" altLang="ja-JP" sz="1200">
            <a:solidFill>
              <a:schemeClr val="dk1"/>
            </a:solidFill>
            <a:effectLst/>
            <a:latin typeface="BIZ UD明朝 Medium" panose="02020500000000000000" pitchFamily="17" charset="-128"/>
            <a:ea typeface="BIZ UD明朝 Medium" panose="02020500000000000000" pitchFamily="17" charset="-128"/>
            <a:cs typeface="+mn-cs"/>
          </a:endParaRPr>
        </a:p>
        <a:p>
          <a:endParaRPr kumimoji="1" lang="en-US" altLang="ja-JP" sz="1200">
            <a:solidFill>
              <a:schemeClr val="dk1"/>
            </a:solidFill>
            <a:effectLst/>
            <a:latin typeface="BIZ UD明朝 Medium" panose="02020500000000000000" pitchFamily="17" charset="-128"/>
            <a:ea typeface="BIZ UD明朝 Medium" panose="02020500000000000000" pitchFamily="17" charset="-128"/>
            <a:cs typeface="+mn-cs"/>
          </a:endParaRPr>
        </a:p>
        <a:p>
          <a:endParaRPr lang="ja-JP" altLang="ja-JP" sz="1200">
            <a:effectLst/>
            <a:latin typeface="BIZ UD明朝 Medium" panose="02020500000000000000" pitchFamily="17" charset="-128"/>
            <a:ea typeface="BIZ UD明朝 Medium" panose="02020500000000000000" pitchFamily="17" charset="-128"/>
          </a:endParaRPr>
        </a:p>
        <a:p>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（今後の方針）</a:t>
          </a:r>
          <a:endParaRPr lang="ja-JP" altLang="ja-JP" sz="1200">
            <a:effectLst/>
            <a:latin typeface="BIZ UD明朝 Medium" panose="02020500000000000000" pitchFamily="17" charset="-128"/>
            <a:ea typeface="BIZ UD明朝 Medium" panose="02020500000000000000" pitchFamily="17" charset="-128"/>
          </a:endParaRPr>
        </a:p>
        <a:p>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今後の新規発行起債額を償還計画とを踏まえながら、積み増し、取り崩しを検討</a:t>
          </a:r>
          <a:r>
            <a:rPr kumimoji="1" lang="ja-JP" altLang="en-US" sz="1200">
              <a:solidFill>
                <a:schemeClr val="dk1"/>
              </a:solidFill>
              <a:effectLst/>
              <a:latin typeface="BIZ UD明朝 Medium" panose="02020500000000000000" pitchFamily="17" charset="-128"/>
              <a:ea typeface="BIZ UD明朝 Medium" panose="02020500000000000000" pitchFamily="17" charset="-128"/>
              <a:cs typeface="+mn-cs"/>
            </a:rPr>
            <a:t>します</a:t>
          </a:r>
          <a:r>
            <a:rPr kumimoji="1" lang="ja-JP" altLang="ja-JP" sz="1200">
              <a:solidFill>
                <a:schemeClr val="dk1"/>
              </a:solidFill>
              <a:effectLst/>
              <a:latin typeface="BIZ UD明朝 Medium" panose="02020500000000000000" pitchFamily="17" charset="-128"/>
              <a:ea typeface="BIZ UD明朝 Medium" panose="02020500000000000000" pitchFamily="17" charset="-128"/>
              <a:cs typeface="+mn-cs"/>
            </a:rPr>
            <a:t>。</a:t>
          </a:r>
          <a:endParaRPr kumimoji="1" lang="en-US" altLang="ja-JP" sz="1200">
            <a:solidFill>
              <a:schemeClr val="dk1"/>
            </a:solidFill>
            <a:effectLst/>
            <a:latin typeface="BIZ UD明朝 Medium" panose="02020500000000000000" pitchFamily="17" charset="-128"/>
            <a:ea typeface="BIZ UD明朝 Medium" panose="02020500000000000000" pitchFamily="17"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35,320
34,921
16.27
13,689,308
12,713,162
863,545
7,750,006
9,698,424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令和６年度の財政力指数は</a:t>
          </a:r>
          <a:r>
            <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0.66</a:t>
          </a:r>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となり、類似団体平均（</a:t>
          </a:r>
          <a:r>
            <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0.49</a:t>
          </a:r>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）を上回っているものの、令和２年度（</a:t>
          </a:r>
          <a:r>
            <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0.72</a:t>
          </a:r>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）と比べると低い水準で横ばい推移しています。これは、経常的な需要（基準財政需要額）が増加する一方で、歳入の基幹となる地方税が対前年度比で約</a:t>
          </a:r>
          <a:r>
            <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79</a:t>
          </a:r>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百万円減少したことなどが要因です。</a:t>
          </a:r>
          <a:endPar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endParaRPr>
        </a:p>
        <a:p>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今後も多様な自主財源の確保に努めるとともに、効率的な行財政運営により財政基盤の強化を図ります。</a:t>
          </a:r>
          <a:endPar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92428</xdr:rowOff>
    </xdr:from>
    <xdr:to>
      <xdr:col>23</xdr:col>
      <xdr:colOff>133350</xdr:colOff>
      <xdr:row>42</xdr:row>
      <xdr:rowOff>105833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933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79022</xdr:rowOff>
    </xdr:from>
    <xdr:to>
      <xdr:col>19</xdr:col>
      <xdr:colOff>133350</xdr:colOff>
      <xdr:row>42</xdr:row>
      <xdr:rowOff>92428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7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52211</xdr:rowOff>
    </xdr:from>
    <xdr:to>
      <xdr:col>15</xdr:col>
      <xdr:colOff>82550</xdr:colOff>
      <xdr:row>42</xdr:row>
      <xdr:rowOff>79022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531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52211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263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41628</xdr:rowOff>
    </xdr:from>
    <xdr:to>
      <xdr:col>19</xdr:col>
      <xdr:colOff>184150</xdr:colOff>
      <xdr:row>42</xdr:row>
      <xdr:rowOff>143228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28222</xdr:rowOff>
    </xdr:from>
    <xdr:to>
      <xdr:col>15</xdr:col>
      <xdr:colOff>133350</xdr:colOff>
      <xdr:row>42</xdr:row>
      <xdr:rowOff>129822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1411</xdr:rowOff>
    </xdr:from>
    <xdr:to>
      <xdr:col>11</xdr:col>
      <xdr:colOff>82550</xdr:colOff>
      <xdr:row>42</xdr:row>
      <xdr:rowOff>103011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113188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経常収支比率は</a:t>
          </a:r>
          <a:r>
            <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84.5%</a:t>
          </a:r>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となり、前年度（</a:t>
          </a:r>
          <a:r>
            <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87.2%</a:t>
          </a:r>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）から</a:t>
          </a:r>
          <a:r>
            <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2.7</a:t>
          </a:r>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ポイント改善し、類似団体平均（</a:t>
          </a:r>
          <a:r>
            <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93.8%</a:t>
          </a:r>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を大きく下回る健全な水準を維持しています。改善の主な要因は、普通交付税の増加地方特例交付金の増加、およびシステム関連業務委託料や退職手当組合負担金の減少といった経常経費の抑制によるものです。</a:t>
          </a:r>
          <a:endPar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endParaRPr>
        </a:p>
        <a:p>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今後も、物価高騰に伴う物件費の上昇や子育て・障害福祉関連の扶助費増加を注視しつつ、経常経費の適切な管理に努めます。</a:t>
          </a:r>
          <a:endParaRPr lang="ja-JP" altLang="ja-JP" sz="1200">
            <a:effectLst/>
            <a:latin typeface="BIZ UD明朝 Medium" panose="02020500000000000000" pitchFamily="17" charset="-128"/>
            <a:ea typeface="BIZ UD明朝 Medium" panose="02020500000000000000" pitchFamily="17"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4763</xdr:rowOff>
    </xdr:from>
    <xdr:to>
      <xdr:col>23</xdr:col>
      <xdr:colOff>133350</xdr:colOff>
      <xdr:row>61</xdr:row>
      <xdr:rowOff>167640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463213"/>
          <a:ext cx="838200" cy="1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79693</xdr:rowOff>
    </xdr:from>
    <xdr:to>
      <xdr:col>19</xdr:col>
      <xdr:colOff>133350</xdr:colOff>
      <xdr:row>61</xdr:row>
      <xdr:rowOff>167640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366693"/>
          <a:ext cx="889000" cy="25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124460</xdr:rowOff>
    </xdr:from>
    <xdr:to>
      <xdr:col>15</xdr:col>
      <xdr:colOff>82550</xdr:colOff>
      <xdr:row>60</xdr:row>
      <xdr:rowOff>79693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240010"/>
          <a:ext cx="8890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158449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8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124460</xdr:rowOff>
    </xdr:from>
    <xdr:to>
      <xdr:col>11</xdr:col>
      <xdr:colOff>31750</xdr:colOff>
      <xdr:row>62</xdr:row>
      <xdr:rowOff>153035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240010"/>
          <a:ext cx="889000" cy="54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88599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125413</xdr:rowOff>
    </xdr:from>
    <xdr:to>
      <xdr:col>23</xdr:col>
      <xdr:colOff>184150</xdr:colOff>
      <xdr:row>61</xdr:row>
      <xdr:rowOff>55563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41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141940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25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116840</xdr:rowOff>
    </xdr:from>
    <xdr:to>
      <xdr:col>19</xdr:col>
      <xdr:colOff>184150</xdr:colOff>
      <xdr:row>62</xdr:row>
      <xdr:rowOff>46990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57167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28893</xdr:rowOff>
    </xdr:from>
    <xdr:to>
      <xdr:col>15</xdr:col>
      <xdr:colOff>133350</xdr:colOff>
      <xdr:row>60</xdr:row>
      <xdr:rowOff>130493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3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140670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08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73660</xdr:rowOff>
    </xdr:from>
    <xdr:to>
      <xdr:col>11</xdr:col>
      <xdr:colOff>82550</xdr:colOff>
      <xdr:row>60</xdr:row>
      <xdr:rowOff>3810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13987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102235</xdr:rowOff>
    </xdr:from>
    <xdr:to>
      <xdr:col>7</xdr:col>
      <xdr:colOff>31750</xdr:colOff>
      <xdr:row>63</xdr:row>
      <xdr:rowOff>32385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42562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[119,347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決算額は</a:t>
          </a:r>
          <a:r>
            <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119,347</a:t>
          </a:r>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円となり、類似団体平均（</a:t>
          </a:r>
          <a:r>
            <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169,281</a:t>
          </a:r>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円）を大幅に下回る効率的な行政運営がなされています。前年度（</a:t>
          </a:r>
          <a:r>
            <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116,210</a:t>
          </a:r>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円）と比較すると微増しており、これは会計年度任用職員の増加に伴う人件費の上昇や、光熱水費などの物件費増加によるものです。</a:t>
          </a:r>
          <a:endPar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endParaRPr>
        </a:p>
        <a:p>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今後も定員管理の適正化を継続するとともに、</a:t>
          </a:r>
          <a:r>
            <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DX</a:t>
          </a:r>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の推進等による事務の効率化を図り、コストの抑制に努めます。</a:t>
          </a:r>
          <a:endParaRPr lang="ja-JP" altLang="ja-JP" sz="1200">
            <a:effectLst/>
            <a:latin typeface="BIZ UD明朝 Medium" panose="02020500000000000000" pitchFamily="17" charset="-128"/>
            <a:ea typeface="BIZ UD明朝 Medium" panose="02020500000000000000" pitchFamily="17"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40636</xdr:rowOff>
    </xdr:from>
    <xdr:to>
      <xdr:col>23</xdr:col>
      <xdr:colOff>133350</xdr:colOff>
      <xdr:row>82</xdr:row>
      <xdr:rowOff>59561</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099536"/>
          <a:ext cx="838200" cy="1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40636</xdr:rowOff>
    </xdr:from>
    <xdr:to>
      <xdr:col>19</xdr:col>
      <xdr:colOff>133350</xdr:colOff>
      <xdr:row>82</xdr:row>
      <xdr:rowOff>66323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099536"/>
          <a:ext cx="889000" cy="2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66323</xdr:rowOff>
    </xdr:from>
    <xdr:to>
      <xdr:col>15</xdr:col>
      <xdr:colOff>82550</xdr:colOff>
      <xdr:row>82</xdr:row>
      <xdr:rowOff>96486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2336800" y="14125223"/>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143799</xdr:rowOff>
    </xdr:from>
    <xdr:to>
      <xdr:col>11</xdr:col>
      <xdr:colOff>31750</xdr:colOff>
      <xdr:row>82</xdr:row>
      <xdr:rowOff>96486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031249"/>
          <a:ext cx="889000" cy="12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8761</xdr:rowOff>
    </xdr:from>
    <xdr:to>
      <xdr:col>23</xdr:col>
      <xdr:colOff>184150</xdr:colOff>
      <xdr:row>82</xdr:row>
      <xdr:rowOff>110361</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06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101488</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8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161286</xdr:rowOff>
    </xdr:from>
    <xdr:to>
      <xdr:col>19</xdr:col>
      <xdr:colOff>184150</xdr:colOff>
      <xdr:row>82</xdr:row>
      <xdr:rowOff>91436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4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101613</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17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15523</xdr:rowOff>
    </xdr:from>
    <xdr:to>
      <xdr:col>15</xdr:col>
      <xdr:colOff>133350</xdr:colOff>
      <xdr:row>82</xdr:row>
      <xdr:rowOff>117123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07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127300</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84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45686</xdr:rowOff>
    </xdr:from>
    <xdr:to>
      <xdr:col>11</xdr:col>
      <xdr:colOff>82550</xdr:colOff>
      <xdr:row>82</xdr:row>
      <xdr:rowOff>147286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0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157463</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87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92999</xdr:rowOff>
    </xdr:from>
    <xdr:to>
      <xdr:col>7</xdr:col>
      <xdr:colOff>31750</xdr:colOff>
      <xdr:row>82</xdr:row>
      <xdr:rowOff>23149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398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33326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74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ラスパイレス指数は</a:t>
          </a:r>
          <a:r>
            <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95.9</a:t>
          </a:r>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となり、類似団体平均（</a:t>
          </a:r>
          <a:r>
            <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97.0</a:t>
          </a:r>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）および全国町村平均（</a:t>
          </a:r>
          <a:r>
            <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96.4</a:t>
          </a:r>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）を下回る適正な水準となっています。これは給与体系の適切な運用と定員管理の適正化に取り組んできた結果であり、過去５年間にわたり概ね同水準で推移しています。</a:t>
          </a:r>
          <a:endPar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endParaRPr>
        </a:p>
        <a:p>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今後も国や他団体の動向を注視しつつ、給与制度の適正な運用を継続します。</a:t>
          </a:r>
          <a:endParaRPr lang="ja-JP" altLang="ja-JP" sz="1200">
            <a:effectLst/>
            <a:latin typeface="BIZ UD明朝 Medium" panose="02020500000000000000" pitchFamily="17" charset="-128"/>
            <a:ea typeface="BIZ UD明朝 Medium" panose="02020500000000000000" pitchFamily="17"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13607</xdr:rowOff>
    </xdr:from>
    <xdr:to>
      <xdr:col>81</xdr:col>
      <xdr:colOff>44450</xdr:colOff>
      <xdr:row>84</xdr:row>
      <xdr:rowOff>30843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4154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167821</xdr:rowOff>
    </xdr:from>
    <xdr:to>
      <xdr:col>77</xdr:col>
      <xdr:colOff>44450</xdr:colOff>
      <xdr:row>84</xdr:row>
      <xdr:rowOff>30843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3981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167821</xdr:rowOff>
    </xdr:from>
    <xdr:to>
      <xdr:col>72</xdr:col>
      <xdr:colOff>203200</xdr:colOff>
      <xdr:row>83</xdr:row>
      <xdr:rowOff>167821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398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167821</xdr:rowOff>
    </xdr:from>
    <xdr:to>
      <xdr:col>68</xdr:col>
      <xdr:colOff>152400</xdr:colOff>
      <xdr:row>84</xdr:row>
      <xdr:rowOff>30843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3981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134257</xdr:rowOff>
    </xdr:from>
    <xdr:to>
      <xdr:col>81</xdr:col>
      <xdr:colOff>95250</xdr:colOff>
      <xdr:row>84</xdr:row>
      <xdr:rowOff>64407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150784</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20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151493</xdr:rowOff>
    </xdr:from>
    <xdr:to>
      <xdr:col>77</xdr:col>
      <xdr:colOff>95250</xdr:colOff>
      <xdr:row>84</xdr:row>
      <xdr:rowOff>81643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91820</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15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117021</xdr:rowOff>
    </xdr:from>
    <xdr:to>
      <xdr:col>73</xdr:col>
      <xdr:colOff>44450</xdr:colOff>
      <xdr:row>84</xdr:row>
      <xdr:rowOff>47171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57348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117021</xdr:rowOff>
    </xdr:from>
    <xdr:to>
      <xdr:col>68</xdr:col>
      <xdr:colOff>203200</xdr:colOff>
      <xdr:row>84</xdr:row>
      <xdr:rowOff>47171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151493</xdr:rowOff>
    </xdr:from>
    <xdr:to>
      <xdr:col>64</xdr:col>
      <xdr:colOff>152400</xdr:colOff>
      <xdr:row>84</xdr:row>
      <xdr:rowOff>81643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91820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人口</a:t>
          </a:r>
          <a:r>
            <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1,000</a:t>
          </a:r>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人当たり職員数は</a:t>
          </a:r>
          <a:r>
            <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5.15</a:t>
          </a:r>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人となり、前年度（</a:t>
          </a:r>
          <a:r>
            <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4.97</a:t>
          </a:r>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人）から増加しました。これは行政ニーズの多様化・複雑化への対応のため採用数を増やしていることによるものです。</a:t>
          </a:r>
          <a:endPar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endParaRPr>
        </a:p>
        <a:p>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しかしながら、類似団体平均（</a:t>
          </a:r>
          <a:r>
            <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6.74</a:t>
          </a:r>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人）は引き続き下回っており、少ない職員数での運営を余儀なくされています。</a:t>
          </a:r>
          <a:endPar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endParaRPr>
        </a:p>
        <a:p>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今後も会計年度任用職員の適切な配置や民間委託の活用、</a:t>
          </a:r>
          <a:r>
            <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DX</a:t>
          </a:r>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による業務効率化を進めると同時に、持続可能な組織体制の構築・適正な人員の確保に努めます。</a:t>
          </a:r>
          <a:endParaRPr lang="ja-JP" altLang="ja-JP" sz="1200">
            <a:effectLst/>
            <a:latin typeface="BIZ UD明朝 Medium" panose="02020500000000000000" pitchFamily="17" charset="-128"/>
            <a:ea typeface="BIZ UD明朝 Medium" panose="02020500000000000000" pitchFamily="17"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139206</xdr:rowOff>
    </xdr:from>
    <xdr:to>
      <xdr:col>81</xdr:col>
      <xdr:colOff>44450</xdr:colOff>
      <xdr:row>59</xdr:row>
      <xdr:rowOff>163336</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254756"/>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139206</xdr:rowOff>
    </xdr:from>
    <xdr:to>
      <xdr:col>77</xdr:col>
      <xdr:colOff>44450</xdr:colOff>
      <xdr:row>59</xdr:row>
      <xdr:rowOff>147249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290800" y="1025475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147249</xdr:rowOff>
    </xdr:from>
    <xdr:to>
      <xdr:col>72</xdr:col>
      <xdr:colOff>203200</xdr:colOff>
      <xdr:row>59</xdr:row>
      <xdr:rowOff>159314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1026279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159314</xdr:rowOff>
    </xdr:from>
    <xdr:to>
      <xdr:col>68</xdr:col>
      <xdr:colOff>152400</xdr:colOff>
      <xdr:row>59</xdr:row>
      <xdr:rowOff>160655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274864"/>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112536</xdr:rowOff>
    </xdr:from>
    <xdr:to>
      <xdr:col>81</xdr:col>
      <xdr:colOff>95250</xdr:colOff>
      <xdr:row>60</xdr:row>
      <xdr:rowOff>42686</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22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129063</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07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88406</xdr:rowOff>
    </xdr:from>
    <xdr:to>
      <xdr:col>77</xdr:col>
      <xdr:colOff>95250</xdr:colOff>
      <xdr:row>60</xdr:row>
      <xdr:rowOff>18556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20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28733</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997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96449</xdr:rowOff>
    </xdr:from>
    <xdr:to>
      <xdr:col>73</xdr:col>
      <xdr:colOff>44450</xdr:colOff>
      <xdr:row>60</xdr:row>
      <xdr:rowOff>26599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21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36776</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998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108514</xdr:rowOff>
    </xdr:from>
    <xdr:to>
      <xdr:col>68</xdr:col>
      <xdr:colOff>203200</xdr:colOff>
      <xdr:row>60</xdr:row>
      <xdr:rowOff>38664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22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48841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999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109855</xdr:rowOff>
    </xdr:from>
    <xdr:to>
      <xdr:col>64</xdr:col>
      <xdr:colOff>152400</xdr:colOff>
      <xdr:row>60</xdr:row>
      <xdr:rowOff>40005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50182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実質公債費比率は</a:t>
          </a:r>
          <a:r>
            <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7.5%</a:t>
          </a:r>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となり、前年度（</a:t>
          </a:r>
          <a:r>
            <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6.9%</a:t>
          </a:r>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）から</a:t>
          </a:r>
          <a:r>
            <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0.6</a:t>
          </a:r>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ポイント上昇しました。元利償還金が微増したことに加え、交付税算入額の割合が若干低下したことが主な要因です。</a:t>
          </a:r>
          <a:endPar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類似団体平均（</a:t>
          </a:r>
          <a:r>
            <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5.6%</a:t>
          </a:r>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）をやや上回っているものの、早期健全化基準（</a:t>
          </a:r>
          <a:r>
            <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25.0%</a:t>
          </a:r>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）を大きく下回っており、財政健全化の観点からは安定した水準にあります。</a:t>
          </a:r>
          <a:endPar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今後も交付税措置のある有利な地方債を優先的に活用し、公債費負担の平準化に努めます。</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108373</xdr:rowOff>
    </xdr:from>
    <xdr:to>
      <xdr:col>81</xdr:col>
      <xdr:colOff>44450</xdr:colOff>
      <xdr:row>41</xdr:row>
      <xdr:rowOff>156633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13782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108373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06543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35983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03326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135044</xdr:rowOff>
    </xdr:from>
    <xdr:to>
      <xdr:col>68</xdr:col>
      <xdr:colOff>152400</xdr:colOff>
      <xdr:row>41</xdr:row>
      <xdr:rowOff>3810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699304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77910</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57573</xdr:rowOff>
    </xdr:from>
    <xdr:to>
      <xdr:col>77</xdr:col>
      <xdr:colOff>95250</xdr:colOff>
      <xdr:row>41</xdr:row>
      <xdr:rowOff>159173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84244</xdr:rowOff>
    </xdr:from>
    <xdr:to>
      <xdr:col>64</xdr:col>
      <xdr:colOff>152400</xdr:colOff>
      <xdr:row>41</xdr:row>
      <xdr:rowOff>14394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24571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将来負担比率は、充当可能財源等が将来負担額を上回っているため、算出されていません（実質的な負債超過なし）。</a:t>
          </a:r>
          <a:endPar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endParaRPr>
        </a:p>
        <a:p>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令和６年度は地方債残高（約</a:t>
          </a:r>
          <a:r>
            <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97</a:t>
          </a:r>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億円）が減少した一方で、財政調整基金等の積立残高（約</a:t>
          </a:r>
          <a:r>
            <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70</a:t>
          </a:r>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億円）および基準財政需要額算入見込額が十分に確保されていることによるものです。</a:t>
          </a:r>
          <a:endPar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endParaRPr>
        </a:p>
        <a:p>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今後も公共施設の更新等に伴い地方債残高が増加する局面も想定されますが、地方債の発行抑制と基金の計画的な積立により、将来の財政負担の軽減に努めます。</a:t>
          </a:r>
          <a:endParaRPr lang="ja-JP" altLang="ja-JP" sz="1200">
            <a:effectLst/>
            <a:latin typeface="BIZ UD明朝 Medium" panose="02020500000000000000" pitchFamily="17" charset="-128"/>
            <a:ea typeface="BIZ UD明朝 Medium" panose="02020500000000000000" pitchFamily="17"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35,320
34,921
16.27
13,689,308
12,713,162
863,545
7,750,006
9,698,424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effectLst/>
              <a:latin typeface="BIZ UD明朝 Medium" panose="02020500000000000000" pitchFamily="17" charset="-128"/>
              <a:ea typeface="BIZ UD明朝 Medium" panose="02020500000000000000" pitchFamily="17" charset="-128"/>
            </a:rPr>
            <a:t>経常収支比率のうち人件費分は</a:t>
          </a:r>
          <a:r>
            <a:rPr lang="en-US" altLang="ja-JP" sz="1100">
              <a:effectLst/>
              <a:latin typeface="BIZ UD明朝 Medium" panose="02020500000000000000" pitchFamily="17" charset="-128"/>
              <a:ea typeface="BIZ UD明朝 Medium" panose="02020500000000000000" pitchFamily="17" charset="-128"/>
            </a:rPr>
            <a:t>20.7%</a:t>
          </a:r>
          <a:r>
            <a:rPr lang="ja-JP" altLang="en-US" sz="1100">
              <a:effectLst/>
              <a:latin typeface="BIZ UD明朝 Medium" panose="02020500000000000000" pitchFamily="17" charset="-128"/>
              <a:ea typeface="BIZ UD明朝 Medium" panose="02020500000000000000" pitchFamily="17" charset="-128"/>
            </a:rPr>
            <a:t>となり、前年度（</a:t>
          </a:r>
          <a:r>
            <a:rPr lang="en-US" altLang="ja-JP" sz="1100">
              <a:effectLst/>
              <a:latin typeface="BIZ UD明朝 Medium" panose="02020500000000000000" pitchFamily="17" charset="-128"/>
              <a:ea typeface="BIZ UD明朝 Medium" panose="02020500000000000000" pitchFamily="17" charset="-128"/>
            </a:rPr>
            <a:t>22.1%</a:t>
          </a:r>
          <a:r>
            <a:rPr lang="ja-JP" altLang="en-US" sz="1100">
              <a:effectLst/>
              <a:latin typeface="BIZ UD明朝 Medium" panose="02020500000000000000" pitchFamily="17" charset="-128"/>
              <a:ea typeface="BIZ UD明朝 Medium" panose="02020500000000000000" pitchFamily="17" charset="-128"/>
            </a:rPr>
            <a:t>）から</a:t>
          </a:r>
          <a:r>
            <a:rPr lang="en-US" altLang="ja-JP" sz="1100">
              <a:effectLst/>
              <a:latin typeface="BIZ UD明朝 Medium" panose="02020500000000000000" pitchFamily="17" charset="-128"/>
              <a:ea typeface="BIZ UD明朝 Medium" panose="02020500000000000000" pitchFamily="17" charset="-128"/>
            </a:rPr>
            <a:t>1.4</a:t>
          </a:r>
          <a:r>
            <a:rPr lang="ja-JP" altLang="en-US" sz="1100">
              <a:effectLst/>
              <a:latin typeface="BIZ UD明朝 Medium" panose="02020500000000000000" pitchFamily="17" charset="-128"/>
              <a:ea typeface="BIZ UD明朝 Medium" panose="02020500000000000000" pitchFamily="17" charset="-128"/>
            </a:rPr>
            <a:t>ポイント低下しました。これは主に、退職手当組合負担金が前年度比で約</a:t>
          </a:r>
          <a:r>
            <a:rPr lang="en-US" altLang="ja-JP" sz="1100">
              <a:effectLst/>
              <a:latin typeface="BIZ UD明朝 Medium" panose="02020500000000000000" pitchFamily="17" charset="-128"/>
              <a:ea typeface="BIZ UD明朝 Medium" panose="02020500000000000000" pitchFamily="17" charset="-128"/>
            </a:rPr>
            <a:t>2,883</a:t>
          </a:r>
          <a:r>
            <a:rPr lang="ja-JP" altLang="en-US" sz="1100">
              <a:effectLst/>
              <a:latin typeface="BIZ UD明朝 Medium" panose="02020500000000000000" pitchFamily="17" charset="-128"/>
              <a:ea typeface="BIZ UD明朝 Medium" panose="02020500000000000000" pitchFamily="17" charset="-128"/>
            </a:rPr>
            <a:t>万円減少したことによるものです。類似団体平均（</a:t>
          </a:r>
          <a:r>
            <a:rPr lang="en-US" altLang="ja-JP" sz="1100">
              <a:effectLst/>
              <a:latin typeface="BIZ UD明朝 Medium" panose="02020500000000000000" pitchFamily="17" charset="-128"/>
              <a:ea typeface="BIZ UD明朝 Medium" panose="02020500000000000000" pitchFamily="17" charset="-128"/>
            </a:rPr>
            <a:t>23.4%</a:t>
          </a:r>
          <a:r>
            <a:rPr lang="ja-JP" altLang="en-US" sz="1100">
              <a:effectLst/>
              <a:latin typeface="BIZ UD明朝 Medium" panose="02020500000000000000" pitchFamily="17" charset="-128"/>
              <a:ea typeface="BIZ UD明朝 Medium" panose="02020500000000000000" pitchFamily="17" charset="-128"/>
            </a:rPr>
            <a:t>）が伸長しているなか、大幅に低い水準にあります。</a:t>
          </a:r>
          <a:endParaRPr lang="en-US" altLang="ja-JP" sz="1100">
            <a:effectLst/>
            <a:latin typeface="BIZ UD明朝 Medium" panose="02020500000000000000" pitchFamily="17" charset="-128"/>
            <a:ea typeface="BIZ UD明朝 Medium" panose="02020500000000000000" pitchFamily="17"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effectLst/>
              <a:latin typeface="BIZ UD明朝 Medium" panose="02020500000000000000" pitchFamily="17" charset="-128"/>
              <a:ea typeface="BIZ UD明朝 Medium" panose="02020500000000000000" pitchFamily="17" charset="-128"/>
            </a:rPr>
            <a:t>今後も定員管理の適正化および会計年度任用職員の適切な配置に努める一方で、現状で職員が不足していることにより結果として人件費が抑制されている面もあるため、組織として持続可能な体制を維持することが喫緊の課題となっています。</a:t>
          </a:r>
          <a:endParaRPr lang="ja-JP" altLang="ja-JP" sz="1100">
            <a:effectLst/>
            <a:latin typeface="BIZ UD明朝 Medium" panose="02020500000000000000" pitchFamily="17" charset="-128"/>
            <a:ea typeface="BIZ UD明朝 Medium" panose="02020500000000000000" pitchFamily="17"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44704</xdr:rowOff>
    </xdr:from>
    <xdr:to>
      <xdr:col>24</xdr:col>
      <xdr:colOff>25400</xdr:colOff>
      <xdr:row>36</xdr:row>
      <xdr:rowOff>108712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1690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94996</xdr:rowOff>
    </xdr:from>
    <xdr:to>
      <xdr:col>19</xdr:col>
      <xdr:colOff>187325</xdr:colOff>
      <xdr:row>36</xdr:row>
      <xdr:rowOff>108712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671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94996</xdr:rowOff>
    </xdr:from>
    <xdr:to>
      <xdr:col>15</xdr:col>
      <xdr:colOff>98425</xdr:colOff>
      <xdr:row>36</xdr:row>
      <xdr:rowOff>122428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671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122428</xdr:rowOff>
    </xdr:from>
    <xdr:to>
      <xdr:col>11</xdr:col>
      <xdr:colOff>9525</xdr:colOff>
      <xdr:row>37</xdr:row>
      <xdr:rowOff>33274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946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165354</xdr:rowOff>
    </xdr:from>
    <xdr:to>
      <xdr:col>24</xdr:col>
      <xdr:colOff>76200</xdr:colOff>
      <xdr:row>36</xdr:row>
      <xdr:rowOff>95504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10431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57912</xdr:rowOff>
    </xdr:from>
    <xdr:to>
      <xdr:col>20</xdr:col>
      <xdr:colOff>38100</xdr:colOff>
      <xdr:row>36</xdr:row>
      <xdr:rowOff>159512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169689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44196</xdr:rowOff>
    </xdr:from>
    <xdr:to>
      <xdr:col>15</xdr:col>
      <xdr:colOff>149225</xdr:colOff>
      <xdr:row>36</xdr:row>
      <xdr:rowOff>145796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155973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71628</xdr:rowOff>
    </xdr:from>
    <xdr:to>
      <xdr:col>11</xdr:col>
      <xdr:colOff>60325</xdr:colOff>
      <xdr:row>37</xdr:row>
      <xdr:rowOff>1778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11955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94251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200">
              <a:effectLst/>
              <a:latin typeface="BIZ UD明朝 Medium" panose="02020500000000000000" pitchFamily="17" charset="-128"/>
              <a:ea typeface="BIZ UD明朝 Medium" panose="02020500000000000000" pitchFamily="17" charset="-128"/>
            </a:rPr>
            <a:t>物件費分は</a:t>
          </a:r>
          <a:r>
            <a:rPr lang="en-US" altLang="ja-JP" sz="1200">
              <a:effectLst/>
              <a:latin typeface="BIZ UD明朝 Medium" panose="02020500000000000000" pitchFamily="17" charset="-128"/>
              <a:ea typeface="BIZ UD明朝 Medium" panose="02020500000000000000" pitchFamily="17" charset="-128"/>
            </a:rPr>
            <a:t>19.6%</a:t>
          </a:r>
          <a:r>
            <a:rPr lang="ja-JP" altLang="en-US" sz="1200">
              <a:effectLst/>
              <a:latin typeface="BIZ UD明朝 Medium" panose="02020500000000000000" pitchFamily="17" charset="-128"/>
              <a:ea typeface="BIZ UD明朝 Medium" panose="02020500000000000000" pitchFamily="17" charset="-128"/>
            </a:rPr>
            <a:t>で、前年度（</a:t>
          </a:r>
          <a:r>
            <a:rPr lang="en-US" altLang="ja-JP" sz="1200">
              <a:effectLst/>
              <a:latin typeface="BIZ UD明朝 Medium" panose="02020500000000000000" pitchFamily="17" charset="-128"/>
              <a:ea typeface="BIZ UD明朝 Medium" panose="02020500000000000000" pitchFamily="17" charset="-128"/>
            </a:rPr>
            <a:t>19.8%</a:t>
          </a:r>
          <a:r>
            <a:rPr lang="ja-JP" altLang="en-US" sz="1200">
              <a:effectLst/>
              <a:latin typeface="BIZ UD明朝 Medium" panose="02020500000000000000" pitchFamily="17" charset="-128"/>
              <a:ea typeface="BIZ UD明朝 Medium" panose="02020500000000000000" pitchFamily="17" charset="-128"/>
            </a:rPr>
            <a:t>）から微減しました。システム標準化対応に伴う業務委託料の減少（約</a:t>
          </a:r>
          <a:r>
            <a:rPr lang="en-US" altLang="ja-JP" sz="1200">
              <a:effectLst/>
              <a:latin typeface="BIZ UD明朝 Medium" panose="02020500000000000000" pitchFamily="17" charset="-128"/>
              <a:ea typeface="BIZ UD明朝 Medium" panose="02020500000000000000" pitchFamily="17" charset="-128"/>
            </a:rPr>
            <a:t>4,489</a:t>
          </a:r>
          <a:r>
            <a:rPr lang="ja-JP" altLang="en-US" sz="1200">
              <a:effectLst/>
              <a:latin typeface="BIZ UD明朝 Medium" panose="02020500000000000000" pitchFamily="17" charset="-128"/>
              <a:ea typeface="BIZ UD明朝 Medium" panose="02020500000000000000" pitchFamily="17" charset="-128"/>
            </a:rPr>
            <a:t>万円減）が寄与した一方で、光熱水費の高騰や施設の維持管理コストが増加傾向にあります。</a:t>
          </a:r>
          <a:endParaRPr lang="en-US" altLang="ja-JP" sz="1200">
            <a:effectLst/>
            <a:latin typeface="BIZ UD明朝 Medium" panose="02020500000000000000" pitchFamily="17" charset="-128"/>
            <a:ea typeface="BIZ UD明朝 Medium" panose="02020500000000000000" pitchFamily="17"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a:effectLst/>
              <a:latin typeface="BIZ UD明朝 Medium" panose="02020500000000000000" pitchFamily="17" charset="-128"/>
              <a:ea typeface="BIZ UD明朝 Medium" panose="02020500000000000000" pitchFamily="17" charset="-128"/>
            </a:rPr>
            <a:t>今後も</a:t>
          </a:r>
          <a:r>
            <a:rPr lang="en-US" altLang="ja-JP" sz="1200">
              <a:effectLst/>
              <a:latin typeface="BIZ UD明朝 Medium" panose="02020500000000000000" pitchFamily="17" charset="-128"/>
              <a:ea typeface="BIZ UD明朝 Medium" panose="02020500000000000000" pitchFamily="17" charset="-128"/>
            </a:rPr>
            <a:t>DX</a:t>
          </a:r>
          <a:r>
            <a:rPr lang="ja-JP" altLang="en-US" sz="1200">
              <a:effectLst/>
              <a:latin typeface="BIZ UD明朝 Medium" panose="02020500000000000000" pitchFamily="17" charset="-128"/>
              <a:ea typeface="BIZ UD明朝 Medium" panose="02020500000000000000" pitchFamily="17" charset="-128"/>
            </a:rPr>
            <a:t>の推進等による事務効率化を図るとともに、高効率な設備導入（公共施設への太陽光発電等）を進め、物件費の最適化を図ります。</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46990</xdr:rowOff>
    </xdr:from>
    <xdr:to>
      <xdr:col>82</xdr:col>
      <xdr:colOff>107950</xdr:colOff>
      <xdr:row>17</xdr:row>
      <xdr:rowOff>58420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9616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xdr:rowOff>
    </xdr:from>
    <xdr:to>
      <xdr:col>78</xdr:col>
      <xdr:colOff>69850</xdr:colOff>
      <xdr:row>17</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9216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115570</xdr:rowOff>
    </xdr:from>
    <xdr:to>
      <xdr:col>73</xdr:col>
      <xdr:colOff>180975</xdr:colOff>
      <xdr:row>17</xdr:row>
      <xdr:rowOff>6985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85877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144145</xdr:rowOff>
    </xdr:from>
    <xdr:to>
      <xdr:col>69</xdr:col>
      <xdr:colOff>92075</xdr:colOff>
      <xdr:row>16</xdr:row>
      <xdr:rowOff>115570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71589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139717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7620</xdr:rowOff>
    </xdr:from>
    <xdr:to>
      <xdr:col>78</xdr:col>
      <xdr:colOff>120650</xdr:colOff>
      <xdr:row>17</xdr:row>
      <xdr:rowOff>109220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92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93997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3008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127635</xdr:rowOff>
    </xdr:from>
    <xdr:to>
      <xdr:col>74</xdr:col>
      <xdr:colOff>31750</xdr:colOff>
      <xdr:row>17</xdr:row>
      <xdr:rowOff>57785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8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42562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95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64770</xdr:rowOff>
    </xdr:from>
    <xdr:to>
      <xdr:col>69</xdr:col>
      <xdr:colOff>142875</xdr:colOff>
      <xdr:row>16</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80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151147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89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93345</xdr:rowOff>
    </xdr:from>
    <xdr:to>
      <xdr:col>65</xdr:col>
      <xdr:colOff>53975</xdr:colOff>
      <xdr:row>16</xdr:row>
      <xdr:rowOff>23495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66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33672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43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200">
              <a:effectLst/>
              <a:latin typeface="BIZ UD明朝 Medium" panose="02020500000000000000" pitchFamily="17" charset="-128"/>
              <a:ea typeface="BIZ UD明朝 Medium" panose="02020500000000000000" pitchFamily="17" charset="-128"/>
            </a:rPr>
            <a:t>扶助費分は</a:t>
          </a:r>
          <a:r>
            <a:rPr lang="en-US" altLang="ja-JP" sz="1200">
              <a:effectLst/>
              <a:latin typeface="BIZ UD明朝 Medium" panose="02020500000000000000" pitchFamily="17" charset="-128"/>
              <a:ea typeface="BIZ UD明朝 Medium" panose="02020500000000000000" pitchFamily="17" charset="-128"/>
            </a:rPr>
            <a:t>11.4%</a:t>
          </a:r>
          <a:r>
            <a:rPr lang="ja-JP" altLang="en-US" sz="1200">
              <a:effectLst/>
              <a:latin typeface="BIZ UD明朝 Medium" panose="02020500000000000000" pitchFamily="17" charset="-128"/>
              <a:ea typeface="BIZ UD明朝 Medium" panose="02020500000000000000" pitchFamily="17" charset="-128"/>
            </a:rPr>
            <a:t>となり、前年度（</a:t>
          </a:r>
          <a:r>
            <a:rPr lang="en-US" altLang="ja-JP" sz="1200">
              <a:effectLst/>
              <a:latin typeface="BIZ UD明朝 Medium" panose="02020500000000000000" pitchFamily="17" charset="-128"/>
              <a:ea typeface="BIZ UD明朝 Medium" panose="02020500000000000000" pitchFamily="17" charset="-128"/>
            </a:rPr>
            <a:t>11.5%</a:t>
          </a:r>
          <a:r>
            <a:rPr lang="ja-JP" altLang="en-US" sz="1200">
              <a:effectLst/>
              <a:latin typeface="BIZ UD明朝 Medium" panose="02020500000000000000" pitchFamily="17" charset="-128"/>
              <a:ea typeface="BIZ UD明朝 Medium" panose="02020500000000000000" pitchFamily="17" charset="-128"/>
            </a:rPr>
            <a:t>）からほぼ横ばいで推移しています。決算額ベースでは、障害福祉サービス等給付費や施設型給付費が増加していますが、普通交付税の増等により比率は抑制されました。</a:t>
          </a:r>
          <a:endParaRPr lang="en-US" altLang="ja-JP" sz="1200">
            <a:effectLst/>
            <a:latin typeface="BIZ UD明朝 Medium" panose="02020500000000000000" pitchFamily="17" charset="-128"/>
            <a:ea typeface="BIZ UD明朝 Medium" panose="02020500000000000000" pitchFamily="17"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a:effectLst/>
              <a:latin typeface="BIZ UD明朝 Medium" panose="02020500000000000000" pitchFamily="17" charset="-128"/>
              <a:ea typeface="BIZ UD明朝 Medium" panose="02020500000000000000" pitchFamily="17" charset="-128"/>
            </a:rPr>
            <a:t>少子高齢化に伴い、今後も社会保障関係経費の増大が見込まれるため、国・県の動向を注視しつつ、適切に事業を実施します。</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200">
            <a:effectLst/>
            <a:latin typeface="BIZ UD明朝 Medium" panose="02020500000000000000" pitchFamily="17" charset="-128"/>
            <a:ea typeface="BIZ UD明朝 Medium" panose="02020500000000000000" pitchFamily="17"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140716</xdr:rowOff>
    </xdr:from>
    <xdr:to>
      <xdr:col>24</xdr:col>
      <xdr:colOff>25400</xdr:colOff>
      <xdr:row>56</xdr:row>
      <xdr:rowOff>149860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3987800" y="974191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67564</xdr:rowOff>
    </xdr:from>
    <xdr:to>
      <xdr:col>19</xdr:col>
      <xdr:colOff>187325</xdr:colOff>
      <xdr:row>56</xdr:row>
      <xdr:rowOff>149860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66876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129286</xdr:rowOff>
    </xdr:from>
    <xdr:to>
      <xdr:col>15</xdr:col>
      <xdr:colOff>98425</xdr:colOff>
      <xdr:row>56</xdr:row>
      <xdr:rowOff>67564</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55903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129286</xdr:rowOff>
    </xdr:from>
    <xdr:to>
      <xdr:col>11</xdr:col>
      <xdr:colOff>9525</xdr:colOff>
      <xdr:row>57</xdr:row>
      <xdr:rowOff>60706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559036"/>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89916</xdr:rowOff>
    </xdr:from>
    <xdr:to>
      <xdr:col>24</xdr:col>
      <xdr:colOff>76200</xdr:colOff>
      <xdr:row>57</xdr:row>
      <xdr:rowOff>20066</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61993</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663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99060</xdr:rowOff>
    </xdr:from>
    <xdr:to>
      <xdr:col>20</xdr:col>
      <xdr:colOff>38100</xdr:colOff>
      <xdr:row>57</xdr:row>
      <xdr:rowOff>29210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16764</xdr:rowOff>
    </xdr:from>
    <xdr:to>
      <xdr:col>15</xdr:col>
      <xdr:colOff>149225</xdr:colOff>
      <xdr:row>56</xdr:row>
      <xdr:rowOff>118364</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103141</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78486</xdr:rowOff>
    </xdr:from>
    <xdr:to>
      <xdr:col>11</xdr:col>
      <xdr:colOff>60325</xdr:colOff>
      <xdr:row>56</xdr:row>
      <xdr:rowOff>8636</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164863</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59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9906</xdr:rowOff>
    </xdr:from>
    <xdr:to>
      <xdr:col>6</xdr:col>
      <xdr:colOff>171450</xdr:colOff>
      <xdr:row>57</xdr:row>
      <xdr:rowOff>111506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96283</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200">
              <a:effectLst/>
              <a:latin typeface="BIZ UD明朝 Medium" panose="02020500000000000000" pitchFamily="17" charset="-128"/>
              <a:ea typeface="BIZ UD明朝 Medium" panose="02020500000000000000" pitchFamily="17" charset="-128"/>
            </a:rPr>
            <a:t>その他分（繰出金）は</a:t>
          </a:r>
          <a:r>
            <a:rPr lang="en-US" altLang="ja-JP" sz="1200">
              <a:effectLst/>
              <a:latin typeface="BIZ UD明朝 Medium" panose="02020500000000000000" pitchFamily="17" charset="-128"/>
              <a:ea typeface="BIZ UD明朝 Medium" panose="02020500000000000000" pitchFamily="17" charset="-128"/>
            </a:rPr>
            <a:t>12.0%</a:t>
          </a:r>
          <a:r>
            <a:rPr lang="ja-JP" altLang="en-US" sz="1200">
              <a:effectLst/>
              <a:latin typeface="BIZ UD明朝 Medium" panose="02020500000000000000" pitchFamily="17" charset="-128"/>
              <a:ea typeface="BIZ UD明朝 Medium" panose="02020500000000000000" pitchFamily="17" charset="-128"/>
            </a:rPr>
            <a:t>となり、前年度（</a:t>
          </a:r>
          <a:r>
            <a:rPr lang="en-US" altLang="ja-JP" sz="1200">
              <a:effectLst/>
              <a:latin typeface="BIZ UD明朝 Medium" panose="02020500000000000000" pitchFamily="17" charset="-128"/>
              <a:ea typeface="BIZ UD明朝 Medium" panose="02020500000000000000" pitchFamily="17" charset="-128"/>
            </a:rPr>
            <a:t>11.7%</a:t>
          </a:r>
          <a:r>
            <a:rPr lang="ja-JP" altLang="en-US" sz="1200">
              <a:effectLst/>
              <a:latin typeface="BIZ UD明朝 Medium" panose="02020500000000000000" pitchFamily="17" charset="-128"/>
              <a:ea typeface="BIZ UD明朝 Medium" panose="02020500000000000000" pitchFamily="17" charset="-128"/>
            </a:rPr>
            <a:t>）から</a:t>
          </a:r>
          <a:r>
            <a:rPr lang="en-US" altLang="ja-JP" sz="1200">
              <a:effectLst/>
              <a:latin typeface="BIZ UD明朝 Medium" panose="02020500000000000000" pitchFamily="17" charset="-128"/>
              <a:ea typeface="BIZ UD明朝 Medium" panose="02020500000000000000" pitchFamily="17" charset="-128"/>
            </a:rPr>
            <a:t>0.3</a:t>
          </a:r>
          <a:r>
            <a:rPr lang="ja-JP" altLang="en-US" sz="1200">
              <a:effectLst/>
              <a:latin typeface="BIZ UD明朝 Medium" panose="02020500000000000000" pitchFamily="17" charset="-128"/>
              <a:ea typeface="BIZ UD明朝 Medium" panose="02020500000000000000" pitchFamily="17" charset="-128"/>
            </a:rPr>
            <a:t>ポイント上昇しました。主な要因は、国民健康保険特別会計や介護保険特別会計への繰出金の増加です。</a:t>
          </a:r>
          <a:endParaRPr lang="en-US" altLang="ja-JP" sz="1200">
            <a:effectLst/>
            <a:latin typeface="BIZ UD明朝 Medium" panose="02020500000000000000" pitchFamily="17" charset="-128"/>
            <a:ea typeface="BIZ UD明朝 Medium" panose="02020500000000000000" pitchFamily="17"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a:effectLst/>
              <a:latin typeface="BIZ UD明朝 Medium" panose="02020500000000000000" pitchFamily="17" charset="-128"/>
              <a:ea typeface="BIZ UD明朝 Medium" panose="02020500000000000000" pitchFamily="17" charset="-128"/>
            </a:rPr>
            <a:t>各会計の収支バランスを維持しつつ、一般会計からの持ち出しを最小限に抑えるよう、公営企業の経営効率化と受益者負担の適正化を検討します。</a:t>
          </a:r>
          <a:endParaRPr lang="ja-JP" altLang="ja-JP" sz="1200">
            <a:effectLst/>
            <a:latin typeface="BIZ UD明朝 Medium" panose="02020500000000000000" pitchFamily="17" charset="-128"/>
            <a:ea typeface="BIZ UD明朝 Medium" panose="02020500000000000000" pitchFamily="17" charset="-128"/>
          </a:endParaRP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0</xdr:rowOff>
    </xdr:from>
    <xdr:to>
      <xdr:col>82</xdr:col>
      <xdr:colOff>107950</xdr:colOff>
      <xdr:row>58</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944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44450</xdr:rowOff>
    </xdr:from>
    <xdr:to>
      <xdr:col>78</xdr:col>
      <xdr:colOff>69850</xdr:colOff>
      <xdr:row>58</xdr:row>
      <xdr:rowOff>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817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73677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1001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44450</xdr:rowOff>
    </xdr:from>
    <xdr:to>
      <xdr:col>73</xdr:col>
      <xdr:colOff>180975</xdr:colOff>
      <xdr:row>57</xdr:row>
      <xdr:rowOff>107950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9817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58</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880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105427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120650</xdr:rowOff>
    </xdr:from>
    <xdr:to>
      <xdr:col>78</xdr:col>
      <xdr:colOff>120650</xdr:colOff>
      <xdr:row>58</xdr:row>
      <xdr:rowOff>50800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60977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66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165100</xdr:rowOff>
    </xdr:from>
    <xdr:to>
      <xdr:col>74</xdr:col>
      <xdr:colOff>31750</xdr:colOff>
      <xdr:row>57</xdr:row>
      <xdr:rowOff>95250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105427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BIZ UD明朝 Medium" panose="02020500000000000000" pitchFamily="17" charset="-128"/>
              <a:ea typeface="BIZ UD明朝 Medium" panose="02020500000000000000" pitchFamily="17" charset="-128"/>
              <a:cs typeface="+mn-cs"/>
            </a:rPr>
            <a:t>補助費等分は</a:t>
          </a:r>
          <a:r>
            <a:rPr kumimoji="1" lang="en-US" altLang="ja-JP" sz="1200">
              <a:solidFill>
                <a:schemeClr val="dk1"/>
              </a:solidFill>
              <a:effectLst/>
              <a:latin typeface="BIZ UD明朝 Medium" panose="02020500000000000000" pitchFamily="17" charset="-128"/>
              <a:ea typeface="BIZ UD明朝 Medium" panose="02020500000000000000" pitchFamily="17" charset="-128"/>
              <a:cs typeface="+mn-cs"/>
            </a:rPr>
            <a:t>8.5%</a:t>
          </a:r>
          <a:r>
            <a:rPr kumimoji="1" lang="ja-JP" altLang="en-US" sz="1200">
              <a:solidFill>
                <a:schemeClr val="dk1"/>
              </a:solidFill>
              <a:effectLst/>
              <a:latin typeface="BIZ UD明朝 Medium" panose="02020500000000000000" pitchFamily="17" charset="-128"/>
              <a:ea typeface="BIZ UD明朝 Medium" panose="02020500000000000000" pitchFamily="17" charset="-128"/>
              <a:cs typeface="+mn-cs"/>
            </a:rPr>
            <a:t>で、前年度（</a:t>
          </a:r>
          <a:r>
            <a:rPr kumimoji="1" lang="en-US" altLang="ja-JP" sz="1200">
              <a:solidFill>
                <a:schemeClr val="dk1"/>
              </a:solidFill>
              <a:effectLst/>
              <a:latin typeface="BIZ UD明朝 Medium" panose="02020500000000000000" pitchFamily="17" charset="-128"/>
              <a:ea typeface="BIZ UD明朝 Medium" panose="02020500000000000000" pitchFamily="17" charset="-128"/>
              <a:cs typeface="+mn-cs"/>
            </a:rPr>
            <a:t>8.8%</a:t>
          </a:r>
          <a:r>
            <a:rPr kumimoji="1" lang="ja-JP" altLang="en-US" sz="1200">
              <a:solidFill>
                <a:schemeClr val="dk1"/>
              </a:solidFill>
              <a:effectLst/>
              <a:latin typeface="BIZ UD明朝 Medium" panose="02020500000000000000" pitchFamily="17" charset="-128"/>
              <a:ea typeface="BIZ UD明朝 Medium" panose="02020500000000000000" pitchFamily="17" charset="-128"/>
              <a:cs typeface="+mn-cs"/>
            </a:rPr>
            <a:t>）から</a:t>
          </a:r>
          <a:r>
            <a:rPr kumimoji="1" lang="en-US" altLang="ja-JP" sz="1200">
              <a:solidFill>
                <a:schemeClr val="dk1"/>
              </a:solidFill>
              <a:effectLst/>
              <a:latin typeface="BIZ UD明朝 Medium" panose="02020500000000000000" pitchFamily="17" charset="-128"/>
              <a:ea typeface="BIZ UD明朝 Medium" panose="02020500000000000000" pitchFamily="17" charset="-128"/>
              <a:cs typeface="+mn-cs"/>
            </a:rPr>
            <a:t>0.3</a:t>
          </a:r>
          <a:r>
            <a:rPr kumimoji="1" lang="ja-JP" altLang="en-US" sz="1200">
              <a:solidFill>
                <a:schemeClr val="dk1"/>
              </a:solidFill>
              <a:effectLst/>
              <a:latin typeface="BIZ UD明朝 Medium" panose="02020500000000000000" pitchFamily="17" charset="-128"/>
              <a:ea typeface="BIZ UD明朝 Medium" panose="02020500000000000000" pitchFamily="17" charset="-128"/>
              <a:cs typeface="+mn-cs"/>
            </a:rPr>
            <a:t>ポイント改善しました。これは、令和５年度に実施したプレミアム商品券事業等の単独補助金が減少したことが主な要因です。</a:t>
          </a:r>
          <a:endParaRPr kumimoji="1" lang="en-US" altLang="ja-JP" sz="1200">
            <a:solidFill>
              <a:schemeClr val="dk1"/>
            </a:solidFill>
            <a:effectLst/>
            <a:latin typeface="BIZ UD明朝 Medium" panose="02020500000000000000" pitchFamily="17" charset="-128"/>
            <a:ea typeface="BIZ UD明朝 Medium" panose="02020500000000000000"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BIZ UD明朝 Medium" panose="02020500000000000000" pitchFamily="17" charset="-128"/>
              <a:ea typeface="BIZ UD明朝 Medium" panose="02020500000000000000" pitchFamily="17" charset="-128"/>
              <a:cs typeface="+mn-cs"/>
            </a:rPr>
            <a:t>一方で、板野東部消防組合負担金などの一部事務組合への負担額は増加傾向にあります。広域連携の効率化を模索しつつ、経費の精査を継続します。</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88900</xdr:rowOff>
    </xdr:from>
    <xdr:to>
      <xdr:col>82</xdr:col>
      <xdr:colOff>107950</xdr:colOff>
      <xdr:row>34</xdr:row>
      <xdr:rowOff>111760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59182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96520</xdr:rowOff>
    </xdr:from>
    <xdr:to>
      <xdr:col>78</xdr:col>
      <xdr:colOff>69850</xdr:colOff>
      <xdr:row>34</xdr:row>
      <xdr:rowOff>111760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5925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35560</xdr:rowOff>
    </xdr:from>
    <xdr:to>
      <xdr:col>73</xdr:col>
      <xdr:colOff>180975</xdr:colOff>
      <xdr:row>34</xdr:row>
      <xdr:rowOff>96520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58648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35560</xdr:rowOff>
    </xdr:from>
    <xdr:to>
      <xdr:col>69</xdr:col>
      <xdr:colOff>92075</xdr:colOff>
      <xdr:row>36</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586486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38100</xdr:rowOff>
    </xdr:from>
    <xdr:to>
      <xdr:col>82</xdr:col>
      <xdr:colOff>158750</xdr:colOff>
      <xdr:row>34</xdr:row>
      <xdr:rowOff>139700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54627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60960</xdr:rowOff>
    </xdr:from>
    <xdr:to>
      <xdr:col>78</xdr:col>
      <xdr:colOff>120650</xdr:colOff>
      <xdr:row>34</xdr:row>
      <xdr:rowOff>162560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1287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65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45720</xdr:rowOff>
    </xdr:from>
    <xdr:to>
      <xdr:col>74</xdr:col>
      <xdr:colOff>31750</xdr:colOff>
      <xdr:row>34</xdr:row>
      <xdr:rowOff>147320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157497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156210</xdr:rowOff>
    </xdr:from>
    <xdr:to>
      <xdr:col>69</xdr:col>
      <xdr:colOff>142875</xdr:colOff>
      <xdr:row>34</xdr:row>
      <xdr:rowOff>86360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96537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119397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200">
              <a:effectLst/>
              <a:latin typeface="BIZ UD明朝 Medium" panose="02020500000000000000" pitchFamily="17" charset="-128"/>
              <a:ea typeface="BIZ UD明朝 Medium" panose="02020500000000000000" pitchFamily="17" charset="-128"/>
            </a:rPr>
            <a:t>公債費分は</a:t>
          </a:r>
          <a:r>
            <a:rPr lang="en-US" altLang="ja-JP" sz="1200">
              <a:effectLst/>
              <a:latin typeface="BIZ UD明朝 Medium" panose="02020500000000000000" pitchFamily="17" charset="-128"/>
              <a:ea typeface="BIZ UD明朝 Medium" panose="02020500000000000000" pitchFamily="17" charset="-128"/>
            </a:rPr>
            <a:t>11.4%</a:t>
          </a:r>
          <a:r>
            <a:rPr lang="ja-JP" altLang="en-US" sz="1200">
              <a:effectLst/>
              <a:latin typeface="BIZ UD明朝 Medium" panose="02020500000000000000" pitchFamily="17" charset="-128"/>
              <a:ea typeface="BIZ UD明朝 Medium" panose="02020500000000000000" pitchFamily="17" charset="-128"/>
            </a:rPr>
            <a:t>となり、前年度と同水準を維持しています。過去に借り入れた普通建設事業債の償還が計画的に進んでいるため、急激な変動はありません。</a:t>
          </a:r>
          <a:endParaRPr lang="en-US" altLang="ja-JP" sz="1200">
            <a:effectLst/>
            <a:latin typeface="BIZ UD明朝 Medium" panose="02020500000000000000" pitchFamily="17" charset="-128"/>
            <a:ea typeface="BIZ UD明朝 Medium" panose="02020500000000000000" pitchFamily="17"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a:effectLst/>
              <a:latin typeface="BIZ UD明朝 Medium" panose="02020500000000000000" pitchFamily="17" charset="-128"/>
              <a:ea typeface="BIZ UD明朝 Medium" panose="02020500000000000000" pitchFamily="17" charset="-128"/>
            </a:rPr>
            <a:t>今後も後年度の負担を考慮し、交付税措置のある有利な地方債を優先的に活用し、公債費負担の平準化に努めます。</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200">
            <a:effectLst/>
            <a:latin typeface="BIZ UD明朝 Medium" panose="02020500000000000000" pitchFamily="17" charset="-128"/>
            <a:ea typeface="BIZ UD明朝 Medium" panose="02020500000000000000" pitchFamily="17"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76708</xdr:rowOff>
    </xdr:from>
    <xdr:to>
      <xdr:col>24</xdr:col>
      <xdr:colOff>25400</xdr:colOff>
      <xdr:row>76</xdr:row>
      <xdr:rowOff>113285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106908"/>
          <a:ext cx="8382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67563</xdr:rowOff>
    </xdr:from>
    <xdr:to>
      <xdr:col>19</xdr:col>
      <xdr:colOff>187325</xdr:colOff>
      <xdr:row>76</xdr:row>
      <xdr:rowOff>113285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097763"/>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62992</xdr:rowOff>
    </xdr:from>
    <xdr:to>
      <xdr:col>15</xdr:col>
      <xdr:colOff>98425</xdr:colOff>
      <xdr:row>76</xdr:row>
      <xdr:rowOff>67563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0931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62992</xdr:rowOff>
    </xdr:from>
    <xdr:to>
      <xdr:col>11</xdr:col>
      <xdr:colOff>9525</xdr:colOff>
      <xdr:row>76</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0931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25908</xdr:rowOff>
    </xdr:from>
    <xdr:to>
      <xdr:col>24</xdr:col>
      <xdr:colOff>76200</xdr:colOff>
      <xdr:row>76</xdr:row>
      <xdr:rowOff>127508</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42435</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90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62485</xdr:rowOff>
    </xdr:from>
    <xdr:to>
      <xdr:col>20</xdr:col>
      <xdr:colOff>38100</xdr:colOff>
      <xdr:row>76</xdr:row>
      <xdr:rowOff>164085</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2811</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xdr:rowOff>
    </xdr:from>
    <xdr:to>
      <xdr:col>15</xdr:col>
      <xdr:colOff>149225</xdr:colOff>
      <xdr:row>76</xdr:row>
      <xdr:rowOff>118363</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128541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xdr:rowOff>
    </xdr:from>
    <xdr:to>
      <xdr:col>11</xdr:col>
      <xdr:colOff>60325</xdr:colOff>
      <xdr:row>76</xdr:row>
      <xdr:rowOff>113792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123969</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200">
              <a:effectLst/>
              <a:latin typeface="BIZ UD明朝 Medium" panose="02020500000000000000" pitchFamily="17" charset="-128"/>
              <a:ea typeface="BIZ UD明朝 Medium" panose="02020500000000000000" pitchFamily="17" charset="-128"/>
            </a:rPr>
            <a:t>公債費以外に係る経常収支比率は</a:t>
          </a:r>
          <a:r>
            <a:rPr lang="en-US" altLang="ja-JP" sz="1200">
              <a:effectLst/>
              <a:latin typeface="BIZ UD明朝 Medium" panose="02020500000000000000" pitchFamily="17" charset="-128"/>
              <a:ea typeface="BIZ UD明朝 Medium" panose="02020500000000000000" pitchFamily="17" charset="-128"/>
            </a:rPr>
            <a:t>73.1%</a:t>
          </a:r>
          <a:r>
            <a:rPr lang="ja-JP" altLang="en-US" sz="1200">
              <a:effectLst/>
              <a:latin typeface="BIZ UD明朝 Medium" panose="02020500000000000000" pitchFamily="17" charset="-128"/>
              <a:ea typeface="BIZ UD明朝 Medium" panose="02020500000000000000" pitchFamily="17" charset="-128"/>
            </a:rPr>
            <a:t>となり、前年度（</a:t>
          </a:r>
          <a:r>
            <a:rPr lang="en-US" altLang="ja-JP" sz="1200">
              <a:effectLst/>
              <a:latin typeface="BIZ UD明朝 Medium" panose="02020500000000000000" pitchFamily="17" charset="-128"/>
              <a:ea typeface="BIZ UD明朝 Medium" panose="02020500000000000000" pitchFamily="17" charset="-128"/>
            </a:rPr>
            <a:t>75.0%</a:t>
          </a:r>
          <a:r>
            <a:rPr lang="ja-JP" altLang="en-US" sz="1200">
              <a:effectLst/>
              <a:latin typeface="BIZ UD明朝 Medium" panose="02020500000000000000" pitchFamily="17" charset="-128"/>
              <a:ea typeface="BIZ UD明朝 Medium" panose="02020500000000000000" pitchFamily="17" charset="-128"/>
            </a:rPr>
            <a:t>）から</a:t>
          </a:r>
          <a:r>
            <a:rPr lang="en-US" altLang="ja-JP" sz="1200">
              <a:effectLst/>
              <a:latin typeface="BIZ UD明朝 Medium" panose="02020500000000000000" pitchFamily="17" charset="-128"/>
              <a:ea typeface="BIZ UD明朝 Medium" panose="02020500000000000000" pitchFamily="17" charset="-128"/>
            </a:rPr>
            <a:t>1.9</a:t>
          </a:r>
          <a:r>
            <a:rPr lang="ja-JP" altLang="en-US" sz="1200">
              <a:effectLst/>
              <a:latin typeface="BIZ UD明朝 Medium" panose="02020500000000000000" pitchFamily="17" charset="-128"/>
              <a:ea typeface="BIZ UD明朝 Medium" panose="02020500000000000000" pitchFamily="17" charset="-128"/>
            </a:rPr>
            <a:t>ポイント改善しました。</a:t>
          </a:r>
          <a:endParaRPr lang="en-US" altLang="ja-JP" sz="1200">
            <a:effectLst/>
            <a:latin typeface="BIZ UD明朝 Medium" panose="02020500000000000000" pitchFamily="17" charset="-128"/>
            <a:ea typeface="BIZ UD明朝 Medium" panose="02020500000000000000" pitchFamily="17" charset="-128"/>
          </a:endParaRPr>
        </a:p>
        <a:p>
          <a:pPr eaLnBrk="1" fontAlgn="auto" latinLnBrk="0" hangingPunct="1"/>
          <a:r>
            <a:rPr lang="ja-JP" altLang="en-US" sz="1200">
              <a:effectLst/>
              <a:latin typeface="BIZ UD明朝 Medium" panose="02020500000000000000" pitchFamily="17" charset="-128"/>
              <a:ea typeface="BIZ UD明朝 Medium" panose="02020500000000000000" pitchFamily="17" charset="-128"/>
            </a:rPr>
            <a:t>改善の主な要因は、分母となる経常一般財源において、普通交付税が対前年度比で約</a:t>
          </a:r>
          <a:r>
            <a:rPr lang="en-US" altLang="ja-JP" sz="1200">
              <a:effectLst/>
              <a:latin typeface="BIZ UD明朝 Medium" panose="02020500000000000000" pitchFamily="17" charset="-128"/>
              <a:ea typeface="BIZ UD明朝 Medium" panose="02020500000000000000" pitchFamily="17" charset="-128"/>
            </a:rPr>
            <a:t>435</a:t>
          </a:r>
          <a:r>
            <a:rPr lang="ja-JP" altLang="en-US" sz="1200">
              <a:effectLst/>
              <a:latin typeface="BIZ UD明朝 Medium" panose="02020500000000000000" pitchFamily="17" charset="-128"/>
              <a:ea typeface="BIZ UD明朝 Medium" panose="02020500000000000000" pitchFamily="17" charset="-128"/>
            </a:rPr>
            <a:t>百万円増加したことによるものです。</a:t>
          </a:r>
          <a:endParaRPr lang="en-US" altLang="ja-JP" sz="1200">
            <a:effectLst/>
            <a:latin typeface="BIZ UD明朝 Medium" panose="02020500000000000000" pitchFamily="17" charset="-128"/>
            <a:ea typeface="BIZ UD明朝 Medium" panose="02020500000000000000" pitchFamily="17" charset="-128"/>
          </a:endParaRPr>
        </a:p>
        <a:p>
          <a:pPr eaLnBrk="1" fontAlgn="auto" latinLnBrk="0" hangingPunct="1"/>
          <a:r>
            <a:rPr lang="ja-JP" altLang="en-US" sz="1200">
              <a:effectLst/>
              <a:latin typeface="BIZ UD明朝 Medium" panose="02020500000000000000" pitchFamily="17" charset="-128"/>
              <a:ea typeface="BIZ UD明朝 Medium" panose="02020500000000000000" pitchFamily="17" charset="-128"/>
            </a:rPr>
            <a:t>一方で、児童手当の制度拡充や障害福祉サービス等給付費の増といった社会保障関係費の増大、および物価高騰による物件費への影響は依然として続いており、今後の動向を注視します。</a:t>
          </a:r>
          <a:endParaRPr lang="ja-JP" altLang="ja-JP" sz="1200">
            <a:effectLst/>
            <a:latin typeface="BIZ UD明朝 Medium" panose="02020500000000000000" pitchFamily="17" charset="-128"/>
            <a:ea typeface="BIZ UD明朝 Medium" panose="02020500000000000000" pitchFamily="17"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149861</xdr:rowOff>
    </xdr:from>
    <xdr:to>
      <xdr:col>82</xdr:col>
      <xdr:colOff>107950</xdr:colOff>
      <xdr:row>76</xdr:row>
      <xdr:rowOff>50800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008611"/>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96520</xdr:rowOff>
    </xdr:from>
    <xdr:to>
      <xdr:col>78</xdr:col>
      <xdr:colOff>69850</xdr:colOff>
      <xdr:row>76</xdr:row>
      <xdr:rowOff>50800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95527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20320</xdr:rowOff>
    </xdr:from>
    <xdr:to>
      <xdr:col>73</xdr:col>
      <xdr:colOff>180975</xdr:colOff>
      <xdr:row>75</xdr:row>
      <xdr:rowOff>96520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87907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128288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20320</xdr:rowOff>
    </xdr:from>
    <xdr:to>
      <xdr:col>69</xdr:col>
      <xdr:colOff>92075</xdr:colOff>
      <xdr:row>77</xdr:row>
      <xdr:rowOff>5080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87907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99060</xdr:rowOff>
    </xdr:from>
    <xdr:to>
      <xdr:col>82</xdr:col>
      <xdr:colOff>158750</xdr:colOff>
      <xdr:row>76</xdr:row>
      <xdr:rowOff>29211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115587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0</xdr:rowOff>
    </xdr:from>
    <xdr:to>
      <xdr:col>78</xdr:col>
      <xdr:colOff>120650</xdr:colOff>
      <xdr:row>76</xdr:row>
      <xdr:rowOff>101600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111777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45720</xdr:rowOff>
    </xdr:from>
    <xdr:to>
      <xdr:col>74</xdr:col>
      <xdr:colOff>31750</xdr:colOff>
      <xdr:row>75</xdr:row>
      <xdr:rowOff>147320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157497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140970</xdr:rowOff>
    </xdr:from>
    <xdr:to>
      <xdr:col>69</xdr:col>
      <xdr:colOff>142875</xdr:colOff>
      <xdr:row>75</xdr:row>
      <xdr:rowOff>71120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81297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125730</xdr:rowOff>
    </xdr:from>
    <xdr:to>
      <xdr:col>65</xdr:col>
      <xdr:colOff>53975</xdr:colOff>
      <xdr:row>77</xdr:row>
      <xdr:rowOff>55880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40657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59918</xdr:rowOff>
    </xdr:from>
    <xdr:to>
      <xdr:col>29</xdr:col>
      <xdr:colOff>127000</xdr:colOff>
      <xdr:row>20</xdr:row>
      <xdr:rowOff>80721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536543"/>
          <a:ext cx="647700" cy="20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80721</xdr:rowOff>
    </xdr:from>
    <xdr:to>
      <xdr:col>26</xdr:col>
      <xdr:colOff>50800</xdr:colOff>
      <xdr:row>20</xdr:row>
      <xdr:rowOff>93967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57346"/>
          <a:ext cx="698500" cy="13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41656</xdr:rowOff>
    </xdr:from>
    <xdr:to>
      <xdr:col>22</xdr:col>
      <xdr:colOff>114300</xdr:colOff>
      <xdr:row>20</xdr:row>
      <xdr:rowOff>93967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518281"/>
          <a:ext cx="698500" cy="52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41656</xdr:rowOff>
    </xdr:from>
    <xdr:to>
      <xdr:col>18</xdr:col>
      <xdr:colOff>177800</xdr:colOff>
      <xdr:row>20</xdr:row>
      <xdr:rowOff>64884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18281"/>
          <a:ext cx="698500" cy="23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9118</xdr:rowOff>
    </xdr:from>
    <xdr:to>
      <xdr:col>29</xdr:col>
      <xdr:colOff>177800</xdr:colOff>
      <xdr:row>20</xdr:row>
      <xdr:rowOff>110718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85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89145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94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29921</xdr:rowOff>
    </xdr:from>
    <xdr:to>
      <xdr:col>26</xdr:col>
      <xdr:colOff>101600</xdr:colOff>
      <xdr:row>20</xdr:row>
      <xdr:rowOff>131521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06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116298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92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43167</xdr:rowOff>
    </xdr:from>
    <xdr:to>
      <xdr:col>22</xdr:col>
      <xdr:colOff>165100</xdr:colOff>
      <xdr:row>20</xdr:row>
      <xdr:rowOff>144767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19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129544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0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162306</xdr:rowOff>
    </xdr:from>
    <xdr:to>
      <xdr:col>19</xdr:col>
      <xdr:colOff>38100</xdr:colOff>
      <xdr:row>20</xdr:row>
      <xdr:rowOff>92456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67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77233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53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14084</xdr:rowOff>
    </xdr:from>
    <xdr:to>
      <xdr:col>15</xdr:col>
      <xdr:colOff>101600</xdr:colOff>
      <xdr:row>20</xdr:row>
      <xdr:rowOff>115684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90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100461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7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54488</xdr:rowOff>
    </xdr:from>
    <xdr:to>
      <xdr:col>29</xdr:col>
      <xdr:colOff>127000</xdr:colOff>
      <xdr:row>35</xdr:row>
      <xdr:rowOff>55128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64838"/>
          <a:ext cx="647700" cy="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39265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496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55128</xdr:rowOff>
    </xdr:from>
    <xdr:to>
      <xdr:col>26</xdr:col>
      <xdr:colOff>50800</xdr:colOff>
      <xdr:row>35</xdr:row>
      <xdr:rowOff>122337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665478"/>
          <a:ext cx="698500" cy="67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104741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1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122337</xdr:rowOff>
    </xdr:from>
    <xdr:to>
      <xdr:col>22</xdr:col>
      <xdr:colOff>114300</xdr:colOff>
      <xdr:row>35</xdr:row>
      <xdr:rowOff>161267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32687"/>
          <a:ext cx="698500" cy="38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161267</xdr:rowOff>
    </xdr:from>
    <xdr:to>
      <xdr:col>18</xdr:col>
      <xdr:colOff>177800</xdr:colOff>
      <xdr:row>35</xdr:row>
      <xdr:rowOff>184424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71617"/>
          <a:ext cx="698500" cy="23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3688</xdr:rowOff>
    </xdr:from>
    <xdr:to>
      <xdr:col>29</xdr:col>
      <xdr:colOff>177800</xdr:colOff>
      <xdr:row>35</xdr:row>
      <xdr:rowOff>105288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14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191665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5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4328</xdr:rowOff>
    </xdr:from>
    <xdr:to>
      <xdr:col>26</xdr:col>
      <xdr:colOff>101600</xdr:colOff>
      <xdr:row>35</xdr:row>
      <xdr:rowOff>105928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14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116105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83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71537</xdr:rowOff>
    </xdr:from>
    <xdr:to>
      <xdr:col>22</xdr:col>
      <xdr:colOff>165100</xdr:colOff>
      <xdr:row>35</xdr:row>
      <xdr:rowOff>173137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81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157914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110467</xdr:rowOff>
    </xdr:from>
    <xdr:to>
      <xdr:col>19</xdr:col>
      <xdr:colOff>38100</xdr:colOff>
      <xdr:row>35</xdr:row>
      <xdr:rowOff>212067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20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196844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07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133624</xdr:rowOff>
    </xdr:from>
    <xdr:to>
      <xdr:col>15</xdr:col>
      <xdr:colOff>101600</xdr:colOff>
      <xdr:row>35</xdr:row>
      <xdr:rowOff>235224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43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220001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3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35,320
34,921
16.27
13,689,308
12,713,162
863,545
7,750,006
9,698,424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66777</xdr:rowOff>
    </xdr:from>
    <xdr:to>
      <xdr:col>24</xdr:col>
      <xdr:colOff>63500</xdr:colOff>
      <xdr:row>38</xdr:row>
      <xdr:rowOff>75381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81877"/>
          <a:ext cx="838200" cy="8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75381</xdr:rowOff>
    </xdr:from>
    <xdr:to>
      <xdr:col>19</xdr:col>
      <xdr:colOff>177800</xdr:colOff>
      <xdr:row>38</xdr:row>
      <xdr:rowOff>89604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90481"/>
          <a:ext cx="889000" cy="1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47934</xdr:rowOff>
    </xdr:from>
    <xdr:to>
      <xdr:col>15</xdr:col>
      <xdr:colOff>50800</xdr:colOff>
      <xdr:row>38</xdr:row>
      <xdr:rowOff>89604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63034"/>
          <a:ext cx="889000" cy="4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39900</xdr:rowOff>
    </xdr:from>
    <xdr:to>
      <xdr:col>10</xdr:col>
      <xdr:colOff>114300</xdr:colOff>
      <xdr:row>38</xdr:row>
      <xdr:rowOff>47934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55000"/>
          <a:ext cx="889000" cy="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15977</xdr:rowOff>
    </xdr:from>
    <xdr:to>
      <xdr:col>24</xdr:col>
      <xdr:colOff>114300</xdr:colOff>
      <xdr:row>38</xdr:row>
      <xdr:rowOff>117577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3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102354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4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24581</xdr:rowOff>
    </xdr:from>
    <xdr:to>
      <xdr:col>20</xdr:col>
      <xdr:colOff>38100</xdr:colOff>
      <xdr:row>38</xdr:row>
      <xdr:rowOff>126181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3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117308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3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38804</xdr:rowOff>
    </xdr:from>
    <xdr:to>
      <xdr:col>15</xdr:col>
      <xdr:colOff>101600</xdr:colOff>
      <xdr:row>38</xdr:row>
      <xdr:rowOff>140404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131531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4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168584</xdr:rowOff>
    </xdr:from>
    <xdr:to>
      <xdr:col>10</xdr:col>
      <xdr:colOff>165100</xdr:colOff>
      <xdr:row>38</xdr:row>
      <xdr:rowOff>98734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1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89861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0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160550</xdr:rowOff>
    </xdr:from>
    <xdr:to>
      <xdr:col>6</xdr:col>
      <xdr:colOff>38100</xdr:colOff>
      <xdr:row>38</xdr:row>
      <xdr:rowOff>90700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0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81827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9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169335</xdr:rowOff>
    </xdr:from>
    <xdr:to>
      <xdr:col>24</xdr:col>
      <xdr:colOff>63500</xdr:colOff>
      <xdr:row>58</xdr:row>
      <xdr:rowOff>13732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41985"/>
          <a:ext cx="838200" cy="1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130263</xdr:rowOff>
    </xdr:from>
    <xdr:to>
      <xdr:col>19</xdr:col>
      <xdr:colOff>177800</xdr:colOff>
      <xdr:row>58</xdr:row>
      <xdr:rowOff>13732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02913"/>
          <a:ext cx="889000" cy="5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102731</xdr:rowOff>
    </xdr:from>
    <xdr:to>
      <xdr:col>15</xdr:col>
      <xdr:colOff>50800</xdr:colOff>
      <xdr:row>57</xdr:row>
      <xdr:rowOff>130263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75381"/>
          <a:ext cx="889000" cy="2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102731</xdr:rowOff>
    </xdr:from>
    <xdr:to>
      <xdr:col>10</xdr:col>
      <xdr:colOff>114300</xdr:colOff>
      <xdr:row>58</xdr:row>
      <xdr:rowOff>154587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75381"/>
          <a:ext cx="889000" cy="22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118535</xdr:rowOff>
    </xdr:from>
    <xdr:to>
      <xdr:col>24</xdr:col>
      <xdr:colOff>114300</xdr:colOff>
      <xdr:row>58</xdr:row>
      <xdr:rowOff>48685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9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96962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6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134382</xdr:rowOff>
    </xdr:from>
    <xdr:to>
      <xdr:col>20</xdr:col>
      <xdr:colOff>38100</xdr:colOff>
      <xdr:row>58</xdr:row>
      <xdr:rowOff>64532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0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55659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9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79463</xdr:rowOff>
    </xdr:from>
    <xdr:to>
      <xdr:col>15</xdr:col>
      <xdr:colOff>101600</xdr:colOff>
      <xdr:row>58</xdr:row>
      <xdr:rowOff>9613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5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740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51931</xdr:rowOff>
    </xdr:from>
    <xdr:to>
      <xdr:col>10</xdr:col>
      <xdr:colOff>165100</xdr:colOff>
      <xdr:row>57</xdr:row>
      <xdr:rowOff>153531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2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170058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9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103787</xdr:rowOff>
    </xdr:from>
    <xdr:to>
      <xdr:col>6</xdr:col>
      <xdr:colOff>38100</xdr:colOff>
      <xdr:row>59</xdr:row>
      <xdr:rowOff>33937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4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25064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4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161737</xdr:rowOff>
    </xdr:from>
    <xdr:to>
      <xdr:col>24</xdr:col>
      <xdr:colOff>63500</xdr:colOff>
      <xdr:row>77</xdr:row>
      <xdr:rowOff>163840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63387"/>
          <a:ext cx="8382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163840</xdr:rowOff>
    </xdr:from>
    <xdr:to>
      <xdr:col>19</xdr:col>
      <xdr:colOff>177800</xdr:colOff>
      <xdr:row>78</xdr:row>
      <xdr:rowOff>19411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65490"/>
          <a:ext cx="889000" cy="2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19411</xdr:rowOff>
    </xdr:from>
    <xdr:to>
      <xdr:col>15</xdr:col>
      <xdr:colOff>50800</xdr:colOff>
      <xdr:row>78</xdr:row>
      <xdr:rowOff>23434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92511"/>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37333</xdr:rowOff>
    </xdr:from>
    <xdr:to>
      <xdr:col>10</xdr:col>
      <xdr:colOff>114300</xdr:colOff>
      <xdr:row>78</xdr:row>
      <xdr:rowOff>23434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238983"/>
          <a:ext cx="889000" cy="15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167546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110937</xdr:rowOff>
    </xdr:from>
    <xdr:to>
      <xdr:col>24</xdr:col>
      <xdr:colOff>114300</xdr:colOff>
      <xdr:row>78</xdr:row>
      <xdr:rowOff>41087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1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89364</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9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113040</xdr:rowOff>
    </xdr:from>
    <xdr:to>
      <xdr:col>20</xdr:col>
      <xdr:colOff>38100</xdr:colOff>
      <xdr:row>78</xdr:row>
      <xdr:rowOff>43190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1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34317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0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140061</xdr:rowOff>
    </xdr:from>
    <xdr:to>
      <xdr:col>15</xdr:col>
      <xdr:colOff>101600</xdr:colOff>
      <xdr:row>78</xdr:row>
      <xdr:rowOff>70211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4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61338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3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144084</xdr:rowOff>
    </xdr:from>
    <xdr:to>
      <xdr:col>10</xdr:col>
      <xdr:colOff>165100</xdr:colOff>
      <xdr:row>78</xdr:row>
      <xdr:rowOff>74234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4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65361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3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157983</xdr:rowOff>
    </xdr:from>
    <xdr:to>
      <xdr:col>6</xdr:col>
      <xdr:colOff>38100</xdr:colOff>
      <xdr:row>77</xdr:row>
      <xdr:rowOff>88133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18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104660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296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10584</xdr:rowOff>
    </xdr:from>
    <xdr:to>
      <xdr:col>24</xdr:col>
      <xdr:colOff>63500</xdr:colOff>
      <xdr:row>96</xdr:row>
      <xdr:rowOff>111909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69784"/>
          <a:ext cx="838200" cy="10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111909</xdr:rowOff>
    </xdr:from>
    <xdr:to>
      <xdr:col>19</xdr:col>
      <xdr:colOff>177800</xdr:colOff>
      <xdr:row>97</xdr:row>
      <xdr:rowOff>47596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71109"/>
          <a:ext cx="889000" cy="10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83824</xdr:rowOff>
    </xdr:from>
    <xdr:to>
      <xdr:col>15</xdr:col>
      <xdr:colOff>50800</xdr:colOff>
      <xdr:row>97</xdr:row>
      <xdr:rowOff>47596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43024"/>
          <a:ext cx="889000" cy="13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83824</xdr:rowOff>
    </xdr:from>
    <xdr:to>
      <xdr:col>10</xdr:col>
      <xdr:colOff>114300</xdr:colOff>
      <xdr:row>98</xdr:row>
      <xdr:rowOff>23952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43024"/>
          <a:ext cx="8890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131234</xdr:rowOff>
    </xdr:from>
    <xdr:to>
      <xdr:col>24</xdr:col>
      <xdr:colOff>114300</xdr:colOff>
      <xdr:row>96</xdr:row>
      <xdr:rowOff>61384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1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154111</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70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61109</xdr:rowOff>
    </xdr:from>
    <xdr:to>
      <xdr:col>20</xdr:col>
      <xdr:colOff>38100</xdr:colOff>
      <xdr:row>96</xdr:row>
      <xdr:rowOff>162709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2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7786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295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168246</xdr:rowOff>
    </xdr:from>
    <xdr:to>
      <xdr:col>15</xdr:col>
      <xdr:colOff>101600</xdr:colOff>
      <xdr:row>97</xdr:row>
      <xdr:rowOff>98396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2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114923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40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33024</xdr:rowOff>
    </xdr:from>
    <xdr:to>
      <xdr:col>10</xdr:col>
      <xdr:colOff>165100</xdr:colOff>
      <xdr:row>96</xdr:row>
      <xdr:rowOff>134624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9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151151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267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144602</xdr:rowOff>
    </xdr:from>
    <xdr:to>
      <xdr:col>6</xdr:col>
      <xdr:colOff>38100</xdr:colOff>
      <xdr:row>98</xdr:row>
      <xdr:rowOff>74752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7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91279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55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31104</xdr:rowOff>
    </xdr:from>
    <xdr:to>
      <xdr:col>55</xdr:col>
      <xdr:colOff>0</xdr:colOff>
      <xdr:row>39</xdr:row>
      <xdr:rowOff>56947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717654"/>
          <a:ext cx="838200" cy="2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18553</xdr:rowOff>
    </xdr:from>
    <xdr:to>
      <xdr:col>50</xdr:col>
      <xdr:colOff>114300</xdr:colOff>
      <xdr:row>39</xdr:row>
      <xdr:rowOff>31104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705103"/>
          <a:ext cx="889000" cy="1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18553</xdr:rowOff>
    </xdr:from>
    <xdr:to>
      <xdr:col>45</xdr:col>
      <xdr:colOff>177800</xdr:colOff>
      <xdr:row>39</xdr:row>
      <xdr:rowOff>38180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705103"/>
          <a:ext cx="889000" cy="1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143423</xdr:rowOff>
    </xdr:from>
    <xdr:to>
      <xdr:col>41</xdr:col>
      <xdr:colOff>50800</xdr:colOff>
      <xdr:row>39</xdr:row>
      <xdr:rowOff>38180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629823"/>
          <a:ext cx="889000" cy="109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6147</xdr:rowOff>
    </xdr:from>
    <xdr:to>
      <xdr:col>55</xdr:col>
      <xdr:colOff>50800</xdr:colOff>
      <xdr:row>39</xdr:row>
      <xdr:rowOff>107747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69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92524</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60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151754</xdr:rowOff>
    </xdr:from>
    <xdr:to>
      <xdr:col>50</xdr:col>
      <xdr:colOff>165100</xdr:colOff>
      <xdr:row>39</xdr:row>
      <xdr:rowOff>81904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66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73031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75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139203</xdr:rowOff>
    </xdr:from>
    <xdr:to>
      <xdr:col>46</xdr:col>
      <xdr:colOff>38100</xdr:colOff>
      <xdr:row>39</xdr:row>
      <xdr:rowOff>69353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65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60480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74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158830</xdr:rowOff>
    </xdr:from>
    <xdr:to>
      <xdr:col>41</xdr:col>
      <xdr:colOff>101600</xdr:colOff>
      <xdr:row>39</xdr:row>
      <xdr:rowOff>88980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67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80107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76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92623</xdr:rowOff>
    </xdr:from>
    <xdr:to>
      <xdr:col>36</xdr:col>
      <xdr:colOff>165100</xdr:colOff>
      <xdr:row>33</xdr:row>
      <xdr:rowOff>22773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57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13900</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67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94226</xdr:rowOff>
    </xdr:from>
    <xdr:to>
      <xdr:col>55</xdr:col>
      <xdr:colOff>0</xdr:colOff>
      <xdr:row>57</xdr:row>
      <xdr:rowOff>100564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66876"/>
          <a:ext cx="838200" cy="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167841</xdr:rowOff>
    </xdr:from>
    <xdr:to>
      <xdr:col>50</xdr:col>
      <xdr:colOff>114300</xdr:colOff>
      <xdr:row>57</xdr:row>
      <xdr:rowOff>94226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597591"/>
          <a:ext cx="889000" cy="26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167841</xdr:rowOff>
    </xdr:from>
    <xdr:to>
      <xdr:col>45</xdr:col>
      <xdr:colOff>177800</xdr:colOff>
      <xdr:row>57</xdr:row>
      <xdr:rowOff>28389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597591"/>
          <a:ext cx="889000" cy="20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162065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6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122710</xdr:rowOff>
    </xdr:from>
    <xdr:to>
      <xdr:col>41</xdr:col>
      <xdr:colOff>50800</xdr:colOff>
      <xdr:row>57</xdr:row>
      <xdr:rowOff>28389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23910"/>
          <a:ext cx="889000" cy="7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49764</xdr:rowOff>
    </xdr:from>
    <xdr:to>
      <xdr:col>55</xdr:col>
      <xdr:colOff>50800</xdr:colOff>
      <xdr:row>57</xdr:row>
      <xdr:rowOff>151364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2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136141</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3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43426</xdr:rowOff>
    </xdr:from>
    <xdr:to>
      <xdr:col>50</xdr:col>
      <xdr:colOff>165100</xdr:colOff>
      <xdr:row>57</xdr:row>
      <xdr:rowOff>145026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1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136153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0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117041</xdr:rowOff>
    </xdr:from>
    <xdr:to>
      <xdr:col>46</xdr:col>
      <xdr:colOff>38100</xdr:colOff>
      <xdr:row>56</xdr:row>
      <xdr:rowOff>47191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4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63718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32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149039</xdr:rowOff>
    </xdr:from>
    <xdr:to>
      <xdr:col>41</xdr:col>
      <xdr:colOff>101600</xdr:colOff>
      <xdr:row>57</xdr:row>
      <xdr:rowOff>79189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70316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4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71910</xdr:rowOff>
    </xdr:from>
    <xdr:to>
      <xdr:col>36</xdr:col>
      <xdr:colOff>165100</xdr:colOff>
      <xdr:row>57</xdr:row>
      <xdr:rowOff>2060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7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164637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7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122269</xdr:rowOff>
    </xdr:from>
    <xdr:to>
      <xdr:col>55</xdr:col>
      <xdr:colOff>0</xdr:colOff>
      <xdr:row>79</xdr:row>
      <xdr:rowOff>445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95369"/>
          <a:ext cx="838200" cy="4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154045</xdr:rowOff>
    </xdr:from>
    <xdr:to>
      <xdr:col>50</xdr:col>
      <xdr:colOff>114300</xdr:colOff>
      <xdr:row>78</xdr:row>
      <xdr:rowOff>122269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355695"/>
          <a:ext cx="889000" cy="13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154045</xdr:rowOff>
    </xdr:from>
    <xdr:to>
      <xdr:col>45</xdr:col>
      <xdr:colOff>177800</xdr:colOff>
      <xdr:row>79</xdr:row>
      <xdr:rowOff>9950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355695"/>
          <a:ext cx="889000" cy="19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63898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14142</xdr:rowOff>
    </xdr:from>
    <xdr:to>
      <xdr:col>41</xdr:col>
      <xdr:colOff>50800</xdr:colOff>
      <xdr:row>79</xdr:row>
      <xdr:rowOff>9950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87242"/>
          <a:ext cx="889000" cy="16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121095</xdr:rowOff>
    </xdr:from>
    <xdr:to>
      <xdr:col>55</xdr:col>
      <xdr:colOff>50800</xdr:colOff>
      <xdr:row>79</xdr:row>
      <xdr:rowOff>51245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36022</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0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71469</xdr:rowOff>
    </xdr:from>
    <xdr:to>
      <xdr:col>50</xdr:col>
      <xdr:colOff>165100</xdr:colOff>
      <xdr:row>79</xdr:row>
      <xdr:rowOff>1619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4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164196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3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103245</xdr:rowOff>
    </xdr:from>
    <xdr:to>
      <xdr:col>46</xdr:col>
      <xdr:colOff>38100</xdr:colOff>
      <xdr:row>78</xdr:row>
      <xdr:rowOff>33395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0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49922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08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130600</xdr:rowOff>
    </xdr:from>
    <xdr:to>
      <xdr:col>41</xdr:col>
      <xdr:colOff>101600</xdr:colOff>
      <xdr:row>79</xdr:row>
      <xdr:rowOff>60750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0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51877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134792</xdr:rowOff>
    </xdr:from>
    <xdr:to>
      <xdr:col>36</xdr:col>
      <xdr:colOff>165100</xdr:colOff>
      <xdr:row>78</xdr:row>
      <xdr:rowOff>64942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3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56069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42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129603</xdr:rowOff>
    </xdr:from>
    <xdr:to>
      <xdr:col>55</xdr:col>
      <xdr:colOff>0</xdr:colOff>
      <xdr:row>98</xdr:row>
      <xdr:rowOff>130670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31703"/>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12347</xdr:rowOff>
    </xdr:from>
    <xdr:to>
      <xdr:col>50</xdr:col>
      <xdr:colOff>114300</xdr:colOff>
      <xdr:row>98</xdr:row>
      <xdr:rowOff>130670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642997"/>
          <a:ext cx="889000" cy="28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12347</xdr:rowOff>
    </xdr:from>
    <xdr:to>
      <xdr:col>45</xdr:col>
      <xdr:colOff>177800</xdr:colOff>
      <xdr:row>98</xdr:row>
      <xdr:rowOff>46324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642997"/>
          <a:ext cx="889000" cy="20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60713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6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46324</xdr:rowOff>
    </xdr:from>
    <xdr:to>
      <xdr:col>41</xdr:col>
      <xdr:colOff>50800</xdr:colOff>
      <xdr:row>98</xdr:row>
      <xdr:rowOff>101974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48424"/>
          <a:ext cx="889000" cy="5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78803</xdr:rowOff>
    </xdr:from>
    <xdr:to>
      <xdr:col>55</xdr:col>
      <xdr:colOff>50800</xdr:colOff>
      <xdr:row>99</xdr:row>
      <xdr:rowOff>8953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8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165180</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9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79870</xdr:rowOff>
    </xdr:from>
    <xdr:to>
      <xdr:col>50</xdr:col>
      <xdr:colOff>165100</xdr:colOff>
      <xdr:row>99</xdr:row>
      <xdr:rowOff>10020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1147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7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132997</xdr:rowOff>
    </xdr:from>
    <xdr:to>
      <xdr:col>46</xdr:col>
      <xdr:colOff>38100</xdr:colOff>
      <xdr:row>97</xdr:row>
      <xdr:rowOff>63147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59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79674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36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166974</xdr:rowOff>
    </xdr:from>
    <xdr:to>
      <xdr:col>41</xdr:col>
      <xdr:colOff>101600</xdr:colOff>
      <xdr:row>98</xdr:row>
      <xdr:rowOff>97124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9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88251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89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51174</xdr:rowOff>
    </xdr:from>
    <xdr:to>
      <xdr:col>36</xdr:col>
      <xdr:colOff>165100</xdr:colOff>
      <xdr:row>98</xdr:row>
      <xdr:rowOff>152774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5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143901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4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60782</xdr:rowOff>
    </xdr:from>
    <xdr:to>
      <xdr:col>85</xdr:col>
      <xdr:colOff>127000</xdr:colOff>
      <xdr:row>77</xdr:row>
      <xdr:rowOff>63373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62432"/>
          <a:ext cx="8382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63373</xdr:rowOff>
    </xdr:from>
    <xdr:to>
      <xdr:col>81</xdr:col>
      <xdr:colOff>50800</xdr:colOff>
      <xdr:row>77</xdr:row>
      <xdr:rowOff>88240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65023"/>
          <a:ext cx="889000" cy="2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83858</xdr:rowOff>
    </xdr:from>
    <xdr:to>
      <xdr:col>76</xdr:col>
      <xdr:colOff>114300</xdr:colOff>
      <xdr:row>77</xdr:row>
      <xdr:rowOff>88240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285508"/>
          <a:ext cx="8890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83858</xdr:rowOff>
    </xdr:from>
    <xdr:to>
      <xdr:col>71</xdr:col>
      <xdr:colOff>177800</xdr:colOff>
      <xdr:row>77</xdr:row>
      <xdr:rowOff>97459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85508"/>
          <a:ext cx="8890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9982</xdr:rowOff>
    </xdr:from>
    <xdr:to>
      <xdr:col>85</xdr:col>
      <xdr:colOff>177800</xdr:colOff>
      <xdr:row>77</xdr:row>
      <xdr:rowOff>111582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1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159859</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9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12573</xdr:rowOff>
    </xdr:from>
    <xdr:to>
      <xdr:col>81</xdr:col>
      <xdr:colOff>101600</xdr:colOff>
      <xdr:row>77</xdr:row>
      <xdr:rowOff>114173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1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105300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0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37440</xdr:rowOff>
    </xdr:from>
    <xdr:to>
      <xdr:col>76</xdr:col>
      <xdr:colOff>165100</xdr:colOff>
      <xdr:row>77</xdr:row>
      <xdr:rowOff>139040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3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130167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3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33058</xdr:rowOff>
    </xdr:from>
    <xdr:to>
      <xdr:col>72</xdr:col>
      <xdr:colOff>38100</xdr:colOff>
      <xdr:row>77</xdr:row>
      <xdr:rowOff>134658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3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125785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2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46659</xdr:rowOff>
    </xdr:from>
    <xdr:to>
      <xdr:col>67</xdr:col>
      <xdr:colOff>101600</xdr:colOff>
      <xdr:row>77</xdr:row>
      <xdr:rowOff>148259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4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139386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4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89774</xdr:rowOff>
    </xdr:from>
    <xdr:to>
      <xdr:col>85</xdr:col>
      <xdr:colOff>127000</xdr:colOff>
      <xdr:row>98</xdr:row>
      <xdr:rowOff>135142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91874"/>
          <a:ext cx="838200" cy="4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135142</xdr:rowOff>
    </xdr:from>
    <xdr:to>
      <xdr:col>81</xdr:col>
      <xdr:colOff>50800</xdr:colOff>
      <xdr:row>98</xdr:row>
      <xdr:rowOff>136509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37242"/>
          <a:ext cx="889000" cy="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61624</xdr:rowOff>
    </xdr:from>
    <xdr:to>
      <xdr:col>76</xdr:col>
      <xdr:colOff>114300</xdr:colOff>
      <xdr:row>98</xdr:row>
      <xdr:rowOff>136509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63724"/>
          <a:ext cx="889000" cy="7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61624</xdr:rowOff>
    </xdr:from>
    <xdr:to>
      <xdr:col>71</xdr:col>
      <xdr:colOff>177800</xdr:colOff>
      <xdr:row>98</xdr:row>
      <xdr:rowOff>107536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63724"/>
          <a:ext cx="889000" cy="4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38974</xdr:rowOff>
    </xdr:from>
    <xdr:to>
      <xdr:col>85</xdr:col>
      <xdr:colOff>177800</xdr:colOff>
      <xdr:row>98</xdr:row>
      <xdr:rowOff>140574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4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138536</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84342</xdr:rowOff>
    </xdr:from>
    <xdr:to>
      <xdr:col>81</xdr:col>
      <xdr:colOff>101600</xdr:colOff>
      <xdr:row>99</xdr:row>
      <xdr:rowOff>14492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8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5619</xdr:rowOff>
    </xdr:from>
    <xdr:ext cx="378565"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2017" y="16979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85709</xdr:rowOff>
    </xdr:from>
    <xdr:to>
      <xdr:col>76</xdr:col>
      <xdr:colOff>165100</xdr:colOff>
      <xdr:row>99</xdr:row>
      <xdr:rowOff>15859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8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6986</xdr:rowOff>
    </xdr:from>
    <xdr:ext cx="378565"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3017" y="16980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10824</xdr:rowOff>
    </xdr:from>
    <xdr:to>
      <xdr:col>72</xdr:col>
      <xdr:colOff>38100</xdr:colOff>
      <xdr:row>98</xdr:row>
      <xdr:rowOff>112424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1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103551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56736</xdr:rowOff>
    </xdr:from>
    <xdr:to>
      <xdr:col>67</xdr:col>
      <xdr:colOff>101600</xdr:colOff>
      <xdr:row>98</xdr:row>
      <xdr:rowOff>158336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5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149463</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5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90551</xdr:rowOff>
    </xdr:from>
    <xdr:to>
      <xdr:col>116</xdr:col>
      <xdr:colOff>63500</xdr:colOff>
      <xdr:row>76</xdr:row>
      <xdr:rowOff>116252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120751"/>
          <a:ext cx="838200" cy="2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116252</xdr:rowOff>
    </xdr:from>
    <xdr:to>
      <xdr:col>111</xdr:col>
      <xdr:colOff>177800</xdr:colOff>
      <xdr:row>76</xdr:row>
      <xdr:rowOff>151783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146452"/>
          <a:ext cx="889000" cy="3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151783</xdr:rowOff>
    </xdr:from>
    <xdr:to>
      <xdr:col>107</xdr:col>
      <xdr:colOff>50800</xdr:colOff>
      <xdr:row>77</xdr:row>
      <xdr:rowOff>10672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181983"/>
          <a:ext cx="889000" cy="30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10672</xdr:rowOff>
    </xdr:from>
    <xdr:to>
      <xdr:col>102</xdr:col>
      <xdr:colOff>114300</xdr:colOff>
      <xdr:row>77</xdr:row>
      <xdr:rowOff>20241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212322"/>
          <a:ext cx="889000" cy="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39751</xdr:rowOff>
    </xdr:from>
    <xdr:to>
      <xdr:col>116</xdr:col>
      <xdr:colOff>114300</xdr:colOff>
      <xdr:row>76</xdr:row>
      <xdr:rowOff>141351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0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18178</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04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65452</xdr:rowOff>
    </xdr:from>
    <xdr:to>
      <xdr:col>112</xdr:col>
      <xdr:colOff>38100</xdr:colOff>
      <xdr:row>76</xdr:row>
      <xdr:rowOff>167052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09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158179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18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100983</xdr:rowOff>
    </xdr:from>
    <xdr:to>
      <xdr:col>107</xdr:col>
      <xdr:colOff>101600</xdr:colOff>
      <xdr:row>77</xdr:row>
      <xdr:rowOff>31133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13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22260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22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131322</xdr:rowOff>
    </xdr:from>
    <xdr:to>
      <xdr:col>102</xdr:col>
      <xdr:colOff>165100</xdr:colOff>
      <xdr:row>77</xdr:row>
      <xdr:rowOff>61472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16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52599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25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140891</xdr:rowOff>
    </xdr:from>
    <xdr:to>
      <xdr:col>98</xdr:col>
      <xdr:colOff>38100</xdr:colOff>
      <xdr:row>77</xdr:row>
      <xdr:rowOff>71041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17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62168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26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200">
              <a:effectLst/>
              <a:latin typeface="BIZ UD明朝 Medium" panose="02020500000000000000" pitchFamily="17" charset="-128"/>
              <a:ea typeface="BIZ UD明朝 Medium" panose="02020500000000000000" pitchFamily="17" charset="-128"/>
            </a:rPr>
            <a:t>人口１人当たりの決算額は、類似団体平均と比較して多くの項目で低い水準を維持しています。</a:t>
          </a:r>
          <a:endParaRPr lang="en-US" altLang="ja-JP" sz="1200">
            <a:effectLst/>
            <a:latin typeface="BIZ UD明朝 Medium" panose="02020500000000000000" pitchFamily="17" charset="-128"/>
            <a:ea typeface="BIZ UD明朝 Medium" panose="02020500000000000000" pitchFamily="17" charset="-128"/>
          </a:endParaRPr>
        </a:p>
        <a:p>
          <a:pPr eaLnBrk="1" fontAlgn="auto" latinLnBrk="0" hangingPunct="1"/>
          <a:r>
            <a:rPr lang="ja-JP" altLang="en-US" sz="1200">
              <a:effectLst/>
              <a:latin typeface="BIZ UD明朝 Medium" panose="02020500000000000000" pitchFamily="17" charset="-128"/>
              <a:ea typeface="BIZ UD明朝 Medium" panose="02020500000000000000" pitchFamily="17" charset="-128"/>
            </a:rPr>
            <a:t>特に人件費（</a:t>
          </a:r>
          <a:r>
            <a:rPr lang="en-US" altLang="ja-JP" sz="1200">
              <a:effectLst/>
              <a:latin typeface="BIZ UD明朝 Medium" panose="02020500000000000000" pitchFamily="17" charset="-128"/>
              <a:ea typeface="BIZ UD明朝 Medium" panose="02020500000000000000" pitchFamily="17" charset="-128"/>
            </a:rPr>
            <a:t>52,466</a:t>
          </a:r>
          <a:r>
            <a:rPr lang="ja-JP" altLang="en-US" sz="1200">
              <a:effectLst/>
              <a:latin typeface="BIZ UD明朝 Medium" panose="02020500000000000000" pitchFamily="17" charset="-128"/>
              <a:ea typeface="BIZ UD明朝 Medium" panose="02020500000000000000" pitchFamily="17" charset="-128"/>
            </a:rPr>
            <a:t>円）は、類似団体平均（</a:t>
          </a:r>
          <a:r>
            <a:rPr lang="en-US" altLang="ja-JP" sz="1200">
              <a:effectLst/>
              <a:latin typeface="BIZ UD明朝 Medium" panose="02020500000000000000" pitchFamily="17" charset="-128"/>
              <a:ea typeface="BIZ UD明朝 Medium" panose="02020500000000000000" pitchFamily="17" charset="-128"/>
            </a:rPr>
            <a:t>72,090</a:t>
          </a:r>
          <a:r>
            <a:rPr lang="ja-JP" altLang="en-US" sz="1200">
              <a:effectLst/>
              <a:latin typeface="BIZ UD明朝 Medium" panose="02020500000000000000" pitchFamily="17" charset="-128"/>
              <a:ea typeface="BIZ UD明朝 Medium" panose="02020500000000000000" pitchFamily="17" charset="-128"/>
            </a:rPr>
            <a:t>円）を大きく下回っている状況となっており、適正な業務執行が可能となる体制の維持が困難になっている現状を反映しているといえます。</a:t>
          </a:r>
          <a:endParaRPr lang="en-US" altLang="ja-JP" sz="1200">
            <a:effectLst/>
            <a:latin typeface="BIZ UD明朝 Medium" panose="02020500000000000000" pitchFamily="17" charset="-128"/>
            <a:ea typeface="BIZ UD明朝 Medium" panose="02020500000000000000" pitchFamily="17" charset="-128"/>
          </a:endParaRPr>
        </a:p>
        <a:p>
          <a:pPr eaLnBrk="1" fontAlgn="auto" latinLnBrk="0" hangingPunct="1"/>
          <a:r>
            <a:rPr lang="ja-JP" altLang="en-US" sz="1200">
              <a:effectLst/>
              <a:latin typeface="BIZ UD明朝 Medium" panose="02020500000000000000" pitchFamily="17" charset="-128"/>
              <a:ea typeface="BIZ UD明朝 Medium" panose="02020500000000000000" pitchFamily="17" charset="-128"/>
            </a:rPr>
            <a:t>積立金については、将来の公共施設更新や災害に備えた基金積立により、類似団体平均を上回る年もありますが、これは将来の財政弾力性を確保するための意図的な措置です。</a:t>
          </a:r>
          <a:endParaRPr lang="en-US" altLang="ja-JP" sz="1200">
            <a:effectLst/>
            <a:latin typeface="BIZ UD明朝 Medium" panose="02020500000000000000" pitchFamily="17" charset="-128"/>
            <a:ea typeface="BIZ UD明朝 Medium" panose="02020500000000000000" pitchFamily="17" charset="-128"/>
          </a:endParaRPr>
        </a:p>
        <a:p>
          <a:pPr eaLnBrk="1" fontAlgn="auto" latinLnBrk="0" hangingPunct="1"/>
          <a:r>
            <a:rPr lang="ja-JP" altLang="en-US" sz="1200">
              <a:effectLst/>
              <a:latin typeface="BIZ UD明朝 Medium" panose="02020500000000000000" pitchFamily="17" charset="-128"/>
              <a:ea typeface="BIZ UD明朝 Medium" panose="02020500000000000000" pitchFamily="17" charset="-128"/>
            </a:rPr>
            <a:t>今後は、老朽化施設の維持補修費が増加する見込みであるため、中長期的な視点での公共施設マネジメントを強化します。</a:t>
          </a:r>
        </a:p>
        <a:p>
          <a:pPr eaLnBrk="1" fontAlgn="auto" latinLnBrk="0" hangingPunct="1"/>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徳島県藍住町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35,320
34,921
16.27
13,689,308
12,713,162
863,545
7,750,006
9,698,424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119126</xdr:rowOff>
    </xdr:from>
    <xdr:to>
      <xdr:col>24</xdr:col>
      <xdr:colOff>63500</xdr:colOff>
      <xdr:row>37</xdr:row>
      <xdr:rowOff>130937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91326"/>
          <a:ext cx="838200" cy="18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98171</xdr:rowOff>
    </xdr:from>
    <xdr:to>
      <xdr:col>19</xdr:col>
      <xdr:colOff>177800</xdr:colOff>
      <xdr:row>37</xdr:row>
      <xdr:rowOff>130937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41821"/>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90170</xdr:rowOff>
    </xdr:from>
    <xdr:to>
      <xdr:col>15</xdr:col>
      <xdr:colOff>50800</xdr:colOff>
      <xdr:row>37</xdr:row>
      <xdr:rowOff>98171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33820"/>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88265</xdr:rowOff>
    </xdr:from>
    <xdr:to>
      <xdr:col>10</xdr:col>
      <xdr:colOff>114300</xdr:colOff>
      <xdr:row>37</xdr:row>
      <xdr:rowOff>90170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319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68326</xdr:rowOff>
    </xdr:from>
    <xdr:to>
      <xdr:col>24</xdr:col>
      <xdr:colOff>114300</xdr:colOff>
      <xdr:row>36</xdr:row>
      <xdr:rowOff>169926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4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46753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1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80137</xdr:rowOff>
    </xdr:from>
    <xdr:to>
      <xdr:col>20</xdr:col>
      <xdr:colOff>38100</xdr:colOff>
      <xdr:row>38</xdr:row>
      <xdr:rowOff>10287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2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1414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1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47371</xdr:rowOff>
    </xdr:from>
    <xdr:to>
      <xdr:col>15</xdr:col>
      <xdr:colOff>101600</xdr:colOff>
      <xdr:row>37</xdr:row>
      <xdr:rowOff>148971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9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140098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8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39370</xdr:rowOff>
    </xdr:from>
    <xdr:to>
      <xdr:col>10</xdr:col>
      <xdr:colOff>165100</xdr:colOff>
      <xdr:row>37</xdr:row>
      <xdr:rowOff>140970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132097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37465</xdr:rowOff>
    </xdr:from>
    <xdr:to>
      <xdr:col>6</xdr:col>
      <xdr:colOff>38100</xdr:colOff>
      <xdr:row>37</xdr:row>
      <xdr:rowOff>139065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130192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7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80992</xdr:rowOff>
    </xdr:from>
    <xdr:to>
      <xdr:col>24</xdr:col>
      <xdr:colOff>63500</xdr:colOff>
      <xdr:row>58</xdr:row>
      <xdr:rowOff>102785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25092"/>
          <a:ext cx="838200" cy="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102785</xdr:rowOff>
    </xdr:from>
    <xdr:to>
      <xdr:col>19</xdr:col>
      <xdr:colOff>177800</xdr:colOff>
      <xdr:row>58</xdr:row>
      <xdr:rowOff>114737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46885"/>
          <a:ext cx="889000" cy="1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58193</xdr:rowOff>
    </xdr:from>
    <xdr:to>
      <xdr:col>15</xdr:col>
      <xdr:colOff>50800</xdr:colOff>
      <xdr:row>58</xdr:row>
      <xdr:rowOff>114737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02293"/>
          <a:ext cx="889000" cy="5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37889</xdr:rowOff>
    </xdr:from>
    <xdr:to>
      <xdr:col>10</xdr:col>
      <xdr:colOff>114300</xdr:colOff>
      <xdr:row>58</xdr:row>
      <xdr:rowOff>58193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39089"/>
          <a:ext cx="889000" cy="36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30192</xdr:rowOff>
    </xdr:from>
    <xdr:to>
      <xdr:col>24</xdr:col>
      <xdr:colOff>114300</xdr:colOff>
      <xdr:row>58</xdr:row>
      <xdr:rowOff>131792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7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116569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8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51985</xdr:rowOff>
    </xdr:from>
    <xdr:to>
      <xdr:col>20</xdr:col>
      <xdr:colOff>38100</xdr:colOff>
      <xdr:row>58</xdr:row>
      <xdr:rowOff>153585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9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144712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8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63937</xdr:rowOff>
    </xdr:from>
    <xdr:to>
      <xdr:col>15</xdr:col>
      <xdr:colOff>101600</xdr:colOff>
      <xdr:row>58</xdr:row>
      <xdr:rowOff>165537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0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156664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0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7393</xdr:rowOff>
    </xdr:from>
    <xdr:to>
      <xdr:col>10</xdr:col>
      <xdr:colOff>165100</xdr:colOff>
      <xdr:row>58</xdr:row>
      <xdr:rowOff>108993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5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100120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4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158539</xdr:rowOff>
    </xdr:from>
    <xdr:to>
      <xdr:col>6</xdr:col>
      <xdr:colOff>38100</xdr:colOff>
      <xdr:row>56</xdr:row>
      <xdr:rowOff>88689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8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79816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8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63508</xdr:rowOff>
    </xdr:from>
    <xdr:to>
      <xdr:col>24</xdr:col>
      <xdr:colOff>63500</xdr:colOff>
      <xdr:row>76</xdr:row>
      <xdr:rowOff>152333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93708"/>
          <a:ext cx="838200" cy="8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152333</xdr:rowOff>
    </xdr:from>
    <xdr:to>
      <xdr:col>19</xdr:col>
      <xdr:colOff>177800</xdr:colOff>
      <xdr:row>77</xdr:row>
      <xdr:rowOff>31739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82533"/>
          <a:ext cx="889000" cy="5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109601</xdr:rowOff>
    </xdr:from>
    <xdr:to>
      <xdr:col>15</xdr:col>
      <xdr:colOff>50800</xdr:colOff>
      <xdr:row>77</xdr:row>
      <xdr:rowOff>31739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39801"/>
          <a:ext cx="889000" cy="9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109601</xdr:rowOff>
    </xdr:from>
    <xdr:to>
      <xdr:col>10</xdr:col>
      <xdr:colOff>114300</xdr:colOff>
      <xdr:row>77</xdr:row>
      <xdr:rowOff>108702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39801"/>
          <a:ext cx="889000" cy="17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12708</xdr:rowOff>
    </xdr:from>
    <xdr:to>
      <xdr:col>24</xdr:col>
      <xdr:colOff>114300</xdr:colOff>
      <xdr:row>76</xdr:row>
      <xdr:rowOff>114308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4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162585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21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101533</xdr:rowOff>
    </xdr:from>
    <xdr:to>
      <xdr:col>20</xdr:col>
      <xdr:colOff>38100</xdr:colOff>
      <xdr:row>77</xdr:row>
      <xdr:rowOff>31683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3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22810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2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152389</xdr:rowOff>
    </xdr:from>
    <xdr:to>
      <xdr:col>15</xdr:col>
      <xdr:colOff>101600</xdr:colOff>
      <xdr:row>77</xdr:row>
      <xdr:rowOff>82539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8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73666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7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58801</xdr:rowOff>
    </xdr:from>
    <xdr:to>
      <xdr:col>10</xdr:col>
      <xdr:colOff>165100</xdr:colOff>
      <xdr:row>76</xdr:row>
      <xdr:rowOff>160401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8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151528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81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57902</xdr:rowOff>
    </xdr:from>
    <xdr:to>
      <xdr:col>6</xdr:col>
      <xdr:colOff>38100</xdr:colOff>
      <xdr:row>77</xdr:row>
      <xdr:rowOff>159502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5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4579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34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124644</xdr:rowOff>
    </xdr:from>
    <xdr:to>
      <xdr:col>24</xdr:col>
      <xdr:colOff>63500</xdr:colOff>
      <xdr:row>97</xdr:row>
      <xdr:rowOff>163139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55294"/>
          <a:ext cx="838200" cy="3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29240</xdr:rowOff>
    </xdr:from>
    <xdr:to>
      <xdr:col>19</xdr:col>
      <xdr:colOff>177800</xdr:colOff>
      <xdr:row>97</xdr:row>
      <xdr:rowOff>163139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145540"/>
          <a:ext cx="889000" cy="64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29240</xdr:rowOff>
    </xdr:from>
    <xdr:to>
      <xdr:col>15</xdr:col>
      <xdr:colOff>50800</xdr:colOff>
      <xdr:row>97</xdr:row>
      <xdr:rowOff>119278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145540"/>
          <a:ext cx="889000" cy="60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119278</xdr:rowOff>
    </xdr:from>
    <xdr:to>
      <xdr:col>10</xdr:col>
      <xdr:colOff>114300</xdr:colOff>
      <xdr:row>98</xdr:row>
      <xdr:rowOff>88311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49928"/>
          <a:ext cx="889000" cy="14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164695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9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73844</xdr:rowOff>
    </xdr:from>
    <xdr:to>
      <xdr:col>24</xdr:col>
      <xdr:colOff>114300</xdr:colOff>
      <xdr:row>98</xdr:row>
      <xdr:rowOff>3994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0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52271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8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112339</xdr:rowOff>
    </xdr:from>
    <xdr:to>
      <xdr:col>20</xdr:col>
      <xdr:colOff>38100</xdr:colOff>
      <xdr:row>98</xdr:row>
      <xdr:rowOff>42489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4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33616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3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149890</xdr:rowOff>
    </xdr:from>
    <xdr:to>
      <xdr:col>15</xdr:col>
      <xdr:colOff>101600</xdr:colOff>
      <xdr:row>94</xdr:row>
      <xdr:rowOff>80040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09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96567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586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68478</xdr:rowOff>
    </xdr:from>
    <xdr:to>
      <xdr:col>10</xdr:col>
      <xdr:colOff>165100</xdr:colOff>
      <xdr:row>97</xdr:row>
      <xdr:rowOff>170078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9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15155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47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37511</xdr:rowOff>
    </xdr:from>
    <xdr:to>
      <xdr:col>6</xdr:col>
      <xdr:colOff>38100</xdr:colOff>
      <xdr:row>98</xdr:row>
      <xdr:rowOff>139111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3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130238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3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158314</xdr:rowOff>
    </xdr:from>
    <xdr:to>
      <xdr:col>55</xdr:col>
      <xdr:colOff>0</xdr:colOff>
      <xdr:row>38</xdr:row>
      <xdr:rowOff>159294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73414"/>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100838</xdr:rowOff>
    </xdr:from>
    <xdr:to>
      <xdr:col>50</xdr:col>
      <xdr:colOff>114300</xdr:colOff>
      <xdr:row>38</xdr:row>
      <xdr:rowOff>159294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15938"/>
          <a:ext cx="889000" cy="5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100838</xdr:rowOff>
    </xdr:from>
    <xdr:to>
      <xdr:col>45</xdr:col>
      <xdr:colOff>177800</xdr:colOff>
      <xdr:row>39</xdr:row>
      <xdr:rowOff>1234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15938"/>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1234</xdr:rowOff>
    </xdr:from>
    <xdr:to>
      <xdr:col>41</xdr:col>
      <xdr:colOff>50800</xdr:colOff>
      <xdr:row>39</xdr:row>
      <xdr:rowOff>2540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687784"/>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107514</xdr:rowOff>
    </xdr:from>
    <xdr:to>
      <xdr:col>55</xdr:col>
      <xdr:colOff>50800</xdr:colOff>
      <xdr:row>39</xdr:row>
      <xdr:rowOff>37664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2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71245</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86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108494</xdr:rowOff>
    </xdr:from>
    <xdr:to>
      <xdr:col>50</xdr:col>
      <xdr:colOff>165100</xdr:colOff>
      <xdr:row>39</xdr:row>
      <xdr:rowOff>38644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2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29771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1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50038</xdr:rowOff>
    </xdr:from>
    <xdr:to>
      <xdr:col>46</xdr:col>
      <xdr:colOff>38100</xdr:colOff>
      <xdr:row>38</xdr:row>
      <xdr:rowOff>151638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6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168165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340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121884</xdr:rowOff>
    </xdr:from>
    <xdr:to>
      <xdr:col>41</xdr:col>
      <xdr:colOff>101600</xdr:colOff>
      <xdr:row>39</xdr:row>
      <xdr:rowOff>52034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3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43161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29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123190</xdr:rowOff>
    </xdr:from>
    <xdr:to>
      <xdr:col>36</xdr:col>
      <xdr:colOff>165100</xdr:colOff>
      <xdr:row>39</xdr:row>
      <xdr:rowOff>53340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44467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31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14542</xdr:rowOff>
    </xdr:from>
    <xdr:to>
      <xdr:col>55</xdr:col>
      <xdr:colOff>0</xdr:colOff>
      <xdr:row>59</xdr:row>
      <xdr:rowOff>17990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130092"/>
          <a:ext cx="8382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3454</xdr:rowOff>
    </xdr:from>
    <xdr:to>
      <xdr:col>50</xdr:col>
      <xdr:colOff>114300</xdr:colOff>
      <xdr:row>59</xdr:row>
      <xdr:rowOff>14542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119004"/>
          <a:ext cx="889000" cy="1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157150</xdr:rowOff>
    </xdr:from>
    <xdr:to>
      <xdr:col>45</xdr:col>
      <xdr:colOff>177800</xdr:colOff>
      <xdr:row>59</xdr:row>
      <xdr:rowOff>3454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101250"/>
          <a:ext cx="889000" cy="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156635</xdr:rowOff>
    </xdr:from>
    <xdr:to>
      <xdr:col>41</xdr:col>
      <xdr:colOff>50800</xdr:colOff>
      <xdr:row>58</xdr:row>
      <xdr:rowOff>157150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00735"/>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138640</xdr:rowOff>
    </xdr:from>
    <xdr:to>
      <xdr:col>55</xdr:col>
      <xdr:colOff>50800</xdr:colOff>
      <xdr:row>59</xdr:row>
      <xdr:rowOff>68790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53567</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135192</xdr:rowOff>
    </xdr:from>
    <xdr:to>
      <xdr:col>50</xdr:col>
      <xdr:colOff>165100</xdr:colOff>
      <xdr:row>59</xdr:row>
      <xdr:rowOff>65342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7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56469</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72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124104</xdr:rowOff>
    </xdr:from>
    <xdr:to>
      <xdr:col>46</xdr:col>
      <xdr:colOff>38100</xdr:colOff>
      <xdr:row>59</xdr:row>
      <xdr:rowOff>54254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45381</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6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106350</xdr:rowOff>
    </xdr:from>
    <xdr:to>
      <xdr:col>41</xdr:col>
      <xdr:colOff>101600</xdr:colOff>
      <xdr:row>59</xdr:row>
      <xdr:rowOff>36500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27627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4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105835</xdr:rowOff>
    </xdr:from>
    <xdr:to>
      <xdr:col>36</xdr:col>
      <xdr:colOff>165100</xdr:colOff>
      <xdr:row>59</xdr:row>
      <xdr:rowOff>35985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4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27112</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67196</xdr:rowOff>
    </xdr:from>
    <xdr:to>
      <xdr:col>55</xdr:col>
      <xdr:colOff>0</xdr:colOff>
      <xdr:row>78</xdr:row>
      <xdr:rowOff>164731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40296"/>
          <a:ext cx="838200" cy="9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43765</xdr:rowOff>
    </xdr:from>
    <xdr:to>
      <xdr:col>50</xdr:col>
      <xdr:colOff>114300</xdr:colOff>
      <xdr:row>78</xdr:row>
      <xdr:rowOff>67196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16865"/>
          <a:ext cx="8890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43765</xdr:rowOff>
    </xdr:from>
    <xdr:to>
      <xdr:col>45</xdr:col>
      <xdr:colOff>177800</xdr:colOff>
      <xdr:row>78</xdr:row>
      <xdr:rowOff>61804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16865"/>
          <a:ext cx="889000" cy="1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169875</xdr:rowOff>
    </xdr:from>
    <xdr:to>
      <xdr:col>41</xdr:col>
      <xdr:colOff>50800</xdr:colOff>
      <xdr:row>78</xdr:row>
      <xdr:rowOff>61804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71525"/>
          <a:ext cx="889000" cy="6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45057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113931</xdr:rowOff>
    </xdr:from>
    <xdr:to>
      <xdr:col>55</xdr:col>
      <xdr:colOff>50800</xdr:colOff>
      <xdr:row>79</xdr:row>
      <xdr:rowOff>44081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8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28858</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0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16396</xdr:rowOff>
    </xdr:from>
    <xdr:to>
      <xdr:col>50</xdr:col>
      <xdr:colOff>165100</xdr:colOff>
      <xdr:row>78</xdr:row>
      <xdr:rowOff>117996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8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134523</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16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164415</xdr:rowOff>
    </xdr:from>
    <xdr:to>
      <xdr:col>46</xdr:col>
      <xdr:colOff>38100</xdr:colOff>
      <xdr:row>78</xdr:row>
      <xdr:rowOff>94565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6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85692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58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11004</xdr:rowOff>
    </xdr:from>
    <xdr:to>
      <xdr:col>41</xdr:col>
      <xdr:colOff>101600</xdr:colOff>
      <xdr:row>78</xdr:row>
      <xdr:rowOff>112604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8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103731</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76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119075</xdr:rowOff>
    </xdr:from>
    <xdr:to>
      <xdr:col>36</xdr:col>
      <xdr:colOff>165100</xdr:colOff>
      <xdr:row>78</xdr:row>
      <xdr:rowOff>49225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65752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09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159144</xdr:rowOff>
    </xdr:from>
    <xdr:to>
      <xdr:col>55</xdr:col>
      <xdr:colOff>0</xdr:colOff>
      <xdr:row>97</xdr:row>
      <xdr:rowOff>163601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789794"/>
          <a:ext cx="8382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159144</xdr:rowOff>
    </xdr:from>
    <xdr:to>
      <xdr:col>50</xdr:col>
      <xdr:colOff>114300</xdr:colOff>
      <xdr:row>98</xdr:row>
      <xdr:rowOff>8293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789794"/>
          <a:ext cx="889000" cy="2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8293</xdr:rowOff>
    </xdr:from>
    <xdr:to>
      <xdr:col>45</xdr:col>
      <xdr:colOff>177800</xdr:colOff>
      <xdr:row>98</xdr:row>
      <xdr:rowOff>26429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810393"/>
          <a:ext cx="889000" cy="1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26429</xdr:rowOff>
    </xdr:from>
    <xdr:to>
      <xdr:col>41</xdr:col>
      <xdr:colOff>50800</xdr:colOff>
      <xdr:row>98</xdr:row>
      <xdr:rowOff>29414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828529"/>
          <a:ext cx="889000" cy="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112801</xdr:rowOff>
    </xdr:from>
    <xdr:to>
      <xdr:col>55</xdr:col>
      <xdr:colOff>50800</xdr:colOff>
      <xdr:row>98</xdr:row>
      <xdr:rowOff>42951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4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27728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5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108344</xdr:rowOff>
    </xdr:from>
    <xdr:to>
      <xdr:col>50</xdr:col>
      <xdr:colOff>165100</xdr:colOff>
      <xdr:row>98</xdr:row>
      <xdr:rowOff>38494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3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29621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83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128943</xdr:rowOff>
    </xdr:from>
    <xdr:to>
      <xdr:col>46</xdr:col>
      <xdr:colOff>38100</xdr:colOff>
      <xdr:row>98</xdr:row>
      <xdr:rowOff>59093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5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50220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85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147079</xdr:rowOff>
    </xdr:from>
    <xdr:to>
      <xdr:col>41</xdr:col>
      <xdr:colOff>101600</xdr:colOff>
      <xdr:row>98</xdr:row>
      <xdr:rowOff>77229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7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68356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87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150064</xdr:rowOff>
    </xdr:from>
    <xdr:to>
      <xdr:col>36</xdr:col>
      <xdr:colOff>165100</xdr:colOff>
      <xdr:row>98</xdr:row>
      <xdr:rowOff>80214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8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71341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7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165564</xdr:rowOff>
    </xdr:from>
    <xdr:to>
      <xdr:col>85</xdr:col>
      <xdr:colOff>127000</xdr:colOff>
      <xdr:row>38</xdr:row>
      <xdr:rowOff>103026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09214"/>
          <a:ext cx="838200" cy="10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98192</xdr:rowOff>
    </xdr:from>
    <xdr:to>
      <xdr:col>81</xdr:col>
      <xdr:colOff>50800</xdr:colOff>
      <xdr:row>38</xdr:row>
      <xdr:rowOff>103026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613292"/>
          <a:ext cx="889000" cy="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98192</xdr:rowOff>
    </xdr:from>
    <xdr:to>
      <xdr:col>76</xdr:col>
      <xdr:colOff>114300</xdr:colOff>
      <xdr:row>38</xdr:row>
      <xdr:rowOff>108774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13292"/>
          <a:ext cx="889000" cy="1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113085</xdr:rowOff>
    </xdr:from>
    <xdr:to>
      <xdr:col>71</xdr:col>
      <xdr:colOff>177800</xdr:colOff>
      <xdr:row>38</xdr:row>
      <xdr:rowOff>108774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56735"/>
          <a:ext cx="889000" cy="16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55538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7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114764</xdr:rowOff>
    </xdr:from>
    <xdr:to>
      <xdr:col>85</xdr:col>
      <xdr:colOff>177800</xdr:colOff>
      <xdr:row>38</xdr:row>
      <xdr:rowOff>44914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5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137641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52226</xdr:rowOff>
    </xdr:from>
    <xdr:to>
      <xdr:col>81</xdr:col>
      <xdr:colOff>101600</xdr:colOff>
      <xdr:row>38</xdr:row>
      <xdr:rowOff>153826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6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144953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6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47392</xdr:rowOff>
    </xdr:from>
    <xdr:to>
      <xdr:col>76</xdr:col>
      <xdr:colOff>165100</xdr:colOff>
      <xdr:row>38</xdr:row>
      <xdr:rowOff>148992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6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140119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5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57974</xdr:rowOff>
    </xdr:from>
    <xdr:to>
      <xdr:col>72</xdr:col>
      <xdr:colOff>38100</xdr:colOff>
      <xdr:row>38</xdr:row>
      <xdr:rowOff>159574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7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150701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6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62285</xdr:rowOff>
    </xdr:from>
    <xdr:to>
      <xdr:col>67</xdr:col>
      <xdr:colOff>101600</xdr:colOff>
      <xdr:row>37</xdr:row>
      <xdr:rowOff>163885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0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8962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18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91991</xdr:rowOff>
    </xdr:from>
    <xdr:to>
      <xdr:col>85</xdr:col>
      <xdr:colOff>127000</xdr:colOff>
      <xdr:row>57</xdr:row>
      <xdr:rowOff>95521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64641"/>
          <a:ext cx="838200" cy="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57756</xdr:rowOff>
    </xdr:from>
    <xdr:to>
      <xdr:col>81</xdr:col>
      <xdr:colOff>50800</xdr:colOff>
      <xdr:row>57</xdr:row>
      <xdr:rowOff>95521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830406"/>
          <a:ext cx="889000" cy="3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9992</xdr:rowOff>
    </xdr:from>
    <xdr:to>
      <xdr:col>76</xdr:col>
      <xdr:colOff>114300</xdr:colOff>
      <xdr:row>57</xdr:row>
      <xdr:rowOff>57756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782642"/>
          <a:ext cx="889000" cy="4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122840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9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9992</xdr:rowOff>
    </xdr:from>
    <xdr:to>
      <xdr:col>71</xdr:col>
      <xdr:colOff>177800</xdr:colOff>
      <xdr:row>57</xdr:row>
      <xdr:rowOff>77246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782642"/>
          <a:ext cx="889000" cy="6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126105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41191</xdr:rowOff>
    </xdr:from>
    <xdr:to>
      <xdr:col>85</xdr:col>
      <xdr:colOff>177800</xdr:colOff>
      <xdr:row>57</xdr:row>
      <xdr:rowOff>142791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1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135267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44721</xdr:rowOff>
    </xdr:from>
    <xdr:to>
      <xdr:col>81</xdr:col>
      <xdr:colOff>101600</xdr:colOff>
      <xdr:row>57</xdr:row>
      <xdr:rowOff>146321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1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137448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1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6956</xdr:rowOff>
    </xdr:from>
    <xdr:to>
      <xdr:col>76</xdr:col>
      <xdr:colOff>165100</xdr:colOff>
      <xdr:row>57</xdr:row>
      <xdr:rowOff>108556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7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125083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55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130642</xdr:rowOff>
    </xdr:from>
    <xdr:to>
      <xdr:col>72</xdr:col>
      <xdr:colOff>38100</xdr:colOff>
      <xdr:row>57</xdr:row>
      <xdr:rowOff>60792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3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77319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50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26446</xdr:rowOff>
    </xdr:from>
    <xdr:to>
      <xdr:col>67</xdr:col>
      <xdr:colOff>101600</xdr:colOff>
      <xdr:row>57</xdr:row>
      <xdr:rowOff>128046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9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119173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9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60782</xdr:rowOff>
    </xdr:from>
    <xdr:to>
      <xdr:col>85</xdr:col>
      <xdr:colOff>127000</xdr:colOff>
      <xdr:row>97</xdr:row>
      <xdr:rowOff>63373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691432"/>
          <a:ext cx="8382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63373</xdr:rowOff>
    </xdr:from>
    <xdr:to>
      <xdr:col>81</xdr:col>
      <xdr:colOff>50800</xdr:colOff>
      <xdr:row>97</xdr:row>
      <xdr:rowOff>88240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694023"/>
          <a:ext cx="889000" cy="2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83858</xdr:rowOff>
    </xdr:from>
    <xdr:to>
      <xdr:col>76</xdr:col>
      <xdr:colOff>114300</xdr:colOff>
      <xdr:row>97</xdr:row>
      <xdr:rowOff>88240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714508"/>
          <a:ext cx="8890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83858</xdr:rowOff>
    </xdr:from>
    <xdr:to>
      <xdr:col>71</xdr:col>
      <xdr:colOff>177800</xdr:colOff>
      <xdr:row>97</xdr:row>
      <xdr:rowOff>97459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714508"/>
          <a:ext cx="8890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9982</xdr:rowOff>
    </xdr:from>
    <xdr:to>
      <xdr:col>85</xdr:col>
      <xdr:colOff>177800</xdr:colOff>
      <xdr:row>97</xdr:row>
      <xdr:rowOff>111582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4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159859</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1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12573</xdr:rowOff>
    </xdr:from>
    <xdr:to>
      <xdr:col>81</xdr:col>
      <xdr:colOff>101600</xdr:colOff>
      <xdr:row>97</xdr:row>
      <xdr:rowOff>114173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4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105300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3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37440</xdr:rowOff>
    </xdr:from>
    <xdr:to>
      <xdr:col>76</xdr:col>
      <xdr:colOff>165100</xdr:colOff>
      <xdr:row>97</xdr:row>
      <xdr:rowOff>139040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6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130167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6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33058</xdr:rowOff>
    </xdr:from>
    <xdr:to>
      <xdr:col>72</xdr:col>
      <xdr:colOff>38100</xdr:colOff>
      <xdr:row>97</xdr:row>
      <xdr:rowOff>134658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125785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5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46659</xdr:rowOff>
    </xdr:from>
    <xdr:to>
      <xdr:col>67</xdr:col>
      <xdr:colOff>101600</xdr:colOff>
      <xdr:row>97</xdr:row>
      <xdr:rowOff>148259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7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139386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7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200">
              <a:effectLst/>
              <a:latin typeface="BIZ UD明朝 Medium" panose="02020500000000000000" pitchFamily="17" charset="-128"/>
              <a:ea typeface="BIZ UD明朝 Medium" panose="02020500000000000000" pitchFamily="17" charset="-128"/>
            </a:rPr>
            <a:t>目的別では、民生費（</a:t>
          </a:r>
          <a:r>
            <a:rPr lang="en-US" altLang="ja-JP" sz="1200">
              <a:effectLst/>
              <a:latin typeface="BIZ UD明朝 Medium" panose="02020500000000000000" pitchFamily="17" charset="-128"/>
              <a:ea typeface="BIZ UD明朝 Medium" panose="02020500000000000000" pitchFamily="17" charset="-128"/>
            </a:rPr>
            <a:t>45.8%</a:t>
          </a:r>
          <a:r>
            <a:rPr lang="ja-JP" altLang="en-US" sz="1200">
              <a:effectLst/>
              <a:latin typeface="BIZ UD明朝 Medium" panose="02020500000000000000" pitchFamily="17" charset="-128"/>
              <a:ea typeface="BIZ UD明朝 Medium" panose="02020500000000000000" pitchFamily="17" charset="-128"/>
            </a:rPr>
            <a:t>）が最大の割合を占めており、子育て支援や高齢者福祉が重点施策となっています。</a:t>
          </a:r>
          <a:endParaRPr lang="en-US" altLang="ja-JP" sz="1200">
            <a:effectLst/>
            <a:latin typeface="BIZ UD明朝 Medium" panose="02020500000000000000" pitchFamily="17" charset="-128"/>
            <a:ea typeface="BIZ UD明朝 Medium" panose="02020500000000000000" pitchFamily="17" charset="-128"/>
          </a:endParaRPr>
        </a:p>
        <a:p>
          <a:pPr eaLnBrk="1" fontAlgn="auto" latinLnBrk="0" hangingPunct="1"/>
          <a:r>
            <a:rPr lang="ja-JP" altLang="en-US" sz="1200">
              <a:effectLst/>
              <a:latin typeface="BIZ UD明朝 Medium" panose="02020500000000000000" pitchFamily="17" charset="-128"/>
              <a:ea typeface="BIZ UD明朝 Medium" panose="02020500000000000000" pitchFamily="17" charset="-128"/>
            </a:rPr>
            <a:t>消防費については、令和６年度に「災害物資集配拠点施設整備事業」の用地取得などにより、人口１人当たりのコストが対前年度比で</a:t>
          </a:r>
          <a:r>
            <a:rPr lang="en-US" altLang="ja-JP" sz="1200">
              <a:effectLst/>
              <a:latin typeface="BIZ UD明朝 Medium" panose="02020500000000000000" pitchFamily="17" charset="-128"/>
              <a:ea typeface="BIZ UD明朝 Medium" panose="02020500000000000000" pitchFamily="17" charset="-128"/>
            </a:rPr>
            <a:t>21.7%</a:t>
          </a:r>
          <a:r>
            <a:rPr lang="ja-JP" altLang="en-US" sz="1200">
              <a:effectLst/>
              <a:latin typeface="BIZ UD明朝 Medium" panose="02020500000000000000" pitchFamily="17" charset="-128"/>
              <a:ea typeface="BIZ UD明朝 Medium" panose="02020500000000000000" pitchFamily="17" charset="-128"/>
            </a:rPr>
            <a:t>増加しました。</a:t>
          </a:r>
          <a:endParaRPr lang="en-US" altLang="ja-JP" sz="1200">
            <a:effectLst/>
            <a:latin typeface="BIZ UD明朝 Medium" panose="02020500000000000000" pitchFamily="17" charset="-128"/>
            <a:ea typeface="BIZ UD明朝 Medium" panose="02020500000000000000" pitchFamily="17" charset="-128"/>
          </a:endParaRPr>
        </a:p>
        <a:p>
          <a:pPr eaLnBrk="1" fontAlgn="auto" latinLnBrk="0" hangingPunct="1"/>
          <a:r>
            <a:rPr lang="ja-JP" altLang="en-US" sz="1200">
              <a:effectLst/>
              <a:latin typeface="BIZ UD明朝 Medium" panose="02020500000000000000" pitchFamily="17" charset="-128"/>
              <a:ea typeface="BIZ UD明朝 Medium" panose="02020500000000000000" pitchFamily="17" charset="-128"/>
            </a:rPr>
            <a:t>教育費については、学校施設の改修を継続的に実施しており、安全な教育環境の整備を優先しています。</a:t>
          </a:r>
          <a:endParaRPr lang="en-US" altLang="ja-JP" sz="1200">
            <a:effectLst/>
            <a:latin typeface="BIZ UD明朝 Medium" panose="02020500000000000000" pitchFamily="17" charset="-128"/>
            <a:ea typeface="BIZ UD明朝 Medium" panose="02020500000000000000" pitchFamily="17" charset="-128"/>
          </a:endParaRPr>
        </a:p>
        <a:p>
          <a:pPr eaLnBrk="1" fontAlgn="auto" latinLnBrk="0" hangingPunct="1"/>
          <a:r>
            <a:rPr lang="ja-JP" altLang="en-US" sz="1200">
              <a:effectLst/>
              <a:latin typeface="BIZ UD明朝 Medium" panose="02020500000000000000" pitchFamily="17" charset="-128"/>
              <a:ea typeface="BIZ UD明朝 Medium" panose="02020500000000000000" pitchFamily="17" charset="-128"/>
            </a:rPr>
            <a:t>今後も限られた財源を重点分野へ重点的に配分します。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a:solidFill>
                <a:schemeClr val="dk1"/>
              </a:solidFill>
              <a:latin typeface="BIZ UD明朝 Medium" panose="02020500000000000000" pitchFamily="17" charset="-128"/>
              <a:ea typeface="BIZ UD明朝 Medium" panose="02020500000000000000" pitchFamily="17" charset="-128"/>
              <a:cs typeface="+mn-cs"/>
            </a:rPr>
            <a:t>実質収支額は標準財政規模に対して</a:t>
          </a:r>
          <a:r>
            <a:rPr lang="en-US" altLang="ja-JP" sz="1100" b="0" i="0" u="none" strike="noStrike" baseline="0">
              <a:solidFill>
                <a:schemeClr val="dk1"/>
              </a:solidFill>
              <a:latin typeface="BIZ UD明朝 Medium" panose="02020500000000000000" pitchFamily="17" charset="-128"/>
              <a:ea typeface="BIZ UD明朝 Medium" panose="02020500000000000000" pitchFamily="17" charset="-128"/>
              <a:cs typeface="+mn-cs"/>
            </a:rPr>
            <a:t>11.14%</a:t>
          </a:r>
          <a:r>
            <a:rPr lang="ja-JP" altLang="en-US" sz="1100" b="0" i="0" u="none" strike="noStrike" baseline="0">
              <a:solidFill>
                <a:schemeClr val="dk1"/>
              </a:solidFill>
              <a:latin typeface="BIZ UD明朝 Medium" panose="02020500000000000000" pitchFamily="17" charset="-128"/>
              <a:ea typeface="BIZ UD明朝 Medium" panose="02020500000000000000" pitchFamily="17" charset="-128"/>
              <a:cs typeface="+mn-cs"/>
            </a:rPr>
            <a:t>、実質単年度収支は</a:t>
          </a:r>
          <a:r>
            <a:rPr lang="en-US" altLang="ja-JP" sz="1100" b="0" i="0" u="none" strike="noStrike" baseline="0">
              <a:solidFill>
                <a:schemeClr val="dk1"/>
              </a:solidFill>
              <a:latin typeface="BIZ UD明朝 Medium" panose="02020500000000000000" pitchFamily="17" charset="-128"/>
              <a:ea typeface="BIZ UD明朝 Medium" panose="02020500000000000000" pitchFamily="17" charset="-128"/>
              <a:cs typeface="+mn-cs"/>
            </a:rPr>
            <a:t>4.56%</a:t>
          </a:r>
          <a:r>
            <a:rPr lang="ja-JP" altLang="en-US" sz="1100" b="0" i="0" u="none" strike="noStrike" baseline="0">
              <a:solidFill>
                <a:schemeClr val="dk1"/>
              </a:solidFill>
              <a:latin typeface="BIZ UD明朝 Medium" panose="02020500000000000000" pitchFamily="17" charset="-128"/>
              <a:ea typeface="BIZ UD明朝 Medium" panose="02020500000000000000" pitchFamily="17" charset="-128"/>
              <a:cs typeface="+mn-cs"/>
            </a:rPr>
            <a:t>となり、黒字を維持しています。令和４・５年度は一般廃棄物焼却施設の大規模改修事業などの多額の支出により実質単年度収支が一時的に赤字となりましたが、令和６年度はそれらの事業が終了したことでプラスに転じました。</a:t>
          </a:r>
          <a:endParaRPr lang="en-US" altLang="ja-JP" sz="1100" b="0" i="0" u="none" strike="noStrike" baseline="0">
            <a:solidFill>
              <a:schemeClr val="dk1"/>
            </a:solidFill>
            <a:latin typeface="BIZ UD明朝 Medium" panose="02020500000000000000" pitchFamily="17" charset="-128"/>
            <a:ea typeface="BIZ UD明朝 Medium" panose="02020500000000000000" pitchFamily="17" charset="-128"/>
            <a:cs typeface="+mn-cs"/>
          </a:endParaRPr>
        </a:p>
        <a:p>
          <a:r>
            <a:rPr lang="ja-JP" altLang="en-US" sz="1100" b="0" i="0" u="none" strike="noStrike" baseline="0">
              <a:solidFill>
                <a:schemeClr val="dk1"/>
              </a:solidFill>
              <a:latin typeface="BIZ UD明朝 Medium" panose="02020500000000000000" pitchFamily="17" charset="-128"/>
              <a:ea typeface="BIZ UD明朝 Medium" panose="02020500000000000000" pitchFamily="17" charset="-128"/>
              <a:cs typeface="+mn-cs"/>
            </a:rPr>
            <a:t>財政調整基金については、歳計剰余金の積み立てに加え、令和６年度に予算措置による積み立てを行った結果、残高比率は</a:t>
          </a:r>
          <a:r>
            <a:rPr lang="en-US" altLang="ja-JP" sz="1100" b="0" i="0" u="none" strike="noStrike" baseline="0">
              <a:solidFill>
                <a:schemeClr val="dk1"/>
              </a:solidFill>
              <a:latin typeface="BIZ UD明朝 Medium" panose="02020500000000000000" pitchFamily="17" charset="-128"/>
              <a:ea typeface="BIZ UD明朝 Medium" panose="02020500000000000000" pitchFamily="17" charset="-128"/>
              <a:cs typeface="+mn-cs"/>
            </a:rPr>
            <a:t>39.66%</a:t>
          </a:r>
          <a:r>
            <a:rPr lang="ja-JP" altLang="en-US" sz="1100" b="0" i="0" u="none" strike="noStrike" baseline="0">
              <a:solidFill>
                <a:schemeClr val="dk1"/>
              </a:solidFill>
              <a:latin typeface="BIZ UD明朝 Medium" panose="02020500000000000000" pitchFamily="17" charset="-128"/>
              <a:ea typeface="BIZ UD明朝 Medium" panose="02020500000000000000" pitchFamily="17" charset="-128"/>
              <a:cs typeface="+mn-cs"/>
            </a:rPr>
            <a:t>まで上昇しています。</a:t>
          </a:r>
          <a:endParaRPr lang="en-US" altLang="ja-JP" sz="1100" b="0" i="0" u="none" strike="noStrike" baseline="0">
            <a:solidFill>
              <a:schemeClr val="dk1"/>
            </a:solidFill>
            <a:latin typeface="BIZ UD明朝 Medium" panose="02020500000000000000" pitchFamily="17" charset="-128"/>
            <a:ea typeface="BIZ UD明朝 Medium" panose="02020500000000000000" pitchFamily="17" charset="-128"/>
            <a:cs typeface="+mn-cs"/>
          </a:endParaRPr>
        </a:p>
        <a:p>
          <a:r>
            <a:rPr lang="ja-JP" altLang="en-US" sz="1100" b="0" i="0" u="none" strike="noStrike" baseline="0">
              <a:solidFill>
                <a:schemeClr val="dk1"/>
              </a:solidFill>
              <a:latin typeface="BIZ UD明朝 Medium" panose="02020500000000000000" pitchFamily="17" charset="-128"/>
              <a:ea typeface="BIZ UD明朝 Medium" panose="02020500000000000000" pitchFamily="17" charset="-128"/>
              <a:cs typeface="+mn-cs"/>
            </a:rPr>
            <a:t>今後も不測の事態や将来の公共施設更新に備え、適切な基金水準の維持と単年度収支の均衡に努めます。</a:t>
          </a:r>
          <a:endParaRPr lang="ja-JP" altLang="ja-JP" sz="1100">
            <a:effectLst/>
            <a:latin typeface="BIZ UD明朝 Medium" panose="02020500000000000000" pitchFamily="17" charset="-128"/>
            <a:ea typeface="BIZ UD明朝 Medium" panose="02020500000000000000" pitchFamily="17"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連結実質赤字比率に係る全ての会計において、黒字決算を達成しています。</a:t>
          </a:r>
          <a:endPar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endParaRPr>
        </a:p>
        <a:p>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構成比では、水道事業会計（</a:t>
          </a:r>
          <a:r>
            <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12.05%</a:t>
          </a:r>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）と一般会計（</a:t>
          </a:r>
          <a:r>
            <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11.14%</a:t>
          </a:r>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）が大きな黒字幅を占めており、連結実質黒字額の安定に寄与しています。</a:t>
          </a:r>
          <a:endPar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endParaRPr>
        </a:p>
        <a:p>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下水道事業会計については、し尿投入施設の本格稼働以降、収支の改善傾向が続いており、引き続きこの状態の維持に努めます。</a:t>
          </a:r>
          <a:endParaRPr lang="en-US" altLang="ja-JP" sz="1200" b="0" i="0" u="none" strike="noStrike" baseline="0">
            <a:solidFill>
              <a:schemeClr val="dk1"/>
            </a:solidFill>
            <a:latin typeface="BIZ UD明朝 Medium" panose="02020500000000000000" pitchFamily="17" charset="-128"/>
            <a:ea typeface="BIZ UD明朝 Medium" panose="02020500000000000000" pitchFamily="17" charset="-128"/>
            <a:cs typeface="+mn-cs"/>
          </a:endParaRPr>
        </a:p>
        <a:p>
          <a:r>
            <a:rPr lang="ja-JP" altLang="en-US" sz="1200" b="0" i="0" u="none" strike="noStrike" baseline="0">
              <a:solidFill>
                <a:schemeClr val="dk1"/>
              </a:solidFill>
              <a:latin typeface="BIZ UD明朝 Medium" panose="02020500000000000000" pitchFamily="17" charset="-128"/>
              <a:ea typeface="BIZ UD明朝 Medium" panose="02020500000000000000" pitchFamily="17" charset="-128"/>
              <a:cs typeface="+mn-cs"/>
            </a:rPr>
            <a:t>今後は、物価高騰による公営企業の維持管理コスト増や、少子高齢化に伴う社会保障関係費の増大が各会計の収支を圧迫する可能性があるため、事務事業の見直しや受益者負担の適正化を検討し、全会計を通じた財政の健全性維持に努めます。</a:t>
          </a:r>
          <a:endParaRPr lang="ja-JP" altLang="ja-JP" sz="1200">
            <a:effectLst/>
            <a:latin typeface="BIZ UD明朝 Medium" panose="02020500000000000000" pitchFamily="17" charset="-128"/>
            <a:ea typeface="BIZ UD明朝 Medium" panose="02020500000000000000" pitchFamily="17"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13689308</v>
      </c>
      <c r="BO4" s="449"/>
      <c r="BP4" s="449"/>
      <c r="BQ4" s="449"/>
      <c r="BR4" s="449"/>
      <c r="BS4" s="449"/>
      <c r="BT4" s="449"/>
      <c r="BU4" s="450"/>
      <c r="BV4" s="448">
        <v>13008286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11.1</v>
      </c>
      <c r="CU4" s="589"/>
      <c r="CV4" s="589"/>
      <c r="CW4" s="589"/>
      <c r="CX4" s="589"/>
      <c r="CY4" s="589"/>
      <c r="CZ4" s="589"/>
      <c r="DA4" s="590"/>
      <c r="DB4" s="588">
        <v>11.7</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12713162</v>
      </c>
      <c r="BO5" s="420"/>
      <c r="BP5" s="420"/>
      <c r="BQ5" s="420"/>
      <c r="BR5" s="420"/>
      <c r="BS5" s="420"/>
      <c r="BT5" s="420"/>
      <c r="BU5" s="421"/>
      <c r="BV5" s="419">
        <v>12072222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84.5</v>
      </c>
      <c r="CU5" s="417"/>
      <c r="CV5" s="417"/>
      <c r="CW5" s="417"/>
      <c r="CX5" s="417"/>
      <c r="CY5" s="417"/>
      <c r="CZ5" s="417"/>
      <c r="DA5" s="418"/>
      <c r="DB5" s="416">
        <v>87.2</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976146</v>
      </c>
      <c r="BO6" s="420"/>
      <c r="BP6" s="420"/>
      <c r="BQ6" s="420"/>
      <c r="BR6" s="420"/>
      <c r="BS6" s="420"/>
      <c r="BT6" s="420"/>
      <c r="BU6" s="421"/>
      <c r="BV6" s="419">
        <v>936064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84.9</v>
      </c>
      <c r="CU6" s="563"/>
      <c r="CV6" s="563"/>
      <c r="CW6" s="563"/>
      <c r="CX6" s="563"/>
      <c r="CY6" s="563"/>
      <c r="CZ6" s="563"/>
      <c r="DA6" s="564"/>
      <c r="DB6" s="562">
        <v>88</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112601</v>
      </c>
      <c r="BO7" s="420"/>
      <c r="BP7" s="420"/>
      <c r="BQ7" s="420"/>
      <c r="BR7" s="420"/>
      <c r="BS7" s="420"/>
      <c r="BT7" s="420"/>
      <c r="BU7" s="421"/>
      <c r="BV7" s="419">
        <v>69017</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7750006</v>
      </c>
      <c r="CU7" s="420"/>
      <c r="CV7" s="420"/>
      <c r="CW7" s="420"/>
      <c r="CX7" s="420"/>
      <c r="CY7" s="420"/>
      <c r="CZ7" s="420"/>
      <c r="DA7" s="421"/>
      <c r="DB7" s="419">
        <v>7379443</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863545</v>
      </c>
      <c r="BO8" s="420"/>
      <c r="BP8" s="420"/>
      <c r="BQ8" s="420"/>
      <c r="BR8" s="420"/>
      <c r="BS8" s="420"/>
      <c r="BT8" s="420"/>
      <c r="BU8" s="421"/>
      <c r="BV8" s="419">
        <v>867047</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0.66</v>
      </c>
      <c r="CU8" s="523"/>
      <c r="CV8" s="523"/>
      <c r="CW8" s="523"/>
      <c r="CX8" s="523"/>
      <c r="CY8" s="523"/>
      <c r="CZ8" s="523"/>
      <c r="DA8" s="524"/>
      <c r="DB8" s="522">
        <v>0.67</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35246</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-3502</v>
      </c>
      <c r="BO9" s="420"/>
      <c r="BP9" s="420"/>
      <c r="BQ9" s="420"/>
      <c r="BR9" s="420"/>
      <c r="BS9" s="420"/>
      <c r="BT9" s="420"/>
      <c r="BU9" s="421"/>
      <c r="BV9" s="419">
        <v>-32488</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9.6</v>
      </c>
      <c r="CU9" s="417"/>
      <c r="CV9" s="417"/>
      <c r="CW9" s="417"/>
      <c r="CX9" s="417"/>
      <c r="CY9" s="417"/>
      <c r="CZ9" s="417"/>
      <c r="DA9" s="418"/>
      <c r="DB9" s="416">
        <v>10.3</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34626</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356709</v>
      </c>
      <c r="BO10" s="420"/>
      <c r="BP10" s="420"/>
      <c r="BQ10" s="420"/>
      <c r="BR10" s="420"/>
      <c r="BS10" s="420"/>
      <c r="BT10" s="420"/>
      <c r="BU10" s="421"/>
      <c r="BV10" s="419">
        <v>4250</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2">
      <c r="A12" s="169"/>
      <c r="B12" s="525" t="s">
        <v>122</v>
      </c>
      <c r="C12" s="526"/>
      <c r="D12" s="526"/>
      <c r="E12" s="526"/>
      <c r="F12" s="526"/>
      <c r="G12" s="526"/>
      <c r="H12" s="526"/>
      <c r="I12" s="526"/>
      <c r="J12" s="526"/>
      <c r="K12" s="527"/>
      <c r="L12" s="534" t="s">
        <v>123</v>
      </c>
      <c r="M12" s="535"/>
      <c r="N12" s="535"/>
      <c r="O12" s="535"/>
      <c r="P12" s="535"/>
      <c r="Q12" s="536"/>
      <c r="R12" s="537">
        <v>35320</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129</v>
      </c>
      <c r="N13" s="504"/>
      <c r="O13" s="504"/>
      <c r="P13" s="504"/>
      <c r="Q13" s="505"/>
      <c r="R13" s="506">
        <v>34921</v>
      </c>
      <c r="S13" s="507"/>
      <c r="T13" s="507"/>
      <c r="U13" s="507"/>
      <c r="V13" s="508"/>
      <c r="W13" s="509" t="s">
        <v>130</v>
      </c>
      <c r="X13" s="405"/>
      <c r="Y13" s="405"/>
      <c r="Z13" s="405"/>
      <c r="AA13" s="405"/>
      <c r="AB13" s="406"/>
      <c r="AC13" s="372">
        <v>674</v>
      </c>
      <c r="AD13" s="373"/>
      <c r="AE13" s="373"/>
      <c r="AF13" s="373"/>
      <c r="AG13" s="374"/>
      <c r="AH13" s="372">
        <v>744</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353207</v>
      </c>
      <c r="BO13" s="420"/>
      <c r="BP13" s="420"/>
      <c r="BQ13" s="420"/>
      <c r="BR13" s="420"/>
      <c r="BS13" s="420"/>
      <c r="BT13" s="420"/>
      <c r="BU13" s="421"/>
      <c r="BV13" s="419">
        <v>-28238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7.5</v>
      </c>
      <c r="CU13" s="417"/>
      <c r="CV13" s="417"/>
      <c r="CW13" s="417"/>
      <c r="CX13" s="417"/>
      <c r="CY13" s="417"/>
      <c r="CZ13" s="417"/>
      <c r="DA13" s="418"/>
      <c r="DB13" s="416">
        <v>6.9</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35413</v>
      </c>
      <c r="S14" s="507"/>
      <c r="T14" s="507"/>
      <c r="U14" s="507"/>
      <c r="V14" s="508"/>
      <c r="W14" s="510"/>
      <c r="X14" s="408"/>
      <c r="Y14" s="408"/>
      <c r="Z14" s="408"/>
      <c r="AA14" s="408"/>
      <c r="AB14" s="409"/>
      <c r="AC14" s="499">
        <v>4.4000000000000004</v>
      </c>
      <c r="AD14" s="500"/>
      <c r="AE14" s="500"/>
      <c r="AF14" s="500"/>
      <c r="AG14" s="501"/>
      <c r="AH14" s="499">
        <v>4.7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t="s">
        <v>121</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129</v>
      </c>
      <c r="N15" s="504"/>
      <c r="O15" s="504"/>
      <c r="P15" s="504"/>
      <c r="Q15" s="505"/>
      <c r="R15" s="506">
        <v>35058</v>
      </c>
      <c r="S15" s="507"/>
      <c r="T15" s="507"/>
      <c r="U15" s="507"/>
      <c r="V15" s="508"/>
      <c r="W15" s="509" t="s">
        <v>137</v>
      </c>
      <c r="X15" s="405"/>
      <c r="Y15" s="405"/>
      <c r="Z15" s="405"/>
      <c r="AA15" s="405"/>
      <c r="AB15" s="406"/>
      <c r="AC15" s="372">
        <v>4007</v>
      </c>
      <c r="AD15" s="373"/>
      <c r="AE15" s="373"/>
      <c r="AF15" s="373"/>
      <c r="AG15" s="374"/>
      <c r="AH15" s="372">
        <v>4432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4252943</v>
      </c>
      <c r="BO15" s="449"/>
      <c r="BP15" s="449"/>
      <c r="BQ15" s="449"/>
      <c r="BR15" s="449"/>
      <c r="BS15" s="449"/>
      <c r="BT15" s="449"/>
      <c r="BU15" s="450"/>
      <c r="BV15" s="448">
        <v>4272095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26.2</v>
      </c>
      <c r="AD16" s="500"/>
      <c r="AE16" s="500"/>
      <c r="AF16" s="500"/>
      <c r="AG16" s="501"/>
      <c r="AH16" s="499">
        <v>27.8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6604309</v>
      </c>
      <c r="BO16" s="420"/>
      <c r="BP16" s="420"/>
      <c r="BQ16" s="420"/>
      <c r="BR16" s="420"/>
      <c r="BS16" s="420"/>
      <c r="BT16" s="420"/>
      <c r="BU16" s="421"/>
      <c r="BV16" s="419">
        <v>6289255</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10631</v>
      </c>
      <c r="AD17" s="373"/>
      <c r="AE17" s="373"/>
      <c r="AF17" s="373"/>
      <c r="AG17" s="374"/>
      <c r="AH17" s="372">
        <v>10758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5360190</v>
      </c>
      <c r="BO17" s="420"/>
      <c r="BP17" s="420"/>
      <c r="BQ17" s="420"/>
      <c r="BR17" s="420"/>
      <c r="BS17" s="420"/>
      <c r="BT17" s="420"/>
      <c r="BU17" s="421"/>
      <c r="BV17" s="419">
        <v>5392435</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16.27</v>
      </c>
      <c r="M18" s="472"/>
      <c r="N18" s="472"/>
      <c r="O18" s="472"/>
      <c r="P18" s="472"/>
      <c r="Q18" s="472"/>
      <c r="R18" s="473"/>
      <c r="S18" s="473"/>
      <c r="T18" s="473"/>
      <c r="U18" s="473"/>
      <c r="V18" s="474"/>
      <c r="W18" s="490"/>
      <c r="X18" s="491"/>
      <c r="Y18" s="491"/>
      <c r="Z18" s="491"/>
      <c r="AA18" s="491"/>
      <c r="AB18" s="515"/>
      <c r="AC18" s="389">
        <v>69.400000000000006</v>
      </c>
      <c r="AD18" s="390"/>
      <c r="AE18" s="390"/>
      <c r="AF18" s="390"/>
      <c r="AG18" s="475"/>
      <c r="AH18" s="389">
        <v>67.5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6727159</v>
      </c>
      <c r="BO18" s="420"/>
      <c r="BP18" s="420"/>
      <c r="BQ18" s="420"/>
      <c r="BR18" s="420"/>
      <c r="BS18" s="420"/>
      <c r="BT18" s="420"/>
      <c r="BU18" s="421"/>
      <c r="BV18" s="419">
        <v>6433245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2166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9394897</v>
      </c>
      <c r="BO19" s="420"/>
      <c r="BP19" s="420"/>
      <c r="BQ19" s="420"/>
      <c r="BR19" s="420"/>
      <c r="BS19" s="420"/>
      <c r="BT19" s="420"/>
      <c r="BU19" s="421"/>
      <c r="BV19" s="419">
        <v>8735902</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13973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9698424</v>
      </c>
      <c r="BO22" s="449"/>
      <c r="BP22" s="449"/>
      <c r="BQ22" s="449"/>
      <c r="BR22" s="449"/>
      <c r="BS22" s="449"/>
      <c r="BT22" s="449"/>
      <c r="BU22" s="450"/>
      <c r="BV22" s="448">
        <v>10348445</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6641504</v>
      </c>
      <c r="BO23" s="420"/>
      <c r="BP23" s="420"/>
      <c r="BQ23" s="420"/>
      <c r="BR23" s="420"/>
      <c r="BS23" s="420"/>
      <c r="BT23" s="420"/>
      <c r="BU23" s="421"/>
      <c r="BV23" s="419">
        <v>7121908</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7930</v>
      </c>
      <c r="R24" s="373"/>
      <c r="S24" s="373"/>
      <c r="T24" s="373"/>
      <c r="U24" s="373"/>
      <c r="V24" s="374"/>
      <c r="W24" s="462"/>
      <c r="X24" s="399"/>
      <c r="Y24" s="400"/>
      <c r="Z24" s="375" t="s">
        <v>162</v>
      </c>
      <c r="AA24" s="376"/>
      <c r="AB24" s="376"/>
      <c r="AC24" s="376"/>
      <c r="AD24" s="376"/>
      <c r="AE24" s="376"/>
      <c r="AF24" s="376"/>
      <c r="AG24" s="377"/>
      <c r="AH24" s="372">
        <v>149</v>
      </c>
      <c r="AI24" s="373"/>
      <c r="AJ24" s="373"/>
      <c r="AK24" s="373"/>
      <c r="AL24" s="374"/>
      <c r="AM24" s="372">
        <v>440444</v>
      </c>
      <c r="AN24" s="373"/>
      <c r="AO24" s="373"/>
      <c r="AP24" s="373"/>
      <c r="AQ24" s="373"/>
      <c r="AR24" s="374"/>
      <c r="AS24" s="372">
        <v>2956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5463062</v>
      </c>
      <c r="BO24" s="420"/>
      <c r="BP24" s="420"/>
      <c r="BQ24" s="420"/>
      <c r="BR24" s="420"/>
      <c r="BS24" s="420"/>
      <c r="BT24" s="420"/>
      <c r="BU24" s="421"/>
      <c r="BV24" s="419">
        <v>5708687</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2</v>
      </c>
      <c r="M25" s="373"/>
      <c r="N25" s="373"/>
      <c r="O25" s="373"/>
      <c r="P25" s="374"/>
      <c r="Q25" s="372">
        <v>6344</v>
      </c>
      <c r="R25" s="373"/>
      <c r="S25" s="373"/>
      <c r="T25" s="373"/>
      <c r="U25" s="373"/>
      <c r="V25" s="374"/>
      <c r="W25" s="462"/>
      <c r="X25" s="399"/>
      <c r="Y25" s="400"/>
      <c r="Z25" s="375" t="s">
        <v>165</v>
      </c>
      <c r="AA25" s="376"/>
      <c r="AB25" s="376"/>
      <c r="AC25" s="376"/>
      <c r="AD25" s="376"/>
      <c r="AE25" s="376"/>
      <c r="AF25" s="376"/>
      <c r="AG25" s="377"/>
      <c r="AH25" s="372" t="s">
        <v>121</v>
      </c>
      <c r="AI25" s="373"/>
      <c r="AJ25" s="373"/>
      <c r="AK25" s="373"/>
      <c r="AL25" s="374"/>
      <c r="AM25" s="372" t="s">
        <v>121</v>
      </c>
      <c r="AN25" s="373"/>
      <c r="AO25" s="373"/>
      <c r="AP25" s="373"/>
      <c r="AQ25" s="373"/>
      <c r="AR25" s="374"/>
      <c r="AS25" s="372" t="s">
        <v>121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1127480</v>
      </c>
      <c r="BO25" s="449"/>
      <c r="BP25" s="449"/>
      <c r="BQ25" s="449"/>
      <c r="BR25" s="449"/>
      <c r="BS25" s="449"/>
      <c r="BT25" s="449"/>
      <c r="BU25" s="450"/>
      <c r="BV25" s="448">
        <v>918592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5868</v>
      </c>
      <c r="R26" s="373"/>
      <c r="S26" s="373"/>
      <c r="T26" s="373"/>
      <c r="U26" s="373"/>
      <c r="V26" s="374"/>
      <c r="W26" s="462"/>
      <c r="X26" s="399"/>
      <c r="Y26" s="400"/>
      <c r="Z26" s="375" t="s">
        <v>168</v>
      </c>
      <c r="AA26" s="430"/>
      <c r="AB26" s="430"/>
      <c r="AC26" s="430"/>
      <c r="AD26" s="430"/>
      <c r="AE26" s="430"/>
      <c r="AF26" s="430"/>
      <c r="AG26" s="431"/>
      <c r="AH26" s="372">
        <v>15</v>
      </c>
      <c r="AI26" s="373"/>
      <c r="AJ26" s="373"/>
      <c r="AK26" s="373"/>
      <c r="AL26" s="374"/>
      <c r="AM26" s="372">
        <v>51240</v>
      </c>
      <c r="AN26" s="373"/>
      <c r="AO26" s="373"/>
      <c r="AP26" s="373"/>
      <c r="AQ26" s="373"/>
      <c r="AR26" s="374"/>
      <c r="AS26" s="372">
        <v>3416</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3330</v>
      </c>
      <c r="R27" s="373"/>
      <c r="S27" s="373"/>
      <c r="T27" s="373"/>
      <c r="U27" s="373"/>
      <c r="V27" s="374"/>
      <c r="W27" s="462"/>
      <c r="X27" s="399"/>
      <c r="Y27" s="400"/>
      <c r="Z27" s="375" t="s">
        <v>171</v>
      </c>
      <c r="AA27" s="376"/>
      <c r="AB27" s="376"/>
      <c r="AC27" s="376"/>
      <c r="AD27" s="376"/>
      <c r="AE27" s="376"/>
      <c r="AF27" s="376"/>
      <c r="AG27" s="377"/>
      <c r="AH27" s="372">
        <v>33</v>
      </c>
      <c r="AI27" s="373"/>
      <c r="AJ27" s="373"/>
      <c r="AK27" s="373"/>
      <c r="AL27" s="374"/>
      <c r="AM27" s="372">
        <v>101937</v>
      </c>
      <c r="AN27" s="373"/>
      <c r="AO27" s="373"/>
      <c r="AP27" s="373"/>
      <c r="AQ27" s="373"/>
      <c r="AR27" s="374"/>
      <c r="AS27" s="372">
        <v>3089</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28484</v>
      </c>
      <c r="BO27" s="454"/>
      <c r="BP27" s="454"/>
      <c r="BQ27" s="454"/>
      <c r="BR27" s="454"/>
      <c r="BS27" s="454"/>
      <c r="BT27" s="454"/>
      <c r="BU27" s="455"/>
      <c r="BV27" s="453">
        <v>28483</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2775</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3073772</v>
      </c>
      <c r="BO28" s="449"/>
      <c r="BP28" s="449"/>
      <c r="BQ28" s="449"/>
      <c r="BR28" s="449"/>
      <c r="BS28" s="449"/>
      <c r="BT28" s="449"/>
      <c r="BU28" s="450"/>
      <c r="BV28" s="448">
        <v>2717063</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14</v>
      </c>
      <c r="M29" s="373"/>
      <c r="N29" s="373"/>
      <c r="O29" s="373"/>
      <c r="P29" s="374"/>
      <c r="Q29" s="372">
        <v>2220</v>
      </c>
      <c r="R29" s="373"/>
      <c r="S29" s="373"/>
      <c r="T29" s="373"/>
      <c r="U29" s="373"/>
      <c r="V29" s="374"/>
      <c r="W29" s="463"/>
      <c r="X29" s="464"/>
      <c r="Y29" s="465"/>
      <c r="Z29" s="375" t="s">
        <v>177</v>
      </c>
      <c r="AA29" s="376"/>
      <c r="AB29" s="376"/>
      <c r="AC29" s="376"/>
      <c r="AD29" s="376"/>
      <c r="AE29" s="376"/>
      <c r="AF29" s="376"/>
      <c r="AG29" s="377"/>
      <c r="AH29" s="372">
        <v>182</v>
      </c>
      <c r="AI29" s="373"/>
      <c r="AJ29" s="373"/>
      <c r="AK29" s="373"/>
      <c r="AL29" s="374"/>
      <c r="AM29" s="372">
        <v>542381</v>
      </c>
      <c r="AN29" s="373"/>
      <c r="AO29" s="373"/>
      <c r="AP29" s="373"/>
      <c r="AQ29" s="373"/>
      <c r="AR29" s="374"/>
      <c r="AS29" s="372">
        <v>2980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352939</v>
      </c>
      <c r="BO29" s="420"/>
      <c r="BP29" s="420"/>
      <c r="BQ29" s="420"/>
      <c r="BR29" s="420"/>
      <c r="BS29" s="420"/>
      <c r="BT29" s="420"/>
      <c r="BU29" s="421"/>
      <c r="BV29" s="419">
        <v>352934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3587679</v>
      </c>
      <c r="BO30" s="454"/>
      <c r="BP30" s="454"/>
      <c r="BQ30" s="454"/>
      <c r="BR30" s="454"/>
      <c r="BS30" s="454"/>
      <c r="BT30" s="454"/>
      <c r="BU30" s="455"/>
      <c r="BV30" s="453">
        <v>3269547</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徳島県市町村議会議員公務災害補償等組合</v>
      </c>
      <c r="BZ34" s="368"/>
      <c r="CA34" s="368"/>
      <c r="CB34" s="368"/>
      <c r="CC34" s="368"/>
      <c r="CD34" s="368"/>
      <c r="CE34" s="368"/>
      <c r="CF34" s="368"/>
      <c r="CG34" s="368"/>
      <c r="CH34" s="368"/>
      <c r="CI34" s="368"/>
      <c r="CJ34" s="368"/>
      <c r="CK34" s="368"/>
      <c r="CL34" s="368"/>
      <c r="CM34" s="368"/>
      <c r="CN34" s="169"/>
      <c r="CO34" s="367">
        <f>IF(CQ34="","",MAX(C34:D43,U34:V43,AM34:AN43,BE34:BF43,BW34:BX43)+1)</f>
        <v>14</v>
      </c>
      <c r="CP34" s="367"/>
      <c r="CQ34" s="368" t="str">
        <f>IF('各会計、関係団体の財政状況及び健全化判断比率'!BS7="","",'各会計、関係団体の財政状況及び健全化判断比率'!BS7)</f>
        <v>藍住町土地開発公社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〇</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介護保険事業会計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徳島県市町村総合事務組合(一般会計)</v>
      </c>
      <c r="BZ35" s="368"/>
      <c r="CA35" s="368"/>
      <c r="CB35" s="368"/>
      <c r="CC35" s="368"/>
      <c r="CD35" s="368"/>
      <c r="CE35" s="368"/>
      <c r="CF35" s="368"/>
      <c r="CG35" s="368"/>
      <c r="CH35" s="368"/>
      <c r="CI35" s="368"/>
      <c r="CJ35" s="368"/>
      <c r="CK35" s="368"/>
      <c r="CL35" s="368"/>
      <c r="CM35" s="368"/>
      <c r="CN35" s="169"/>
      <c r="CO35" s="367">
        <f t="shared" ref="CO35:CO43" si="3">IF(CQ35="","",CO34+1)</f>
        <v>15</v>
      </c>
      <c r="CP35" s="367"/>
      <c r="CQ35" s="368" t="str">
        <f>IF('各会計、関係団体の財政状況及び健全化判断比率'!BS8="","",'各会計、関係団体の財政状況及び健全化判断比率'!BS8)</f>
        <v>エーアイテレビ株式会社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後期高齢者医療事業会計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徳島県市町村総合事務組合（徳島滞納整理機構特別会計）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介護サービス事業会計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板野東部消防組合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徳島県後期高齢者医療広域連合(一般会計)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徳島県後期高齢者医療広域連合(事業会計)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baquteYteFCgNd3gqOd4U/DWiqTIE7tdYxlHcuJzF/Upn956iGSu9twwdZwODqXuGN6eF4laE5qybno1tq11kQ==" saltValue="d13rVBz/OyOl5CBYlVv1g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532</v>
      </c>
      <c r="D34" s="1151"/>
      <c r="E34" s="1152"/>
      <c r="F34" s="32">
        <v>16.77</v>
      </c>
      <c r="G34" s="33">
        <v>14.12</v>
      </c>
      <c r="H34" s="33">
        <v>13.31</v>
      </c>
      <c r="I34" s="33">
        <v>13.81</v>
      </c>
      <c r="J34" s="34">
        <v>12.05</v>
      </c>
      <c r="K34" s="22"/>
      <c r="L34" s="22"/>
      <c r="M34" s="22"/>
      <c r="N34" s="22"/>
      <c r="O34" s="22"/>
      <c r="P34" s="22"/>
    </row>
    <row r="35" spans="1:16" ht="39" customHeight="1" x14ac:dyDescent="0.2">
      <c r="A35" s="22"/>
      <c r="B35" s="35"/>
      <c r="C35" s="1145" t="s">
        <v>533</v>
      </c>
      <c r="D35" s="1146"/>
      <c r="E35" s="1147"/>
      <c r="F35" s="36">
        <v>8.98</v>
      </c>
      <c r="G35" s="37">
        <v>12.57</v>
      </c>
      <c r="H35" s="37">
        <v>12.45</v>
      </c>
      <c r="I35" s="37">
        <v>11.74</v>
      </c>
      <c r="J35" s="38">
        <v>11.14</v>
      </c>
      <c r="K35" s="22"/>
      <c r="L35" s="22"/>
      <c r="M35" s="22"/>
      <c r="N35" s="22"/>
      <c r="O35" s="22"/>
      <c r="P35" s="22"/>
    </row>
    <row r="36" spans="1:16" ht="39" customHeight="1" x14ac:dyDescent="0.2">
      <c r="A36" s="22"/>
      <c r="B36" s="35"/>
      <c r="C36" s="1145" t="s">
        <v>534</v>
      </c>
      <c r="D36" s="1146"/>
      <c r="E36" s="1147"/>
      <c r="F36" s="36">
        <v>1.1299999999999999</v>
      </c>
      <c r="G36" s="37">
        <v>1.35</v>
      </c>
      <c r="H36" s="37">
        <v>2.69</v>
      </c>
      <c r="I36" s="37">
        <v>3.08</v>
      </c>
      <c r="J36" s="38">
        <v>3.33</v>
      </c>
      <c r="K36" s="22"/>
      <c r="L36" s="22"/>
      <c r="M36" s="22"/>
      <c r="N36" s="22"/>
      <c r="O36" s="22"/>
      <c r="P36" s="22"/>
    </row>
    <row r="37" spans="1:16" ht="39" customHeight="1" x14ac:dyDescent="0.2">
      <c r="A37" s="22"/>
      <c r="B37" s="35"/>
      <c r="C37" s="1145" t="s">
        <v>535</v>
      </c>
      <c r="D37" s="1146"/>
      <c r="E37" s="1147"/>
      <c r="F37" s="36">
        <v>0.59</v>
      </c>
      <c r="G37" s="37">
        <v>1.69</v>
      </c>
      <c r="H37" s="37">
        <v>2.09</v>
      </c>
      <c r="I37" s="37">
        <v>2.1</v>
      </c>
      <c r="J37" s="38">
        <v>2.13</v>
      </c>
      <c r="K37" s="22"/>
      <c r="L37" s="22"/>
      <c r="M37" s="22"/>
      <c r="N37" s="22"/>
      <c r="O37" s="22"/>
      <c r="P37" s="22"/>
    </row>
    <row r="38" spans="1:16" ht="39" customHeight="1" x14ac:dyDescent="0.2">
      <c r="A38" s="22"/>
      <c r="B38" s="35"/>
      <c r="C38" s="1145" t="s">
        <v>536</v>
      </c>
      <c r="D38" s="1146"/>
      <c r="E38" s="1147"/>
      <c r="F38" s="36">
        <v>1.7</v>
      </c>
      <c r="G38" s="37">
        <v>2.31</v>
      </c>
      <c r="H38" s="37">
        <v>2.75</v>
      </c>
      <c r="I38" s="37">
        <v>1.47</v>
      </c>
      <c r="J38" s="38">
        <v>1.56</v>
      </c>
      <c r="K38" s="22"/>
      <c r="L38" s="22"/>
      <c r="M38" s="22"/>
      <c r="N38" s="22"/>
      <c r="O38" s="22"/>
      <c r="P38" s="22"/>
    </row>
    <row r="39" spans="1:16" ht="39" customHeight="1" x14ac:dyDescent="0.2">
      <c r="A39" s="22"/>
      <c r="B39" s="35"/>
      <c r="C39" s="1145" t="s">
        <v>537</v>
      </c>
      <c r="D39" s="1146"/>
      <c r="E39" s="1147"/>
      <c r="F39" s="36">
        <v>0.17</v>
      </c>
      <c r="G39" s="37">
        <v>0.15</v>
      </c>
      <c r="H39" s="37">
        <v>0.16</v>
      </c>
      <c r="I39" s="37">
        <v>0.17</v>
      </c>
      <c r="J39" s="38">
        <v>0.17</v>
      </c>
      <c r="K39" s="22"/>
      <c r="L39" s="22"/>
      <c r="M39" s="22"/>
      <c r="N39" s="22"/>
      <c r="O39" s="22"/>
      <c r="P39" s="22"/>
    </row>
    <row r="40" spans="1:16" ht="39" customHeight="1" x14ac:dyDescent="0.2">
      <c r="A40" s="22"/>
      <c r="B40" s="35"/>
      <c r="C40" s="1145" t="s">
        <v>538</v>
      </c>
      <c r="D40" s="1146"/>
      <c r="E40" s="1147"/>
      <c r="F40" s="36">
        <v>0</v>
      </c>
      <c r="G40" s="37">
        <v>0</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540</v>
      </c>
      <c r="D43" s="1149"/>
      <c r="E43" s="1150"/>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mgns5oXI3PXG5pu98aUMbJlJXbJees36xOBN57vLrxtZDG1QSRafXuDGADAU++ZUUahfbHV/PwCnJv023lAKyw==" saltValue="jqJ6K3LNA6ZfRr32BIWn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808</v>
      </c>
      <c r="L45" s="60">
        <v>847</v>
      </c>
      <c r="M45" s="60">
        <v>836</v>
      </c>
      <c r="N45" s="60">
        <v>903</v>
      </c>
      <c r="O45" s="61">
        <v>908</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173</v>
      </c>
      <c r="L48" s="64">
        <v>173</v>
      </c>
      <c r="M48" s="64">
        <v>177</v>
      </c>
      <c r="N48" s="64">
        <v>201</v>
      </c>
      <c r="O48" s="65">
        <v>189</v>
      </c>
      <c r="P48" s="48"/>
      <c r="Q48" s="48"/>
      <c r="R48" s="48"/>
      <c r="S48" s="48"/>
      <c r="T48" s="48"/>
      <c r="U48" s="48"/>
    </row>
    <row r="49" spans="1:21" ht="30.75" customHeight="1" x14ac:dyDescent="0.2">
      <c r="A49" s="48"/>
      <c r="B49" s="1178"/>
      <c r="C49" s="1179"/>
      <c r="D49" s="62"/>
      <c r="E49" s="1155" t="s">
        <v>14</v>
      </c>
      <c r="F49" s="1155"/>
      <c r="G49" s="1155"/>
      <c r="H49" s="1155"/>
      <c r="I49" s="1155"/>
      <c r="J49" s="1156"/>
      <c r="K49" s="63">
        <v>61</v>
      </c>
      <c r="L49" s="64">
        <v>61</v>
      </c>
      <c r="M49" s="64">
        <v>65</v>
      </c>
      <c r="N49" s="64">
        <v>66</v>
      </c>
      <c r="O49" s="65">
        <v>63</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688</v>
      </c>
      <c r="L52" s="64">
        <v>691</v>
      </c>
      <c r="M52" s="64">
        <v>627</v>
      </c>
      <c r="N52" s="64">
        <v>617</v>
      </c>
      <c r="O52" s="65">
        <v>607</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354</v>
      </c>
      <c r="L53" s="69">
        <v>390</v>
      </c>
      <c r="M53" s="69">
        <v>451</v>
      </c>
      <c r="N53" s="69">
        <v>553</v>
      </c>
      <c r="O53" s="70">
        <v>553</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48Nw8INrNQ7RLC/+el9ClMJNrpCAHA2l2t807IoeVDPa/3GGXvs54RYIL2V+fIUW7RwBWY7LV9eOkrYauu6KMA==" saltValue="fNO2HdakZ5xWryRY4QDlY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43">
        <v>10010</v>
      </c>
      <c r="J41" s="344">
        <v>10071</v>
      </c>
      <c r="K41" s="344">
        <v>10919</v>
      </c>
      <c r="L41" s="344">
        <v>10348</v>
      </c>
      <c r="M41" s="345">
        <v>9698</v>
      </c>
    </row>
    <row r="42" spans="2:13" ht="27.75" customHeight="1" x14ac:dyDescent="0.2">
      <c r="B42" s="1186"/>
      <c r="C42" s="1187"/>
      <c r="D42" s="106"/>
      <c r="E42" s="1190" t="s">
        <v>32</v>
      </c>
      <c r="F42" s="1190"/>
      <c r="G42" s="1190"/>
      <c r="H42" s="1191"/>
      <c r="I42" s="346" t="s">
        <v>487</v>
      </c>
      <c r="J42" s="347" t="s">
        <v>487</v>
      </c>
      <c r="K42" s="347">
        <v>19</v>
      </c>
      <c r="L42" s="347" t="s">
        <v>487</v>
      </c>
      <c r="M42" s="348" t="s">
        <v>487</v>
      </c>
    </row>
    <row r="43" spans="2:13" ht="27.75" customHeight="1" x14ac:dyDescent="0.2">
      <c r="B43" s="1186"/>
      <c r="C43" s="1187"/>
      <c r="D43" s="106"/>
      <c r="E43" s="1190" t="s">
        <v>33</v>
      </c>
      <c r="F43" s="1190"/>
      <c r="G43" s="1190"/>
      <c r="H43" s="1191"/>
      <c r="I43" s="346">
        <v>2270</v>
      </c>
      <c r="J43" s="347">
        <v>2656</v>
      </c>
      <c r="K43" s="347">
        <v>2566</v>
      </c>
      <c r="L43" s="347">
        <v>2465</v>
      </c>
      <c r="M43" s="348">
        <v>2322</v>
      </c>
    </row>
    <row r="44" spans="2:13" ht="27.75" customHeight="1" x14ac:dyDescent="0.2">
      <c r="B44" s="1186"/>
      <c r="C44" s="1187"/>
      <c r="D44" s="106"/>
      <c r="E44" s="1190" t="s">
        <v>34</v>
      </c>
      <c r="F44" s="1190"/>
      <c r="G44" s="1190"/>
      <c r="H44" s="1191"/>
      <c r="I44" s="346">
        <v>460</v>
      </c>
      <c r="J44" s="347">
        <v>405</v>
      </c>
      <c r="K44" s="347">
        <v>344</v>
      </c>
      <c r="L44" s="347">
        <v>299</v>
      </c>
      <c r="M44" s="348">
        <v>261</v>
      </c>
    </row>
    <row r="45" spans="2:13" ht="27.75" customHeight="1" x14ac:dyDescent="0.2">
      <c r="B45" s="1186"/>
      <c r="C45" s="1187"/>
      <c r="D45" s="106"/>
      <c r="E45" s="1190" t="s">
        <v>35</v>
      </c>
      <c r="F45" s="1190"/>
      <c r="G45" s="1190"/>
      <c r="H45" s="1191"/>
      <c r="I45" s="346">
        <v>34</v>
      </c>
      <c r="J45" s="347" t="s">
        <v>487</v>
      </c>
      <c r="K45" s="347" t="s">
        <v>487</v>
      </c>
      <c r="L45" s="347" t="s">
        <v>487</v>
      </c>
      <c r="M45" s="348" t="s">
        <v>487</v>
      </c>
    </row>
    <row r="46" spans="2:13" ht="27.75" customHeight="1" x14ac:dyDescent="0.2">
      <c r="B46" s="1186"/>
      <c r="C46" s="1187"/>
      <c r="D46" s="107"/>
      <c r="E46" s="1190" t="s">
        <v>36</v>
      </c>
      <c r="F46" s="1190"/>
      <c r="G46" s="1190"/>
      <c r="H46" s="1191"/>
      <c r="I46" s="346" t="s">
        <v>487</v>
      </c>
      <c r="J46" s="347" t="s">
        <v>487</v>
      </c>
      <c r="K46" s="347" t="s">
        <v>487</v>
      </c>
      <c r="L46" s="347" t="s">
        <v>487</v>
      </c>
      <c r="M46" s="348" t="s">
        <v>487</v>
      </c>
    </row>
    <row r="47" spans="2:13" ht="27.75" customHeight="1" x14ac:dyDescent="0.2">
      <c r="B47" s="1186"/>
      <c r="C47" s="1187"/>
      <c r="D47" s="108"/>
      <c r="E47" s="1200" t="s">
        <v>37</v>
      </c>
      <c r="F47" s="1201"/>
      <c r="G47" s="1201"/>
      <c r="H47" s="1202"/>
      <c r="I47" s="346" t="s">
        <v>487</v>
      </c>
      <c r="J47" s="347" t="s">
        <v>487</v>
      </c>
      <c r="K47" s="347" t="s">
        <v>487</v>
      </c>
      <c r="L47" s="347" t="s">
        <v>487</v>
      </c>
      <c r="M47" s="348" t="s">
        <v>487</v>
      </c>
    </row>
    <row r="48" spans="2:13" ht="27.75" customHeight="1" x14ac:dyDescent="0.2">
      <c r="B48" s="1186"/>
      <c r="C48" s="1187"/>
      <c r="D48" s="106"/>
      <c r="E48" s="1190" t="s">
        <v>38</v>
      </c>
      <c r="F48" s="1190"/>
      <c r="G48" s="1190"/>
      <c r="H48" s="1191"/>
      <c r="I48" s="346" t="s">
        <v>487</v>
      </c>
      <c r="J48" s="347" t="s">
        <v>487</v>
      </c>
      <c r="K48" s="347" t="s">
        <v>487</v>
      </c>
      <c r="L48" s="347" t="s">
        <v>487</v>
      </c>
      <c r="M48" s="348" t="s">
        <v>487</v>
      </c>
    </row>
    <row r="49" spans="2:13" ht="27.75" customHeight="1" x14ac:dyDescent="0.2">
      <c r="B49" s="1188"/>
      <c r="C49" s="1189"/>
      <c r="D49" s="106"/>
      <c r="E49" s="1190" t="s">
        <v>39</v>
      </c>
      <c r="F49" s="1190"/>
      <c r="G49" s="1190"/>
      <c r="H49" s="1191"/>
      <c r="I49" s="346" t="s">
        <v>487</v>
      </c>
      <c r="J49" s="347" t="s">
        <v>487</v>
      </c>
      <c r="K49" s="347" t="s">
        <v>487</v>
      </c>
      <c r="L49" s="347" t="s">
        <v>487</v>
      </c>
      <c r="M49" s="348" t="s">
        <v>487</v>
      </c>
    </row>
    <row r="50" spans="2:13" ht="27.75" customHeight="1" x14ac:dyDescent="0.2">
      <c r="B50" s="1184" t="s">
        <v>40</v>
      </c>
      <c r="C50" s="1185"/>
      <c r="D50" s="109"/>
      <c r="E50" s="1190" t="s">
        <v>41</v>
      </c>
      <c r="F50" s="1190"/>
      <c r="G50" s="1190"/>
      <c r="H50" s="1191"/>
      <c r="I50" s="346">
        <v>5164</v>
      </c>
      <c r="J50" s="347">
        <v>5838</v>
      </c>
      <c r="K50" s="347">
        <v>6302</v>
      </c>
      <c r="L50" s="347">
        <v>6680</v>
      </c>
      <c r="M50" s="348">
        <v>7349</v>
      </c>
    </row>
    <row r="51" spans="2:13" ht="27.75" customHeight="1" x14ac:dyDescent="0.2">
      <c r="B51" s="1186"/>
      <c r="C51" s="1187"/>
      <c r="D51" s="106"/>
      <c r="E51" s="1190" t="s">
        <v>42</v>
      </c>
      <c r="F51" s="1190"/>
      <c r="G51" s="1190"/>
      <c r="H51" s="1191"/>
      <c r="I51" s="346">
        <v>7</v>
      </c>
      <c r="J51" s="347">
        <v>5</v>
      </c>
      <c r="K51" s="347">
        <v>4</v>
      </c>
      <c r="L51" s="347">
        <v>2</v>
      </c>
      <c r="M51" s="348">
        <v>2</v>
      </c>
    </row>
    <row r="52" spans="2:13" ht="27.75" customHeight="1" x14ac:dyDescent="0.2">
      <c r="B52" s="1188"/>
      <c r="C52" s="1189"/>
      <c r="D52" s="106"/>
      <c r="E52" s="1190" t="s">
        <v>43</v>
      </c>
      <c r="F52" s="1190"/>
      <c r="G52" s="1190"/>
      <c r="H52" s="1191"/>
      <c r="I52" s="346">
        <v>7997</v>
      </c>
      <c r="J52" s="347">
        <v>8195</v>
      </c>
      <c r="K52" s="347">
        <v>8417</v>
      </c>
      <c r="L52" s="347">
        <v>7961</v>
      </c>
      <c r="M52" s="348">
        <v>7378</v>
      </c>
    </row>
    <row r="53" spans="2:13" ht="27.75" customHeight="1" thickBot="1" x14ac:dyDescent="0.25">
      <c r="B53" s="1192" t="s">
        <v>19</v>
      </c>
      <c r="C53" s="1193"/>
      <c r="D53" s="110"/>
      <c r="E53" s="1194" t="s">
        <v>44</v>
      </c>
      <c r="F53" s="1194"/>
      <c r="G53" s="1194"/>
      <c r="H53" s="1195"/>
      <c r="I53" s="349">
        <v>-394</v>
      </c>
      <c r="J53" s="350">
        <v>-907</v>
      </c>
      <c r="K53" s="350">
        <v>-874</v>
      </c>
      <c r="L53" s="350">
        <v>-1530</v>
      </c>
      <c r="M53" s="351">
        <v>-2446</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uXA+dMDSd97k4CSw4uKQB6hh+UAL9J8YzX9ZW0E5UefJg+aiypvasUt88KEGpKIClq8gwXTCry5w7bksZ8aF8g==" saltValue="iWwYV8THpuyLWE9ZAjFoA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1" t="s">
        <v>46</v>
      </c>
      <c r="D55" s="1211"/>
      <c r="E55" s="1212"/>
      <c r="F55" s="352">
        <v>2713</v>
      </c>
      <c r="G55" s="352">
        <v>2717</v>
      </c>
      <c r="H55" s="353">
        <v>3074</v>
      </c>
    </row>
    <row r="56" spans="2:8" ht="52.5" customHeight="1" x14ac:dyDescent="0.2">
      <c r="B56" s="122"/>
      <c r="C56" s="1213" t="s">
        <v>47</v>
      </c>
      <c r="D56" s="1213"/>
      <c r="E56" s="1214"/>
      <c r="F56" s="354">
        <v>353</v>
      </c>
      <c r="G56" s="354">
        <v>353</v>
      </c>
      <c r="H56" s="355">
        <v>353</v>
      </c>
    </row>
    <row r="57" spans="2:8" ht="53.25" customHeight="1" x14ac:dyDescent="0.2">
      <c r="B57" s="122"/>
      <c r="C57" s="1215" t="s">
        <v>48</v>
      </c>
      <c r="D57" s="1215"/>
      <c r="E57" s="1216"/>
      <c r="F57" s="356">
        <v>2888</v>
      </c>
      <c r="G57" s="356">
        <v>3270</v>
      </c>
      <c r="H57" s="357">
        <v>3588</v>
      </c>
    </row>
    <row r="58" spans="2:8" ht="45.75" customHeight="1" x14ac:dyDescent="0.2">
      <c r="B58" s="123"/>
      <c r="C58" s="1203" t="s">
        <v>557</v>
      </c>
      <c r="D58" s="1204"/>
      <c r="E58" s="1205"/>
      <c r="F58" s="358">
        <v>1203</v>
      </c>
      <c r="G58" s="358">
        <v>1553</v>
      </c>
      <c r="H58" s="359">
        <v>1853</v>
      </c>
    </row>
    <row r="59" spans="2:8" ht="45.75" customHeight="1" x14ac:dyDescent="0.2">
      <c r="B59" s="123"/>
      <c r="C59" s="1203" t="s">
        <v>558</v>
      </c>
      <c r="D59" s="1204"/>
      <c r="E59" s="1205"/>
      <c r="F59" s="358">
        <v>567</v>
      </c>
      <c r="G59" s="358">
        <v>567</v>
      </c>
      <c r="H59" s="359">
        <v>567</v>
      </c>
    </row>
    <row r="60" spans="2:8" ht="45.75" customHeight="1" x14ac:dyDescent="0.2">
      <c r="B60" s="123"/>
      <c r="C60" s="1203" t="s">
        <v>559</v>
      </c>
      <c r="D60" s="1204"/>
      <c r="E60" s="1205"/>
      <c r="F60" s="358">
        <v>460</v>
      </c>
      <c r="G60" s="358">
        <v>460</v>
      </c>
      <c r="H60" s="359">
        <v>460</v>
      </c>
    </row>
    <row r="61" spans="2:8" ht="45.75" customHeight="1" x14ac:dyDescent="0.2">
      <c r="B61" s="123"/>
      <c r="C61" s="1203" t="s">
        <v>560</v>
      </c>
      <c r="D61" s="1204"/>
      <c r="E61" s="1205"/>
      <c r="F61" s="358">
        <v>355</v>
      </c>
      <c r="G61" s="358">
        <v>377</v>
      </c>
      <c r="H61" s="359">
        <v>389</v>
      </c>
    </row>
    <row r="62" spans="2:8" ht="45.75" customHeight="1" thickBot="1" x14ac:dyDescent="0.25">
      <c r="B62" s="124"/>
      <c r="C62" s="1206" t="s">
        <v>561</v>
      </c>
      <c r="D62" s="1207"/>
      <c r="E62" s="1208"/>
      <c r="F62" s="360">
        <v>251</v>
      </c>
      <c r="G62" s="360">
        <v>251</v>
      </c>
      <c r="H62" s="361">
        <v>251</v>
      </c>
    </row>
    <row r="63" spans="2:8" ht="52.5" customHeight="1" thickBot="1" x14ac:dyDescent="0.25">
      <c r="B63" s="125"/>
      <c r="C63" s="1209" t="s">
        <v>49</v>
      </c>
      <c r="D63" s="1209"/>
      <c r="E63" s="1210"/>
      <c r="F63" s="362">
        <v>5954</v>
      </c>
      <c r="G63" s="362">
        <v>6340</v>
      </c>
      <c r="H63" s="363">
        <v>7014</v>
      </c>
    </row>
    <row r="64" spans="2:8" ht="13" x14ac:dyDescent="0.2"/>
  </sheetData>
  <sheetProtection algorithmName="SHA-512" hashValue="WHERVNRF2ToTNk0yeJuuZ+sKupv2pkeYG1f5qHS6AkJS/C+qRpb115/kgcsXC6mtvJxiBHSalAKErD75/6W+MA==" saltValue="CdjluPH7kHHDmdWPs7jH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42973</v>
      </c>
      <c r="E3" s="144"/>
      <c r="F3" s="145">
        <v>52068</v>
      </c>
      <c r="G3" s="146"/>
      <c r="H3" s="147"/>
    </row>
    <row r="4" spans="1:8" x14ac:dyDescent="0.2">
      <c r="A4" s="148"/>
      <c r="B4" s="149"/>
      <c r="C4" s="150"/>
      <c r="D4" s="151">
        <v>18842</v>
      </c>
      <c r="E4" s="152"/>
      <c r="F4" s="153">
        <v>26936</v>
      </c>
      <c r="G4" s="154"/>
      <c r="H4" s="155"/>
    </row>
    <row r="5" spans="1:8" x14ac:dyDescent="0.2">
      <c r="A5" s="136" t="s">
        <v>519</v>
      </c>
      <c r="B5" s="141"/>
      <c r="C5" s="142"/>
      <c r="D5" s="143">
        <v>29477</v>
      </c>
      <c r="E5" s="144"/>
      <c r="F5" s="145">
        <v>47161</v>
      </c>
      <c r="G5" s="146"/>
      <c r="H5" s="147"/>
    </row>
    <row r="6" spans="1:8" x14ac:dyDescent="0.2">
      <c r="A6" s="148"/>
      <c r="B6" s="149"/>
      <c r="C6" s="150"/>
      <c r="D6" s="151">
        <v>10371</v>
      </c>
      <c r="E6" s="152"/>
      <c r="F6" s="153">
        <v>24595</v>
      </c>
      <c r="G6" s="154"/>
      <c r="H6" s="155"/>
    </row>
    <row r="7" spans="1:8" x14ac:dyDescent="0.2">
      <c r="A7" s="136" t="s">
        <v>520</v>
      </c>
      <c r="B7" s="141"/>
      <c r="C7" s="142"/>
      <c r="D7" s="143">
        <v>65076</v>
      </c>
      <c r="E7" s="144"/>
      <c r="F7" s="145">
        <v>43423</v>
      </c>
      <c r="G7" s="146"/>
      <c r="H7" s="147"/>
    </row>
    <row r="8" spans="1:8" x14ac:dyDescent="0.2">
      <c r="A8" s="148"/>
      <c r="B8" s="149"/>
      <c r="C8" s="150"/>
      <c r="D8" s="151">
        <v>53959</v>
      </c>
      <c r="E8" s="152"/>
      <c r="F8" s="153">
        <v>22207</v>
      </c>
      <c r="G8" s="154"/>
      <c r="H8" s="155"/>
    </row>
    <row r="9" spans="1:8" x14ac:dyDescent="0.2">
      <c r="A9" s="136" t="s">
        <v>521</v>
      </c>
      <c r="B9" s="141"/>
      <c r="C9" s="142"/>
      <c r="D9" s="143">
        <v>17957</v>
      </c>
      <c r="E9" s="144"/>
      <c r="F9" s="145">
        <v>45265</v>
      </c>
      <c r="G9" s="146"/>
      <c r="H9" s="147"/>
    </row>
    <row r="10" spans="1:8" x14ac:dyDescent="0.2">
      <c r="A10" s="148"/>
      <c r="B10" s="149"/>
      <c r="C10" s="150"/>
      <c r="D10" s="151">
        <v>14468</v>
      </c>
      <c r="E10" s="152"/>
      <c r="F10" s="153">
        <v>22600</v>
      </c>
      <c r="G10" s="154"/>
      <c r="H10" s="155"/>
    </row>
    <row r="11" spans="1:8" x14ac:dyDescent="0.2">
      <c r="A11" s="136" t="s">
        <v>522</v>
      </c>
      <c r="B11" s="141"/>
      <c r="C11" s="142"/>
      <c r="D11" s="143">
        <v>16848</v>
      </c>
      <c r="E11" s="144"/>
      <c r="F11" s="145">
        <v>54621</v>
      </c>
      <c r="G11" s="146"/>
      <c r="H11" s="147"/>
    </row>
    <row r="12" spans="1:8" x14ac:dyDescent="0.2">
      <c r="A12" s="148"/>
      <c r="B12" s="149"/>
      <c r="C12" s="156"/>
      <c r="D12" s="151">
        <v>9629</v>
      </c>
      <c r="E12" s="152"/>
      <c r="F12" s="153">
        <v>30892</v>
      </c>
      <c r="G12" s="154"/>
      <c r="H12" s="155"/>
    </row>
    <row r="13" spans="1:8" x14ac:dyDescent="0.2">
      <c r="A13" s="136"/>
      <c r="B13" s="141"/>
      <c r="C13" s="157"/>
      <c r="D13" s="158">
        <v>34466</v>
      </c>
      <c r="E13" s="159"/>
      <c r="F13" s="160">
        <v>48508</v>
      </c>
      <c r="G13" s="161"/>
      <c r="H13" s="147"/>
    </row>
    <row r="14" spans="1:8" x14ac:dyDescent="0.2">
      <c r="A14" s="148"/>
      <c r="B14" s="149"/>
      <c r="C14" s="150"/>
      <c r="D14" s="151">
        <v>21454</v>
      </c>
      <c r="E14" s="152"/>
      <c r="F14" s="153">
        <v>25446</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8.99</v>
      </c>
      <c r="C19" s="162">
        <f>ROUND(VALUE(SUBSTITUTE(実質収支比率等に係る経年分析!G$48,"▲","-")),2)</f>
        <v>12.57</v>
      </c>
      <c r="D19" s="162">
        <f>ROUND(VALUE(SUBSTITUTE(実質収支比率等に係る経年分析!H$48,"▲","-")),2)</f>
        <v>12.46</v>
      </c>
      <c r="E19" s="162">
        <f>ROUND(VALUE(SUBSTITUTE(実質収支比率等に係る経年分析!I$48,"▲","-")),2)</f>
        <v>11.75</v>
      </c>
      <c r="F19" s="162">
        <f>ROUND(VALUE(SUBSTITUTE(実質収支比率等に係る経年分析!J$48,"▲","-")),2)</f>
        <v>11.14</v>
      </c>
    </row>
    <row r="20" spans="1:11" x14ac:dyDescent="0.2">
      <c r="A20" s="162" t="s">
        <v>53</v>
      </c>
      <c r="B20" s="162">
        <f>ROUND(VALUE(SUBSTITUTE(実質収支比率等に係る経年分析!F$47,"▲","-")),2)</f>
        <v>23.08</v>
      </c>
      <c r="C20" s="162">
        <f>ROUND(VALUE(SUBSTITUTE(実質収支比率等に係る経年分析!G$47,"▲","-")),2)</f>
        <v>30.57</v>
      </c>
      <c r="D20" s="162">
        <f>ROUND(VALUE(SUBSTITUTE(実質収支比率等に係る経年分析!H$47,"▲","-")),2)</f>
        <v>37.57</v>
      </c>
      <c r="E20" s="162">
        <f>ROUND(VALUE(SUBSTITUTE(実質収支比率等に係る経年分析!I$47,"▲","-")),2)</f>
        <v>36.82</v>
      </c>
      <c r="F20" s="162">
        <f>ROUND(VALUE(SUBSTITUTE(実質収支比率等に係る経年分析!J$47,"▲","-")),2)</f>
        <v>39.659999999999997</v>
      </c>
    </row>
    <row r="21" spans="1:11" x14ac:dyDescent="0.2">
      <c r="A21" s="162" t="s">
        <v>54</v>
      </c>
      <c r="B21" s="162">
        <f>IF(ISNUMBER(VALUE(SUBSTITUTE(実質収支比率等に係る経年分析!F$49,"▲","-"))),ROUND(VALUE(SUBSTITUTE(実質収支比率等に係る経年分析!F$49,"▲","-")),2),NA())</f>
        <v>5.7</v>
      </c>
      <c r="C21" s="162">
        <f>IF(ISNUMBER(VALUE(SUBSTITUTE(実質収支比率等に係る経年分析!G$49,"▲","-"))),ROUND(VALUE(SUBSTITUTE(実質収支比率等に係る経年分析!G$49,"▲","-")),2),NA())</f>
        <v>11.89</v>
      </c>
      <c r="D21" s="162">
        <f>IF(ISNUMBER(VALUE(SUBSTITUTE(実質収支比率等に係る経年分析!H$49,"▲","-"))),ROUND(VALUE(SUBSTITUTE(実質収支比率等に係る経年分析!H$49,"▲","-")),2),NA())</f>
        <v>-0.48</v>
      </c>
      <c r="E21" s="162">
        <f>IF(ISNUMBER(VALUE(SUBSTITUTE(実質収支比率等に係る経年分析!I$49,"▲","-"))),ROUND(VALUE(SUBSTITUTE(実質収支比率等に係る経年分析!I$49,"▲","-")),2),NA())</f>
        <v>-0.38</v>
      </c>
      <c r="F21" s="162">
        <f>IF(ISNUMBER(VALUE(SUBSTITUTE(実質収支比率等に係る経年分析!J$49,"▲","-"))),ROUND(VALUE(SUBSTITUTE(実質収支比率等に係る経年分析!J$49,"▲","-")),2),NA())</f>
        <v>4.5599999999999996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介護サービス事業会計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0.17</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0.17</v>
      </c>
    </row>
    <row r="32" spans="1:11" x14ac:dyDescent="0.2">
      <c r="A32" s="163" t="str">
        <f>IF(連結実質赤字比率に係る赤字・黒字の構成分析!C$38="",NA(),連結実質赤字比率に係る赤字・黒字の構成分析!C$38)</f>
        <v>国民健康保険事業会計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2.31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2.75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1.47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1.56</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0.59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1.69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2.09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2.13</v>
      </c>
    </row>
    <row r="34" spans="1:16" x14ac:dyDescent="0.2">
      <c r="A34" s="163" t="str">
        <f>IF(連結実質赤字比率に係る赤字・黒字の構成分析!C$36="",NA(),連結実質赤字比率に係る赤字・黒字の構成分析!C$36)</f>
        <v>介護保険事業会計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1.1299999999999999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1.35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2.69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3.08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3.33</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8.98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12.57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12.45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11.74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11.14</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16.77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14.12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13.31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13.81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12.05</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688</v>
      </c>
      <c r="E42" s="164"/>
      <c r="F42" s="164"/>
      <c r="G42" s="164">
        <f>'実質公債費比率（分子）の構造'!L$52</f>
        <v>691</v>
      </c>
      <c r="H42" s="164"/>
      <c r="I42" s="164"/>
      <c r="J42" s="164">
        <f>'実質公債費比率（分子）の構造'!M$52</f>
        <v>627</v>
      </c>
      <c r="K42" s="164"/>
      <c r="L42" s="164"/>
      <c r="M42" s="164">
        <f>'実質公債費比率（分子）の構造'!N$52</f>
        <v>617</v>
      </c>
      <c r="N42" s="164"/>
      <c r="O42" s="164"/>
      <c r="P42" s="164">
        <f>'実質公債費比率（分子）の構造'!O$52</f>
        <v>607</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61</v>
      </c>
      <c r="C45" s="164"/>
      <c r="D45" s="164"/>
      <c r="E45" s="164">
        <f>'実質公債費比率（分子）の構造'!L$49</f>
        <v>61</v>
      </c>
      <c r="F45" s="164"/>
      <c r="G45" s="164"/>
      <c r="H45" s="164">
        <f>'実質公債費比率（分子）の構造'!M$49</f>
        <v>65</v>
      </c>
      <c r="I45" s="164"/>
      <c r="J45" s="164"/>
      <c r="K45" s="164">
        <f>'実質公債費比率（分子）の構造'!N$49</f>
        <v>66</v>
      </c>
      <c r="L45" s="164"/>
      <c r="M45" s="164"/>
      <c r="N45" s="164">
        <f>'実質公債費比率（分子）の構造'!O$49</f>
        <v>63</v>
      </c>
      <c r="O45" s="164"/>
      <c r="P45" s="164"/>
    </row>
    <row r="46" spans="1:16" x14ac:dyDescent="0.2">
      <c r="A46" s="164" t="s">
        <v>64</v>
      </c>
      <c r="B46" s="164">
        <f>'実質公債費比率（分子）の構造'!K$48</f>
        <v>173</v>
      </c>
      <c r="C46" s="164"/>
      <c r="D46" s="164"/>
      <c r="E46" s="164">
        <f>'実質公債費比率（分子）の構造'!L$48</f>
        <v>173</v>
      </c>
      <c r="F46" s="164"/>
      <c r="G46" s="164"/>
      <c r="H46" s="164">
        <f>'実質公債費比率（分子）の構造'!M$48</f>
        <v>177</v>
      </c>
      <c r="I46" s="164"/>
      <c r="J46" s="164"/>
      <c r="K46" s="164">
        <f>'実質公債費比率（分子）の構造'!N$48</f>
        <v>201</v>
      </c>
      <c r="L46" s="164"/>
      <c r="M46" s="164"/>
      <c r="N46" s="164">
        <f>'実質公債費比率（分子）の構造'!O$48</f>
        <v>189</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808</v>
      </c>
      <c r="C49" s="164"/>
      <c r="D49" s="164"/>
      <c r="E49" s="164">
        <f>'実質公債費比率（分子）の構造'!L$45</f>
        <v>847</v>
      </c>
      <c r="F49" s="164"/>
      <c r="G49" s="164"/>
      <c r="H49" s="164">
        <f>'実質公債費比率（分子）の構造'!M$45</f>
        <v>836</v>
      </c>
      <c r="I49" s="164"/>
      <c r="J49" s="164"/>
      <c r="K49" s="164">
        <f>'実質公債費比率（分子）の構造'!N$45</f>
        <v>903</v>
      </c>
      <c r="L49" s="164"/>
      <c r="M49" s="164"/>
      <c r="N49" s="164">
        <f>'実質公債費比率（分子）の構造'!O$45</f>
        <v>908</v>
      </c>
      <c r="O49" s="164"/>
      <c r="P49" s="164"/>
    </row>
    <row r="50" spans="1:16" x14ac:dyDescent="0.2">
      <c r="A50" s="164" t="s">
        <v>67</v>
      </c>
      <c r="B50" s="164" t="e">
        <f>NA()</f>
        <v>#N/A</v>
      </c>
      <c r="C50" s="164">
        <f>IF(ISNUMBER('実質公債費比率（分子）の構造'!K$53),'実質公債費比率（分子）の構造'!K$53,NA())</f>
        <v>354</v>
      </c>
      <c r="D50" s="164" t="e">
        <f>NA()</f>
        <v>#N/A</v>
      </c>
      <c r="E50" s="164" t="e">
        <f>NA()</f>
        <v>#N/A</v>
      </c>
      <c r="F50" s="164">
        <f>IF(ISNUMBER('実質公債費比率（分子）の構造'!L$53),'実質公債費比率（分子）の構造'!L$53,NA())</f>
        <v>390</v>
      </c>
      <c r="G50" s="164" t="e">
        <f>NA()</f>
        <v>#N/A</v>
      </c>
      <c r="H50" s="164" t="e">
        <f>NA()</f>
        <v>#N/A</v>
      </c>
      <c r="I50" s="164">
        <f>IF(ISNUMBER('実質公債費比率（分子）の構造'!M$53),'実質公債費比率（分子）の構造'!M$53,NA())</f>
        <v>451</v>
      </c>
      <c r="J50" s="164" t="e">
        <f>NA()</f>
        <v>#N/A</v>
      </c>
      <c r="K50" s="164" t="e">
        <f>NA()</f>
        <v>#N/A</v>
      </c>
      <c r="L50" s="164">
        <f>IF(ISNUMBER('実質公債費比率（分子）の構造'!N$53),'実質公債費比率（分子）の構造'!N$53,NA())</f>
        <v>553</v>
      </c>
      <c r="M50" s="164" t="e">
        <f>NA()</f>
        <v>#N/A</v>
      </c>
      <c r="N50" s="164" t="e">
        <f>NA()</f>
        <v>#N/A</v>
      </c>
      <c r="O50" s="164">
        <f>IF(ISNUMBER('実質公債費比率（分子）の構造'!O$53),'実質公債費比率（分子）の構造'!O$53,NA())</f>
        <v>553</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7997</v>
      </c>
      <c r="E56" s="163"/>
      <c r="F56" s="163"/>
      <c r="G56" s="163">
        <f>'将来負担比率（分子）の構造'!J$52</f>
        <v>8195</v>
      </c>
      <c r="H56" s="163"/>
      <c r="I56" s="163"/>
      <c r="J56" s="163">
        <f>'将来負担比率（分子）の構造'!K$52</f>
        <v>8417</v>
      </c>
      <c r="K56" s="163"/>
      <c r="L56" s="163"/>
      <c r="M56" s="163">
        <f>'将来負担比率（分子）の構造'!L$52</f>
        <v>7961</v>
      </c>
      <c r="N56" s="163"/>
      <c r="O56" s="163"/>
      <c r="P56" s="163">
        <f>'将来負担比率（分子）の構造'!M$52</f>
        <v>7378</v>
      </c>
    </row>
    <row r="57" spans="1:16" x14ac:dyDescent="0.2">
      <c r="A57" s="163" t="s">
        <v>42</v>
      </c>
      <c r="B57" s="163"/>
      <c r="C57" s="163"/>
      <c r="D57" s="163">
        <f>'将来負担比率（分子）の構造'!I$51</f>
        <v>7</v>
      </c>
      <c r="E57" s="163"/>
      <c r="F57" s="163"/>
      <c r="G57" s="163">
        <f>'将来負担比率（分子）の構造'!J$51</f>
        <v>5</v>
      </c>
      <c r="H57" s="163"/>
      <c r="I57" s="163"/>
      <c r="J57" s="163">
        <f>'将来負担比率（分子）の構造'!K$51</f>
        <v>4</v>
      </c>
      <c r="K57" s="163"/>
      <c r="L57" s="163"/>
      <c r="M57" s="163">
        <f>'将来負担比率（分子）の構造'!L$51</f>
        <v>2</v>
      </c>
      <c r="N57" s="163"/>
      <c r="O57" s="163"/>
      <c r="P57" s="163">
        <f>'将来負担比率（分子）の構造'!M$51</f>
        <v>2</v>
      </c>
    </row>
    <row r="58" spans="1:16" x14ac:dyDescent="0.2">
      <c r="A58" s="163" t="s">
        <v>41</v>
      </c>
      <c r="B58" s="163"/>
      <c r="C58" s="163"/>
      <c r="D58" s="163">
        <f>'将来負担比率（分子）の構造'!I$50</f>
        <v>5164</v>
      </c>
      <c r="E58" s="163"/>
      <c r="F58" s="163"/>
      <c r="G58" s="163">
        <f>'将来負担比率（分子）の構造'!J$50</f>
        <v>5838</v>
      </c>
      <c r="H58" s="163"/>
      <c r="I58" s="163"/>
      <c r="J58" s="163">
        <f>'将来負担比率（分子）の構造'!K$50</f>
        <v>6302</v>
      </c>
      <c r="K58" s="163"/>
      <c r="L58" s="163"/>
      <c r="M58" s="163">
        <f>'将来負担比率（分子）の構造'!L$50</f>
        <v>6680</v>
      </c>
      <c r="N58" s="163"/>
      <c r="O58" s="163"/>
      <c r="P58" s="163">
        <f>'将来負担比率（分子）の構造'!M$50</f>
        <v>7349</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34</v>
      </c>
      <c r="C62" s="163"/>
      <c r="D62" s="163"/>
      <c r="E62" s="163" t="str">
        <f>'将来負担比率（分子）の構造'!J$45</f>
        <v>-</v>
      </c>
      <c r="F62" s="163"/>
      <c r="G62" s="163"/>
      <c r="H62" s="163" t="str">
        <f>'将来負担比率（分子）の構造'!K$45</f>
        <v>-</v>
      </c>
      <c r="I62" s="163"/>
      <c r="J62" s="163"/>
      <c r="K62" s="163" t="str">
        <f>'将来負担比率（分子）の構造'!L$45</f>
        <v>-</v>
      </c>
      <c r="L62" s="163"/>
      <c r="M62" s="163"/>
      <c r="N62" s="163" t="str">
        <f>'将来負担比率（分子）の構造'!M$45</f>
        <v>-</v>
      </c>
      <c r="O62" s="163"/>
      <c r="P62" s="163"/>
    </row>
    <row r="63" spans="1:16" x14ac:dyDescent="0.2">
      <c r="A63" s="163" t="s">
        <v>34</v>
      </c>
      <c r="B63" s="163">
        <f>'将来負担比率（分子）の構造'!I$44</f>
        <v>460</v>
      </c>
      <c r="C63" s="163"/>
      <c r="D63" s="163"/>
      <c r="E63" s="163">
        <f>'将来負担比率（分子）の構造'!J$44</f>
        <v>405</v>
      </c>
      <c r="F63" s="163"/>
      <c r="G63" s="163"/>
      <c r="H63" s="163">
        <f>'将来負担比率（分子）の構造'!K$44</f>
        <v>344</v>
      </c>
      <c r="I63" s="163"/>
      <c r="J63" s="163"/>
      <c r="K63" s="163">
        <f>'将来負担比率（分子）の構造'!L$44</f>
        <v>299</v>
      </c>
      <c r="L63" s="163"/>
      <c r="M63" s="163"/>
      <c r="N63" s="163">
        <f>'将来負担比率（分子）の構造'!M$44</f>
        <v>261</v>
      </c>
      <c r="O63" s="163"/>
      <c r="P63" s="163"/>
    </row>
    <row r="64" spans="1:16" x14ac:dyDescent="0.2">
      <c r="A64" s="163" t="s">
        <v>33</v>
      </c>
      <c r="B64" s="163">
        <f>'将来負担比率（分子）の構造'!I$43</f>
        <v>2270</v>
      </c>
      <c r="C64" s="163"/>
      <c r="D64" s="163"/>
      <c r="E64" s="163">
        <f>'将来負担比率（分子）の構造'!J$43</f>
        <v>2656</v>
      </c>
      <c r="F64" s="163"/>
      <c r="G64" s="163"/>
      <c r="H64" s="163">
        <f>'将来負担比率（分子）の構造'!K$43</f>
        <v>2566</v>
      </c>
      <c r="I64" s="163"/>
      <c r="J64" s="163"/>
      <c r="K64" s="163">
        <f>'将来負担比率（分子）の構造'!L$43</f>
        <v>2465</v>
      </c>
      <c r="L64" s="163"/>
      <c r="M64" s="163"/>
      <c r="N64" s="163">
        <f>'将来負担比率（分子）の構造'!M$43</f>
        <v>2322</v>
      </c>
      <c r="O64" s="163"/>
      <c r="P64" s="163"/>
    </row>
    <row r="65" spans="1:16" x14ac:dyDescent="0.2">
      <c r="A65" s="163" t="s">
        <v>32</v>
      </c>
      <c r="B65" s="163" t="str">
        <f>'将来負担比率（分子）の構造'!I$42</f>
        <v>-</v>
      </c>
      <c r="C65" s="163"/>
      <c r="D65" s="163"/>
      <c r="E65" s="163" t="str">
        <f>'将来負担比率（分子）の構造'!J$42</f>
        <v>-</v>
      </c>
      <c r="F65" s="163"/>
      <c r="G65" s="163"/>
      <c r="H65" s="163">
        <f>'将来負担比率（分子）の構造'!K$42</f>
        <v>19</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10010</v>
      </c>
      <c r="C66" s="163"/>
      <c r="D66" s="163"/>
      <c r="E66" s="163">
        <f>'将来負担比率（分子）の構造'!J$41</f>
        <v>10071</v>
      </c>
      <c r="F66" s="163"/>
      <c r="G66" s="163"/>
      <c r="H66" s="163">
        <f>'将来負担比率（分子）の構造'!K$41</f>
        <v>10919</v>
      </c>
      <c r="I66" s="163"/>
      <c r="J66" s="163"/>
      <c r="K66" s="163">
        <f>'将来負担比率（分子）の構造'!L$41</f>
        <v>10348</v>
      </c>
      <c r="L66" s="163"/>
      <c r="M66" s="163"/>
      <c r="N66" s="163">
        <f>'将来負担比率（分子）の構造'!M$41</f>
        <v>9698</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2713</v>
      </c>
      <c r="C72" s="167">
        <f>基金残高に係る経年分析!G55</f>
        <v>2717</v>
      </c>
      <c r="D72" s="167">
        <f>基金残高に係る経年分析!H55</f>
        <v>3074</v>
      </c>
    </row>
    <row r="73" spans="1:16" x14ac:dyDescent="0.2">
      <c r="A73" s="166" t="s">
        <v>74</v>
      </c>
      <c r="B73" s="167">
        <f>基金残高に係る経年分析!F56</f>
        <v>353</v>
      </c>
      <c r="C73" s="167">
        <f>基金残高に係る経年分析!G56</f>
        <v>353</v>
      </c>
      <c r="D73" s="167">
        <f>基金残高に係る経年分析!H56</f>
        <v>353</v>
      </c>
    </row>
    <row r="74" spans="1:16" x14ac:dyDescent="0.2">
      <c r="A74" s="166" t="s">
        <v>75</v>
      </c>
      <c r="B74" s="167">
        <f>基金残高に係る経年分析!F57</f>
        <v>2888</v>
      </c>
      <c r="C74" s="167">
        <f>基金残高に係る経年分析!G57</f>
        <v>3270</v>
      </c>
      <c r="D74" s="167">
        <f>基金残高に係る経年分析!H57</f>
        <v>3588</v>
      </c>
    </row>
  </sheetData>
  <sheetProtection algorithmName="SHA-512" hashValue="WnYrrJUpCjJT2JungJnuYm2RsFNo+vsTi8YT9yJ1fSgOdmUzJLRWF1J6YBnXhghHWVnF2iLFSfWlIUJPYCrjrA==" saltValue="hGhjMcuCsCs00xZool0X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4185157</v>
      </c>
      <c r="S5" s="677"/>
      <c r="T5" s="677"/>
      <c r="U5" s="677"/>
      <c r="V5" s="677"/>
      <c r="W5" s="677"/>
      <c r="X5" s="677"/>
      <c r="Y5" s="702"/>
      <c r="Z5" s="715">
        <v>30.6</v>
      </c>
      <c r="AA5" s="715"/>
      <c r="AB5" s="715"/>
      <c r="AC5" s="715"/>
      <c r="AD5" s="716">
        <v>4185157</v>
      </c>
      <c r="AE5" s="716"/>
      <c r="AF5" s="716"/>
      <c r="AG5" s="716"/>
      <c r="AH5" s="716"/>
      <c r="AI5" s="716"/>
      <c r="AJ5" s="716"/>
      <c r="AK5" s="716"/>
      <c r="AL5" s="703">
        <v>52.8</v>
      </c>
      <c r="AM5" s="685"/>
      <c r="AN5" s="685"/>
      <c r="AO5" s="704"/>
      <c r="AP5" s="679" t="s">
        <v>216</v>
      </c>
      <c r="AQ5" s="680"/>
      <c r="AR5" s="680"/>
      <c r="AS5" s="680"/>
      <c r="AT5" s="680"/>
      <c r="AU5" s="680"/>
      <c r="AV5" s="680"/>
      <c r="AW5" s="680"/>
      <c r="AX5" s="680"/>
      <c r="AY5" s="680"/>
      <c r="AZ5" s="680"/>
      <c r="BA5" s="680"/>
      <c r="BB5" s="680"/>
      <c r="BC5" s="680"/>
      <c r="BD5" s="680"/>
      <c r="BE5" s="680"/>
      <c r="BF5" s="681"/>
      <c r="BG5" s="621">
        <v>4185157</v>
      </c>
      <c r="BH5" s="622"/>
      <c r="BI5" s="622"/>
      <c r="BJ5" s="622"/>
      <c r="BK5" s="622"/>
      <c r="BL5" s="622"/>
      <c r="BM5" s="622"/>
      <c r="BN5" s="623"/>
      <c r="BO5" s="659">
        <v>100</v>
      </c>
      <c r="BP5" s="659"/>
      <c r="BQ5" s="659"/>
      <c r="BR5" s="659"/>
      <c r="BS5" s="660">
        <v>27459</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95126</v>
      </c>
      <c r="S6" s="622"/>
      <c r="T6" s="622"/>
      <c r="U6" s="622"/>
      <c r="V6" s="622"/>
      <c r="W6" s="622"/>
      <c r="X6" s="622"/>
      <c r="Y6" s="623"/>
      <c r="Z6" s="659">
        <v>0.7</v>
      </c>
      <c r="AA6" s="659"/>
      <c r="AB6" s="659"/>
      <c r="AC6" s="659"/>
      <c r="AD6" s="660">
        <v>95126</v>
      </c>
      <c r="AE6" s="660"/>
      <c r="AF6" s="660"/>
      <c r="AG6" s="660"/>
      <c r="AH6" s="660"/>
      <c r="AI6" s="660"/>
      <c r="AJ6" s="660"/>
      <c r="AK6" s="660"/>
      <c r="AL6" s="624">
        <v>1.2</v>
      </c>
      <c r="AM6" s="625"/>
      <c r="AN6" s="625"/>
      <c r="AO6" s="661"/>
      <c r="AP6" s="618" t="s">
        <v>221</v>
      </c>
      <c r="AQ6" s="619"/>
      <c r="AR6" s="619"/>
      <c r="AS6" s="619"/>
      <c r="AT6" s="619"/>
      <c r="AU6" s="619"/>
      <c r="AV6" s="619"/>
      <c r="AW6" s="619"/>
      <c r="AX6" s="619"/>
      <c r="AY6" s="619"/>
      <c r="AZ6" s="619"/>
      <c r="BA6" s="619"/>
      <c r="BB6" s="619"/>
      <c r="BC6" s="619"/>
      <c r="BD6" s="619"/>
      <c r="BE6" s="619"/>
      <c r="BF6" s="620"/>
      <c r="BG6" s="621">
        <v>4185157</v>
      </c>
      <c r="BH6" s="622"/>
      <c r="BI6" s="622"/>
      <c r="BJ6" s="622"/>
      <c r="BK6" s="622"/>
      <c r="BL6" s="622"/>
      <c r="BM6" s="622"/>
      <c r="BN6" s="623"/>
      <c r="BO6" s="659">
        <v>100</v>
      </c>
      <c r="BP6" s="659"/>
      <c r="BQ6" s="659"/>
      <c r="BR6" s="659"/>
      <c r="BS6" s="660">
        <v>27459</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111382</v>
      </c>
      <c r="CS6" s="622"/>
      <c r="CT6" s="622"/>
      <c r="CU6" s="622"/>
      <c r="CV6" s="622"/>
      <c r="CW6" s="622"/>
      <c r="CX6" s="622"/>
      <c r="CY6" s="623"/>
      <c r="CZ6" s="703">
        <v>0.9</v>
      </c>
      <c r="DA6" s="685"/>
      <c r="DB6" s="685"/>
      <c r="DC6" s="705"/>
      <c r="DD6" s="627">
        <v>10406</v>
      </c>
      <c r="DE6" s="622"/>
      <c r="DF6" s="622"/>
      <c r="DG6" s="622"/>
      <c r="DH6" s="622"/>
      <c r="DI6" s="622"/>
      <c r="DJ6" s="622"/>
      <c r="DK6" s="622"/>
      <c r="DL6" s="622"/>
      <c r="DM6" s="622"/>
      <c r="DN6" s="622"/>
      <c r="DO6" s="622"/>
      <c r="DP6" s="623"/>
      <c r="DQ6" s="627">
        <v>103582</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3044</v>
      </c>
      <c r="S7" s="622"/>
      <c r="T7" s="622"/>
      <c r="U7" s="622"/>
      <c r="V7" s="622"/>
      <c r="W7" s="622"/>
      <c r="X7" s="622"/>
      <c r="Y7" s="623"/>
      <c r="Z7" s="659">
        <v>0</v>
      </c>
      <c r="AA7" s="659"/>
      <c r="AB7" s="659"/>
      <c r="AC7" s="659"/>
      <c r="AD7" s="660">
        <v>3044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1843103</v>
      </c>
      <c r="BH7" s="622"/>
      <c r="BI7" s="622"/>
      <c r="BJ7" s="622"/>
      <c r="BK7" s="622"/>
      <c r="BL7" s="622"/>
      <c r="BM7" s="622"/>
      <c r="BN7" s="623"/>
      <c r="BO7" s="659">
        <v>44</v>
      </c>
      <c r="BP7" s="659"/>
      <c r="BQ7" s="659"/>
      <c r="BR7" s="659"/>
      <c r="BS7" s="660">
        <v>27459</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1250636</v>
      </c>
      <c r="CS7" s="622"/>
      <c r="CT7" s="622"/>
      <c r="CU7" s="622"/>
      <c r="CV7" s="622"/>
      <c r="CW7" s="622"/>
      <c r="CX7" s="622"/>
      <c r="CY7" s="623"/>
      <c r="CZ7" s="659">
        <v>9.8000000000000007</v>
      </c>
      <c r="DA7" s="659"/>
      <c r="DB7" s="659"/>
      <c r="DC7" s="659"/>
      <c r="DD7" s="627">
        <v>3601</v>
      </c>
      <c r="DE7" s="622"/>
      <c r="DF7" s="622"/>
      <c r="DG7" s="622"/>
      <c r="DH7" s="622"/>
      <c r="DI7" s="622"/>
      <c r="DJ7" s="622"/>
      <c r="DK7" s="622"/>
      <c r="DL7" s="622"/>
      <c r="DM7" s="622"/>
      <c r="DN7" s="622"/>
      <c r="DO7" s="622"/>
      <c r="DP7" s="623"/>
      <c r="DQ7" s="627">
        <v>1064484</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71366</v>
      </c>
      <c r="S8" s="622"/>
      <c r="T8" s="622"/>
      <c r="U8" s="622"/>
      <c r="V8" s="622"/>
      <c r="W8" s="622"/>
      <c r="X8" s="622"/>
      <c r="Y8" s="623"/>
      <c r="Z8" s="659">
        <v>0.5</v>
      </c>
      <c r="AA8" s="659"/>
      <c r="AB8" s="659"/>
      <c r="AC8" s="659"/>
      <c r="AD8" s="660">
        <v>71366</v>
      </c>
      <c r="AE8" s="660"/>
      <c r="AF8" s="660"/>
      <c r="AG8" s="660"/>
      <c r="AH8" s="660"/>
      <c r="AI8" s="660"/>
      <c r="AJ8" s="660"/>
      <c r="AK8" s="660"/>
      <c r="AL8" s="624">
        <v>0.9</v>
      </c>
      <c r="AM8" s="625"/>
      <c r="AN8" s="625"/>
      <c r="AO8" s="661"/>
      <c r="AP8" s="618" t="s">
        <v>227</v>
      </c>
      <c r="AQ8" s="619"/>
      <c r="AR8" s="619"/>
      <c r="AS8" s="619"/>
      <c r="AT8" s="619"/>
      <c r="AU8" s="619"/>
      <c r="AV8" s="619"/>
      <c r="AW8" s="619"/>
      <c r="AX8" s="619"/>
      <c r="AY8" s="619"/>
      <c r="AZ8" s="619"/>
      <c r="BA8" s="619"/>
      <c r="BB8" s="619"/>
      <c r="BC8" s="619"/>
      <c r="BD8" s="619"/>
      <c r="BE8" s="619"/>
      <c r="BF8" s="620"/>
      <c r="BG8" s="621">
        <v>54581</v>
      </c>
      <c r="BH8" s="622"/>
      <c r="BI8" s="622"/>
      <c r="BJ8" s="622"/>
      <c r="BK8" s="622"/>
      <c r="BL8" s="622"/>
      <c r="BM8" s="622"/>
      <c r="BN8" s="623"/>
      <c r="BO8" s="659">
        <v>1.3</v>
      </c>
      <c r="BP8" s="659"/>
      <c r="BQ8" s="659"/>
      <c r="BR8" s="659"/>
      <c r="BS8" s="660" t="s">
        <v>121</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5827757</v>
      </c>
      <c r="CS8" s="622"/>
      <c r="CT8" s="622"/>
      <c r="CU8" s="622"/>
      <c r="CV8" s="622"/>
      <c r="CW8" s="622"/>
      <c r="CX8" s="622"/>
      <c r="CY8" s="623"/>
      <c r="CZ8" s="659">
        <v>45.8</v>
      </c>
      <c r="DA8" s="659"/>
      <c r="DB8" s="659"/>
      <c r="DC8" s="659"/>
      <c r="DD8" s="627">
        <v>15899</v>
      </c>
      <c r="DE8" s="622"/>
      <c r="DF8" s="622"/>
      <c r="DG8" s="622"/>
      <c r="DH8" s="622"/>
      <c r="DI8" s="622"/>
      <c r="DJ8" s="622"/>
      <c r="DK8" s="622"/>
      <c r="DL8" s="622"/>
      <c r="DM8" s="622"/>
      <c r="DN8" s="622"/>
      <c r="DO8" s="622"/>
      <c r="DP8" s="623"/>
      <c r="DQ8" s="627">
        <v>2831624</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94229</v>
      </c>
      <c r="S9" s="622"/>
      <c r="T9" s="622"/>
      <c r="U9" s="622"/>
      <c r="V9" s="622"/>
      <c r="W9" s="622"/>
      <c r="X9" s="622"/>
      <c r="Y9" s="623"/>
      <c r="Z9" s="659">
        <v>0.7</v>
      </c>
      <c r="AA9" s="659"/>
      <c r="AB9" s="659"/>
      <c r="AC9" s="659"/>
      <c r="AD9" s="660">
        <v>94229</v>
      </c>
      <c r="AE9" s="660"/>
      <c r="AF9" s="660"/>
      <c r="AG9" s="660"/>
      <c r="AH9" s="660"/>
      <c r="AI9" s="660"/>
      <c r="AJ9" s="660"/>
      <c r="AK9" s="660"/>
      <c r="AL9" s="624">
        <v>1.2</v>
      </c>
      <c r="AM9" s="625"/>
      <c r="AN9" s="625"/>
      <c r="AO9" s="661"/>
      <c r="AP9" s="618" t="s">
        <v>230</v>
      </c>
      <c r="AQ9" s="619"/>
      <c r="AR9" s="619"/>
      <c r="AS9" s="619"/>
      <c r="AT9" s="619"/>
      <c r="AU9" s="619"/>
      <c r="AV9" s="619"/>
      <c r="AW9" s="619"/>
      <c r="AX9" s="619"/>
      <c r="AY9" s="619"/>
      <c r="AZ9" s="619"/>
      <c r="BA9" s="619"/>
      <c r="BB9" s="619"/>
      <c r="BC9" s="619"/>
      <c r="BD9" s="619"/>
      <c r="BE9" s="619"/>
      <c r="BF9" s="620"/>
      <c r="BG9" s="621">
        <v>1591327</v>
      </c>
      <c r="BH9" s="622"/>
      <c r="BI9" s="622"/>
      <c r="BJ9" s="622"/>
      <c r="BK9" s="622"/>
      <c r="BL9" s="622"/>
      <c r="BM9" s="622"/>
      <c r="BN9" s="623"/>
      <c r="BO9" s="659">
        <v>38</v>
      </c>
      <c r="BP9" s="659"/>
      <c r="BQ9" s="659"/>
      <c r="BR9" s="659"/>
      <c r="BS9" s="660" t="s">
        <v>121</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1491855</v>
      </c>
      <c r="CS9" s="622"/>
      <c r="CT9" s="622"/>
      <c r="CU9" s="622"/>
      <c r="CV9" s="622"/>
      <c r="CW9" s="622"/>
      <c r="CX9" s="622"/>
      <c r="CY9" s="623"/>
      <c r="CZ9" s="659">
        <v>11.7</v>
      </c>
      <c r="DA9" s="659"/>
      <c r="DB9" s="659"/>
      <c r="DC9" s="659"/>
      <c r="DD9" s="627">
        <v>176396</v>
      </c>
      <c r="DE9" s="622"/>
      <c r="DF9" s="622"/>
      <c r="DG9" s="622"/>
      <c r="DH9" s="622"/>
      <c r="DI9" s="622"/>
      <c r="DJ9" s="622"/>
      <c r="DK9" s="622"/>
      <c r="DL9" s="622"/>
      <c r="DM9" s="622"/>
      <c r="DN9" s="622"/>
      <c r="DO9" s="622"/>
      <c r="DP9" s="623"/>
      <c r="DQ9" s="627">
        <v>1011107</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98252</v>
      </c>
      <c r="BH10" s="622"/>
      <c r="BI10" s="622"/>
      <c r="BJ10" s="622"/>
      <c r="BK10" s="622"/>
      <c r="BL10" s="622"/>
      <c r="BM10" s="622"/>
      <c r="BN10" s="623"/>
      <c r="BO10" s="659">
        <v>2.2999999999999998</v>
      </c>
      <c r="BP10" s="659"/>
      <c r="BQ10" s="659"/>
      <c r="BR10" s="659"/>
      <c r="BS10" s="660" t="s">
        <v>121</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12117</v>
      </c>
      <c r="CS10" s="622"/>
      <c r="CT10" s="622"/>
      <c r="CU10" s="622"/>
      <c r="CV10" s="622"/>
      <c r="CW10" s="622"/>
      <c r="CX10" s="622"/>
      <c r="CY10" s="623"/>
      <c r="CZ10" s="659">
        <v>0.1</v>
      </c>
      <c r="DA10" s="659"/>
      <c r="DB10" s="659"/>
      <c r="DC10" s="659"/>
      <c r="DD10" s="627" t="s">
        <v>121</v>
      </c>
      <c r="DE10" s="622"/>
      <c r="DF10" s="622"/>
      <c r="DG10" s="622"/>
      <c r="DH10" s="622"/>
      <c r="DI10" s="622"/>
      <c r="DJ10" s="622"/>
      <c r="DK10" s="622"/>
      <c r="DL10" s="622"/>
      <c r="DM10" s="622"/>
      <c r="DN10" s="622"/>
      <c r="DO10" s="622"/>
      <c r="DP10" s="623"/>
      <c r="DQ10" s="627">
        <v>11148</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823560</v>
      </c>
      <c r="S11" s="622"/>
      <c r="T11" s="622"/>
      <c r="U11" s="622"/>
      <c r="V11" s="622"/>
      <c r="W11" s="622"/>
      <c r="X11" s="622"/>
      <c r="Y11" s="623"/>
      <c r="Z11" s="624">
        <v>6</v>
      </c>
      <c r="AA11" s="625"/>
      <c r="AB11" s="625"/>
      <c r="AC11" s="626"/>
      <c r="AD11" s="627">
        <v>823560</v>
      </c>
      <c r="AE11" s="622"/>
      <c r="AF11" s="622"/>
      <c r="AG11" s="622"/>
      <c r="AH11" s="622"/>
      <c r="AI11" s="622"/>
      <c r="AJ11" s="622"/>
      <c r="AK11" s="623"/>
      <c r="AL11" s="624">
        <v>10.4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98943</v>
      </c>
      <c r="BH11" s="622"/>
      <c r="BI11" s="622"/>
      <c r="BJ11" s="622"/>
      <c r="BK11" s="622"/>
      <c r="BL11" s="622"/>
      <c r="BM11" s="622"/>
      <c r="BN11" s="623"/>
      <c r="BO11" s="659">
        <v>2.4</v>
      </c>
      <c r="BP11" s="659"/>
      <c r="BQ11" s="659"/>
      <c r="BR11" s="659"/>
      <c r="BS11" s="660">
        <v>27459</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49067</v>
      </c>
      <c r="CS11" s="622"/>
      <c r="CT11" s="622"/>
      <c r="CU11" s="622"/>
      <c r="CV11" s="622"/>
      <c r="CW11" s="622"/>
      <c r="CX11" s="622"/>
      <c r="CY11" s="623"/>
      <c r="CZ11" s="659">
        <v>0.4</v>
      </c>
      <c r="DA11" s="659"/>
      <c r="DB11" s="659"/>
      <c r="DC11" s="659"/>
      <c r="DD11" s="627">
        <v>3712</v>
      </c>
      <c r="DE11" s="622"/>
      <c r="DF11" s="622"/>
      <c r="DG11" s="622"/>
      <c r="DH11" s="622"/>
      <c r="DI11" s="622"/>
      <c r="DJ11" s="622"/>
      <c r="DK11" s="622"/>
      <c r="DL11" s="622"/>
      <c r="DM11" s="622"/>
      <c r="DN11" s="622"/>
      <c r="DO11" s="622"/>
      <c r="DP11" s="623"/>
      <c r="DQ11" s="627">
        <v>33086</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121</v>
      </c>
      <c r="S12" s="622"/>
      <c r="T12" s="622"/>
      <c r="U12" s="622"/>
      <c r="V12" s="622"/>
      <c r="W12" s="622"/>
      <c r="X12" s="622"/>
      <c r="Y12" s="623"/>
      <c r="Z12" s="659" t="s">
        <v>121</v>
      </c>
      <c r="AA12" s="659"/>
      <c r="AB12" s="659"/>
      <c r="AC12" s="659"/>
      <c r="AD12" s="660" t="s">
        <v>121</v>
      </c>
      <c r="AE12" s="660"/>
      <c r="AF12" s="660"/>
      <c r="AG12" s="660"/>
      <c r="AH12" s="660"/>
      <c r="AI12" s="660"/>
      <c r="AJ12" s="660"/>
      <c r="AK12" s="660"/>
      <c r="AL12" s="624" t="s">
        <v>121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1982686</v>
      </c>
      <c r="BH12" s="622"/>
      <c r="BI12" s="622"/>
      <c r="BJ12" s="622"/>
      <c r="BK12" s="622"/>
      <c r="BL12" s="622"/>
      <c r="BM12" s="622"/>
      <c r="BN12" s="623"/>
      <c r="BO12" s="659">
        <v>47.4</v>
      </c>
      <c r="BP12" s="659"/>
      <c r="BQ12" s="659"/>
      <c r="BR12" s="659"/>
      <c r="BS12" s="660" t="s">
        <v>121</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94879</v>
      </c>
      <c r="CS12" s="622"/>
      <c r="CT12" s="622"/>
      <c r="CU12" s="622"/>
      <c r="CV12" s="622"/>
      <c r="CW12" s="622"/>
      <c r="CX12" s="622"/>
      <c r="CY12" s="623"/>
      <c r="CZ12" s="659">
        <v>0.7</v>
      </c>
      <c r="DA12" s="659"/>
      <c r="DB12" s="659"/>
      <c r="DC12" s="659"/>
      <c r="DD12" s="627" t="s">
        <v>121</v>
      </c>
      <c r="DE12" s="622"/>
      <c r="DF12" s="622"/>
      <c r="DG12" s="622"/>
      <c r="DH12" s="622"/>
      <c r="DI12" s="622"/>
      <c r="DJ12" s="622"/>
      <c r="DK12" s="622"/>
      <c r="DL12" s="622"/>
      <c r="DM12" s="622"/>
      <c r="DN12" s="622"/>
      <c r="DO12" s="622"/>
      <c r="DP12" s="623"/>
      <c r="DQ12" s="627">
        <v>84211</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1980727</v>
      </c>
      <c r="BH13" s="622"/>
      <c r="BI13" s="622"/>
      <c r="BJ13" s="622"/>
      <c r="BK13" s="622"/>
      <c r="BL13" s="622"/>
      <c r="BM13" s="622"/>
      <c r="BN13" s="623"/>
      <c r="BO13" s="659">
        <v>47.3</v>
      </c>
      <c r="BP13" s="659"/>
      <c r="BQ13" s="659"/>
      <c r="BR13" s="659"/>
      <c r="BS13" s="660" t="s">
        <v>121</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622262</v>
      </c>
      <c r="CS13" s="622"/>
      <c r="CT13" s="622"/>
      <c r="CU13" s="622"/>
      <c r="CV13" s="622"/>
      <c r="CW13" s="622"/>
      <c r="CX13" s="622"/>
      <c r="CY13" s="623"/>
      <c r="CZ13" s="659">
        <v>4.9000000000000004</v>
      </c>
      <c r="DA13" s="659"/>
      <c r="DB13" s="659"/>
      <c r="DC13" s="659"/>
      <c r="DD13" s="627">
        <v>179790</v>
      </c>
      <c r="DE13" s="622"/>
      <c r="DF13" s="622"/>
      <c r="DG13" s="622"/>
      <c r="DH13" s="622"/>
      <c r="DI13" s="622"/>
      <c r="DJ13" s="622"/>
      <c r="DK13" s="622"/>
      <c r="DL13" s="622"/>
      <c r="DM13" s="622"/>
      <c r="DN13" s="622"/>
      <c r="DO13" s="622"/>
      <c r="DP13" s="623"/>
      <c r="DQ13" s="627">
        <v>497164</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145021</v>
      </c>
      <c r="BH14" s="622"/>
      <c r="BI14" s="622"/>
      <c r="BJ14" s="622"/>
      <c r="BK14" s="622"/>
      <c r="BL14" s="622"/>
      <c r="BM14" s="622"/>
      <c r="BN14" s="623"/>
      <c r="BO14" s="659">
        <v>3.5</v>
      </c>
      <c r="BP14" s="659"/>
      <c r="BQ14" s="659"/>
      <c r="BR14" s="659"/>
      <c r="BS14" s="660" t="s">
        <v>121</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651923</v>
      </c>
      <c r="CS14" s="622"/>
      <c r="CT14" s="622"/>
      <c r="CU14" s="622"/>
      <c r="CV14" s="622"/>
      <c r="CW14" s="622"/>
      <c r="CX14" s="622"/>
      <c r="CY14" s="623"/>
      <c r="CZ14" s="659">
        <v>5.0999999999999996</v>
      </c>
      <c r="DA14" s="659"/>
      <c r="DB14" s="659"/>
      <c r="DC14" s="659"/>
      <c r="DD14" s="627">
        <v>110716</v>
      </c>
      <c r="DE14" s="622"/>
      <c r="DF14" s="622"/>
      <c r="DG14" s="622"/>
      <c r="DH14" s="622"/>
      <c r="DI14" s="622"/>
      <c r="DJ14" s="622"/>
      <c r="DK14" s="622"/>
      <c r="DL14" s="622"/>
      <c r="DM14" s="622"/>
      <c r="DN14" s="622"/>
      <c r="DO14" s="622"/>
      <c r="DP14" s="623"/>
      <c r="DQ14" s="627">
        <v>554533</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8836</v>
      </c>
      <c r="S15" s="622"/>
      <c r="T15" s="622"/>
      <c r="U15" s="622"/>
      <c r="V15" s="622"/>
      <c r="W15" s="622"/>
      <c r="X15" s="622"/>
      <c r="Y15" s="623"/>
      <c r="Z15" s="659">
        <v>0.1</v>
      </c>
      <c r="AA15" s="659"/>
      <c r="AB15" s="659"/>
      <c r="AC15" s="659"/>
      <c r="AD15" s="660">
        <v>8836</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214347</v>
      </c>
      <c r="BH15" s="622"/>
      <c r="BI15" s="622"/>
      <c r="BJ15" s="622"/>
      <c r="BK15" s="622"/>
      <c r="BL15" s="622"/>
      <c r="BM15" s="622"/>
      <c r="BN15" s="623"/>
      <c r="BO15" s="659">
        <v>5.0999999999999996</v>
      </c>
      <c r="BP15" s="659"/>
      <c r="BQ15" s="659"/>
      <c r="BR15" s="659"/>
      <c r="BS15" s="660" t="s">
        <v>121</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1693072</v>
      </c>
      <c r="CS15" s="622"/>
      <c r="CT15" s="622"/>
      <c r="CU15" s="622"/>
      <c r="CV15" s="622"/>
      <c r="CW15" s="622"/>
      <c r="CX15" s="622"/>
      <c r="CY15" s="623"/>
      <c r="CZ15" s="659">
        <v>13.3</v>
      </c>
      <c r="DA15" s="659"/>
      <c r="DB15" s="659"/>
      <c r="DC15" s="659"/>
      <c r="DD15" s="627">
        <v>94556</v>
      </c>
      <c r="DE15" s="622"/>
      <c r="DF15" s="622"/>
      <c r="DG15" s="622"/>
      <c r="DH15" s="622"/>
      <c r="DI15" s="622"/>
      <c r="DJ15" s="622"/>
      <c r="DK15" s="622"/>
      <c r="DL15" s="622"/>
      <c r="DM15" s="622"/>
      <c r="DN15" s="622"/>
      <c r="DO15" s="622"/>
      <c r="DP15" s="623"/>
      <c r="DQ15" s="627">
        <v>1321408</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63428</v>
      </c>
      <c r="S16" s="622"/>
      <c r="T16" s="622"/>
      <c r="U16" s="622"/>
      <c r="V16" s="622"/>
      <c r="W16" s="622"/>
      <c r="X16" s="622"/>
      <c r="Y16" s="623"/>
      <c r="Z16" s="659">
        <v>0.5</v>
      </c>
      <c r="AA16" s="659"/>
      <c r="AB16" s="659"/>
      <c r="AC16" s="659"/>
      <c r="AD16" s="660">
        <v>63428</v>
      </c>
      <c r="AE16" s="660"/>
      <c r="AF16" s="660"/>
      <c r="AG16" s="660"/>
      <c r="AH16" s="660"/>
      <c r="AI16" s="660"/>
      <c r="AJ16" s="660"/>
      <c r="AK16" s="660"/>
      <c r="AL16" s="624">
        <v>0.8</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121</v>
      </c>
      <c r="CS16" s="622"/>
      <c r="CT16" s="622"/>
      <c r="CU16" s="622"/>
      <c r="CV16" s="622"/>
      <c r="CW16" s="622"/>
      <c r="CX16" s="622"/>
      <c r="CY16" s="623"/>
      <c r="CZ16" s="659" t="s">
        <v>121</v>
      </c>
      <c r="DA16" s="659"/>
      <c r="DB16" s="659"/>
      <c r="DC16" s="659"/>
      <c r="DD16" s="627" t="s">
        <v>121</v>
      </c>
      <c r="DE16" s="622"/>
      <c r="DF16" s="622"/>
      <c r="DG16" s="622"/>
      <c r="DH16" s="622"/>
      <c r="DI16" s="622"/>
      <c r="DJ16" s="622"/>
      <c r="DK16" s="622"/>
      <c r="DL16" s="622"/>
      <c r="DM16" s="622"/>
      <c r="DN16" s="622"/>
      <c r="DO16" s="622"/>
      <c r="DP16" s="623"/>
      <c r="DQ16" s="627" t="s">
        <v>121</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203052</v>
      </c>
      <c r="S17" s="622"/>
      <c r="T17" s="622"/>
      <c r="U17" s="622"/>
      <c r="V17" s="622"/>
      <c r="W17" s="622"/>
      <c r="X17" s="622"/>
      <c r="Y17" s="623"/>
      <c r="Z17" s="659">
        <v>1.5</v>
      </c>
      <c r="AA17" s="659"/>
      <c r="AB17" s="659"/>
      <c r="AC17" s="659"/>
      <c r="AD17" s="660">
        <v>203052</v>
      </c>
      <c r="AE17" s="660"/>
      <c r="AF17" s="660"/>
      <c r="AG17" s="660"/>
      <c r="AH17" s="660"/>
      <c r="AI17" s="660"/>
      <c r="AJ17" s="660"/>
      <c r="AK17" s="660"/>
      <c r="AL17" s="624">
        <v>2.6</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908212</v>
      </c>
      <c r="CS17" s="622"/>
      <c r="CT17" s="622"/>
      <c r="CU17" s="622"/>
      <c r="CV17" s="622"/>
      <c r="CW17" s="622"/>
      <c r="CX17" s="622"/>
      <c r="CY17" s="623"/>
      <c r="CZ17" s="659">
        <v>7.1</v>
      </c>
      <c r="DA17" s="659"/>
      <c r="DB17" s="659"/>
      <c r="DC17" s="659"/>
      <c r="DD17" s="627" t="s">
        <v>121</v>
      </c>
      <c r="DE17" s="622"/>
      <c r="DF17" s="622"/>
      <c r="DG17" s="622"/>
      <c r="DH17" s="622"/>
      <c r="DI17" s="622"/>
      <c r="DJ17" s="622"/>
      <c r="DK17" s="622"/>
      <c r="DL17" s="622"/>
      <c r="DM17" s="622"/>
      <c r="DN17" s="622"/>
      <c r="DO17" s="622"/>
      <c r="DP17" s="623"/>
      <c r="DQ17" s="627">
        <v>906404</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43024</v>
      </c>
      <c r="S18" s="622"/>
      <c r="T18" s="622"/>
      <c r="U18" s="622"/>
      <c r="V18" s="622"/>
      <c r="W18" s="622"/>
      <c r="X18" s="622"/>
      <c r="Y18" s="623"/>
      <c r="Z18" s="659">
        <v>0.3</v>
      </c>
      <c r="AA18" s="659"/>
      <c r="AB18" s="659"/>
      <c r="AC18" s="659"/>
      <c r="AD18" s="660">
        <v>43024</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158375</v>
      </c>
      <c r="S19" s="622"/>
      <c r="T19" s="622"/>
      <c r="U19" s="622"/>
      <c r="V19" s="622"/>
      <c r="W19" s="622"/>
      <c r="X19" s="622"/>
      <c r="Y19" s="623"/>
      <c r="Z19" s="659">
        <v>1.2</v>
      </c>
      <c r="AA19" s="659"/>
      <c r="AB19" s="659"/>
      <c r="AC19" s="659"/>
      <c r="AD19" s="660">
        <v>158375</v>
      </c>
      <c r="AE19" s="660"/>
      <c r="AF19" s="660"/>
      <c r="AG19" s="660"/>
      <c r="AH19" s="660"/>
      <c r="AI19" s="660"/>
      <c r="AJ19" s="660"/>
      <c r="AK19" s="660"/>
      <c r="AL19" s="624">
        <v>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121</v>
      </c>
      <c r="BH19" s="622"/>
      <c r="BI19" s="622"/>
      <c r="BJ19" s="622"/>
      <c r="BK19" s="622"/>
      <c r="BL19" s="622"/>
      <c r="BM19" s="622"/>
      <c r="BN19" s="623"/>
      <c r="BO19" s="659" t="s">
        <v>121</v>
      </c>
      <c r="BP19" s="659"/>
      <c r="BQ19" s="659"/>
      <c r="BR19" s="659"/>
      <c r="BS19" s="660" t="s">
        <v>121</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1653</v>
      </c>
      <c r="S20" s="622"/>
      <c r="T20" s="622"/>
      <c r="U20" s="622"/>
      <c r="V20" s="622"/>
      <c r="W20" s="622"/>
      <c r="X20" s="622"/>
      <c r="Y20" s="623"/>
      <c r="Z20" s="659">
        <v>0</v>
      </c>
      <c r="AA20" s="659"/>
      <c r="AB20" s="659"/>
      <c r="AC20" s="659"/>
      <c r="AD20" s="660">
        <v>1653</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121</v>
      </c>
      <c r="BH20" s="622"/>
      <c r="BI20" s="622"/>
      <c r="BJ20" s="622"/>
      <c r="BK20" s="622"/>
      <c r="BL20" s="622"/>
      <c r="BM20" s="622"/>
      <c r="BN20" s="623"/>
      <c r="BO20" s="659" t="s">
        <v>121</v>
      </c>
      <c r="BP20" s="659"/>
      <c r="BQ20" s="659"/>
      <c r="BR20" s="659"/>
      <c r="BS20" s="660" t="s">
        <v>121</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12713162</v>
      </c>
      <c r="CS20" s="622"/>
      <c r="CT20" s="622"/>
      <c r="CU20" s="622"/>
      <c r="CV20" s="622"/>
      <c r="CW20" s="622"/>
      <c r="CX20" s="622"/>
      <c r="CY20" s="623"/>
      <c r="CZ20" s="659">
        <v>100</v>
      </c>
      <c r="DA20" s="659"/>
      <c r="DB20" s="659"/>
      <c r="DC20" s="659"/>
      <c r="DD20" s="627">
        <v>595076</v>
      </c>
      <c r="DE20" s="622"/>
      <c r="DF20" s="622"/>
      <c r="DG20" s="622"/>
      <c r="DH20" s="622"/>
      <c r="DI20" s="622"/>
      <c r="DJ20" s="622"/>
      <c r="DK20" s="622"/>
      <c r="DL20" s="622"/>
      <c r="DM20" s="622"/>
      <c r="DN20" s="622"/>
      <c r="DO20" s="622"/>
      <c r="DP20" s="623"/>
      <c r="DQ20" s="627">
        <v>8418751</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2524184</v>
      </c>
      <c r="S21" s="622"/>
      <c r="T21" s="622"/>
      <c r="U21" s="622"/>
      <c r="V21" s="622"/>
      <c r="W21" s="622"/>
      <c r="X21" s="622"/>
      <c r="Y21" s="623"/>
      <c r="Z21" s="659">
        <v>18.399999999999999</v>
      </c>
      <c r="AA21" s="659"/>
      <c r="AB21" s="659"/>
      <c r="AC21" s="659"/>
      <c r="AD21" s="660">
        <v>2351366</v>
      </c>
      <c r="AE21" s="660"/>
      <c r="AF21" s="660"/>
      <c r="AG21" s="660"/>
      <c r="AH21" s="660"/>
      <c r="AI21" s="660"/>
      <c r="AJ21" s="660"/>
      <c r="AK21" s="660"/>
      <c r="AL21" s="624">
        <v>29.7</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121</v>
      </c>
      <c r="BH21" s="622"/>
      <c r="BI21" s="622"/>
      <c r="BJ21" s="622"/>
      <c r="BK21" s="622"/>
      <c r="BL21" s="622"/>
      <c r="BM21" s="622"/>
      <c r="BN21" s="623"/>
      <c r="BO21" s="659" t="s">
        <v>121</v>
      </c>
      <c r="BP21" s="659"/>
      <c r="BQ21" s="659"/>
      <c r="BR21" s="659"/>
      <c r="BS21" s="660" t="s">
        <v>121</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2351366</v>
      </c>
      <c r="S22" s="622"/>
      <c r="T22" s="622"/>
      <c r="U22" s="622"/>
      <c r="V22" s="622"/>
      <c r="W22" s="622"/>
      <c r="X22" s="622"/>
      <c r="Y22" s="623"/>
      <c r="Z22" s="659">
        <v>17.2</v>
      </c>
      <c r="AA22" s="659"/>
      <c r="AB22" s="659"/>
      <c r="AC22" s="659"/>
      <c r="AD22" s="660">
        <v>2351366</v>
      </c>
      <c r="AE22" s="660"/>
      <c r="AF22" s="660"/>
      <c r="AG22" s="660"/>
      <c r="AH22" s="660"/>
      <c r="AI22" s="660"/>
      <c r="AJ22" s="660"/>
      <c r="AK22" s="660"/>
      <c r="AL22" s="624">
        <v>29.7</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172818</v>
      </c>
      <c r="S23" s="622"/>
      <c r="T23" s="622"/>
      <c r="U23" s="622"/>
      <c r="V23" s="622"/>
      <c r="W23" s="622"/>
      <c r="X23" s="622"/>
      <c r="Y23" s="623"/>
      <c r="Z23" s="659">
        <v>1.3</v>
      </c>
      <c r="AA23" s="659"/>
      <c r="AB23" s="659"/>
      <c r="AC23" s="659"/>
      <c r="AD23" s="660" t="s">
        <v>121</v>
      </c>
      <c r="AE23" s="660"/>
      <c r="AF23" s="660"/>
      <c r="AG23" s="660"/>
      <c r="AH23" s="660"/>
      <c r="AI23" s="660"/>
      <c r="AJ23" s="660"/>
      <c r="AK23" s="660"/>
      <c r="AL23" s="624" t="s">
        <v>121</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6835866</v>
      </c>
      <c r="CS24" s="677"/>
      <c r="CT24" s="677"/>
      <c r="CU24" s="677"/>
      <c r="CV24" s="677"/>
      <c r="CW24" s="677"/>
      <c r="CX24" s="677"/>
      <c r="CY24" s="702"/>
      <c r="CZ24" s="703">
        <v>53.8</v>
      </c>
      <c r="DA24" s="685"/>
      <c r="DB24" s="685"/>
      <c r="DC24" s="705"/>
      <c r="DD24" s="701">
        <v>3954936</v>
      </c>
      <c r="DE24" s="677"/>
      <c r="DF24" s="677"/>
      <c r="DG24" s="677"/>
      <c r="DH24" s="677"/>
      <c r="DI24" s="677"/>
      <c r="DJ24" s="677"/>
      <c r="DK24" s="702"/>
      <c r="DL24" s="701">
        <v>3453701</v>
      </c>
      <c r="DM24" s="677"/>
      <c r="DN24" s="677"/>
      <c r="DO24" s="677"/>
      <c r="DP24" s="677"/>
      <c r="DQ24" s="677"/>
      <c r="DR24" s="677"/>
      <c r="DS24" s="677"/>
      <c r="DT24" s="677"/>
      <c r="DU24" s="677"/>
      <c r="DV24" s="702"/>
      <c r="DW24" s="703">
        <v>43.4</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8071982</v>
      </c>
      <c r="S25" s="622"/>
      <c r="T25" s="622"/>
      <c r="U25" s="622"/>
      <c r="V25" s="622"/>
      <c r="W25" s="622"/>
      <c r="X25" s="622"/>
      <c r="Y25" s="623"/>
      <c r="Z25" s="659">
        <v>59</v>
      </c>
      <c r="AA25" s="659"/>
      <c r="AB25" s="659"/>
      <c r="AC25" s="659"/>
      <c r="AD25" s="660">
        <v>7899164</v>
      </c>
      <c r="AE25" s="660"/>
      <c r="AF25" s="660"/>
      <c r="AG25" s="660"/>
      <c r="AH25" s="660"/>
      <c r="AI25" s="660"/>
      <c r="AJ25" s="660"/>
      <c r="AK25" s="660"/>
      <c r="AL25" s="624">
        <v>99.7</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1853095</v>
      </c>
      <c r="CS25" s="634"/>
      <c r="CT25" s="634"/>
      <c r="CU25" s="634"/>
      <c r="CV25" s="634"/>
      <c r="CW25" s="634"/>
      <c r="CX25" s="634"/>
      <c r="CY25" s="635"/>
      <c r="CZ25" s="624">
        <v>14.6</v>
      </c>
      <c r="DA25" s="636"/>
      <c r="DB25" s="636"/>
      <c r="DC25" s="637"/>
      <c r="DD25" s="627">
        <v>1659864</v>
      </c>
      <c r="DE25" s="634"/>
      <c r="DF25" s="634"/>
      <c r="DG25" s="634"/>
      <c r="DH25" s="634"/>
      <c r="DI25" s="634"/>
      <c r="DJ25" s="634"/>
      <c r="DK25" s="635"/>
      <c r="DL25" s="627">
        <v>1643699</v>
      </c>
      <c r="DM25" s="634"/>
      <c r="DN25" s="634"/>
      <c r="DO25" s="634"/>
      <c r="DP25" s="634"/>
      <c r="DQ25" s="634"/>
      <c r="DR25" s="634"/>
      <c r="DS25" s="634"/>
      <c r="DT25" s="634"/>
      <c r="DU25" s="634"/>
      <c r="DV25" s="635"/>
      <c r="DW25" s="624">
        <v>20.7</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2715</v>
      </c>
      <c r="S26" s="622"/>
      <c r="T26" s="622"/>
      <c r="U26" s="622"/>
      <c r="V26" s="622"/>
      <c r="W26" s="622"/>
      <c r="X26" s="622"/>
      <c r="Y26" s="623"/>
      <c r="Z26" s="659">
        <v>0</v>
      </c>
      <c r="AA26" s="659"/>
      <c r="AB26" s="659"/>
      <c r="AC26" s="659"/>
      <c r="AD26" s="660">
        <v>2715</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1037178</v>
      </c>
      <c r="CS26" s="622"/>
      <c r="CT26" s="622"/>
      <c r="CU26" s="622"/>
      <c r="CV26" s="622"/>
      <c r="CW26" s="622"/>
      <c r="CX26" s="622"/>
      <c r="CY26" s="623"/>
      <c r="CZ26" s="624">
        <v>8.1999999999999993</v>
      </c>
      <c r="DA26" s="636"/>
      <c r="DB26" s="636"/>
      <c r="DC26" s="637"/>
      <c r="DD26" s="627">
        <v>892122</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133150</v>
      </c>
      <c r="S27" s="622"/>
      <c r="T27" s="622"/>
      <c r="U27" s="622"/>
      <c r="V27" s="622"/>
      <c r="W27" s="622"/>
      <c r="X27" s="622"/>
      <c r="Y27" s="623"/>
      <c r="Z27" s="659">
        <v>1</v>
      </c>
      <c r="AA27" s="659"/>
      <c r="AB27" s="659"/>
      <c r="AC27" s="659"/>
      <c r="AD27" s="660" t="s">
        <v>121</v>
      </c>
      <c r="AE27" s="660"/>
      <c r="AF27" s="660"/>
      <c r="AG27" s="660"/>
      <c r="AH27" s="660"/>
      <c r="AI27" s="660"/>
      <c r="AJ27" s="660"/>
      <c r="AK27" s="660"/>
      <c r="AL27" s="624" t="s">
        <v>121</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4185157</v>
      </c>
      <c r="BH27" s="622"/>
      <c r="BI27" s="622"/>
      <c r="BJ27" s="622"/>
      <c r="BK27" s="622"/>
      <c r="BL27" s="622"/>
      <c r="BM27" s="622"/>
      <c r="BN27" s="623"/>
      <c r="BO27" s="659">
        <v>100</v>
      </c>
      <c r="BP27" s="659"/>
      <c r="BQ27" s="659"/>
      <c r="BR27" s="659"/>
      <c r="BS27" s="660">
        <v>27459</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4074559</v>
      </c>
      <c r="CS27" s="634"/>
      <c r="CT27" s="634"/>
      <c r="CU27" s="634"/>
      <c r="CV27" s="634"/>
      <c r="CW27" s="634"/>
      <c r="CX27" s="634"/>
      <c r="CY27" s="635"/>
      <c r="CZ27" s="624">
        <v>32</v>
      </c>
      <c r="DA27" s="636"/>
      <c r="DB27" s="636"/>
      <c r="DC27" s="637"/>
      <c r="DD27" s="627">
        <v>1388668</v>
      </c>
      <c r="DE27" s="634"/>
      <c r="DF27" s="634"/>
      <c r="DG27" s="634"/>
      <c r="DH27" s="634"/>
      <c r="DI27" s="634"/>
      <c r="DJ27" s="634"/>
      <c r="DK27" s="635"/>
      <c r="DL27" s="627">
        <v>903598</v>
      </c>
      <c r="DM27" s="634"/>
      <c r="DN27" s="634"/>
      <c r="DO27" s="634"/>
      <c r="DP27" s="634"/>
      <c r="DQ27" s="634"/>
      <c r="DR27" s="634"/>
      <c r="DS27" s="634"/>
      <c r="DT27" s="634"/>
      <c r="DU27" s="634"/>
      <c r="DV27" s="635"/>
      <c r="DW27" s="624">
        <v>11.4</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116642</v>
      </c>
      <c r="S28" s="622"/>
      <c r="T28" s="622"/>
      <c r="U28" s="622"/>
      <c r="V28" s="622"/>
      <c r="W28" s="622"/>
      <c r="X28" s="622"/>
      <c r="Y28" s="623"/>
      <c r="Z28" s="659">
        <v>0.9</v>
      </c>
      <c r="AA28" s="659"/>
      <c r="AB28" s="659"/>
      <c r="AC28" s="659"/>
      <c r="AD28" s="660">
        <v>254</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908212</v>
      </c>
      <c r="CS28" s="622"/>
      <c r="CT28" s="622"/>
      <c r="CU28" s="622"/>
      <c r="CV28" s="622"/>
      <c r="CW28" s="622"/>
      <c r="CX28" s="622"/>
      <c r="CY28" s="623"/>
      <c r="CZ28" s="624">
        <v>7.1</v>
      </c>
      <c r="DA28" s="636"/>
      <c r="DB28" s="636"/>
      <c r="DC28" s="637"/>
      <c r="DD28" s="627">
        <v>906404</v>
      </c>
      <c r="DE28" s="622"/>
      <c r="DF28" s="622"/>
      <c r="DG28" s="622"/>
      <c r="DH28" s="622"/>
      <c r="DI28" s="622"/>
      <c r="DJ28" s="622"/>
      <c r="DK28" s="623"/>
      <c r="DL28" s="627">
        <v>906404</v>
      </c>
      <c r="DM28" s="622"/>
      <c r="DN28" s="622"/>
      <c r="DO28" s="622"/>
      <c r="DP28" s="622"/>
      <c r="DQ28" s="622"/>
      <c r="DR28" s="622"/>
      <c r="DS28" s="622"/>
      <c r="DT28" s="622"/>
      <c r="DU28" s="622"/>
      <c r="DV28" s="623"/>
      <c r="DW28" s="624">
        <v>11.4</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162514</v>
      </c>
      <c r="S29" s="622"/>
      <c r="T29" s="622"/>
      <c r="U29" s="622"/>
      <c r="V29" s="622"/>
      <c r="W29" s="622"/>
      <c r="X29" s="622"/>
      <c r="Y29" s="623"/>
      <c r="Z29" s="659">
        <v>1.2</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908212</v>
      </c>
      <c r="CS29" s="634"/>
      <c r="CT29" s="634"/>
      <c r="CU29" s="634"/>
      <c r="CV29" s="634"/>
      <c r="CW29" s="634"/>
      <c r="CX29" s="634"/>
      <c r="CY29" s="635"/>
      <c r="CZ29" s="624">
        <v>7.1</v>
      </c>
      <c r="DA29" s="636"/>
      <c r="DB29" s="636"/>
      <c r="DC29" s="637"/>
      <c r="DD29" s="627">
        <v>906404</v>
      </c>
      <c r="DE29" s="634"/>
      <c r="DF29" s="634"/>
      <c r="DG29" s="634"/>
      <c r="DH29" s="634"/>
      <c r="DI29" s="634"/>
      <c r="DJ29" s="634"/>
      <c r="DK29" s="635"/>
      <c r="DL29" s="627">
        <v>906404</v>
      </c>
      <c r="DM29" s="634"/>
      <c r="DN29" s="634"/>
      <c r="DO29" s="634"/>
      <c r="DP29" s="634"/>
      <c r="DQ29" s="634"/>
      <c r="DR29" s="634"/>
      <c r="DS29" s="634"/>
      <c r="DT29" s="634"/>
      <c r="DU29" s="634"/>
      <c r="DV29" s="635"/>
      <c r="DW29" s="624">
        <v>11.4</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2712542</v>
      </c>
      <c r="S30" s="622"/>
      <c r="T30" s="622"/>
      <c r="U30" s="622"/>
      <c r="V30" s="622"/>
      <c r="W30" s="622"/>
      <c r="X30" s="622"/>
      <c r="Y30" s="623"/>
      <c r="Z30" s="659">
        <v>19.8</v>
      </c>
      <c r="AA30" s="659"/>
      <c r="AB30" s="659"/>
      <c r="AC30" s="659"/>
      <c r="AD30" s="660" t="s">
        <v>121</v>
      </c>
      <c r="AE30" s="660"/>
      <c r="AF30" s="660"/>
      <c r="AG30" s="660"/>
      <c r="AH30" s="660"/>
      <c r="AI30" s="660"/>
      <c r="AJ30" s="660"/>
      <c r="AK30" s="660"/>
      <c r="AL30" s="624" t="s">
        <v>121</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874771</v>
      </c>
      <c r="CS30" s="622"/>
      <c r="CT30" s="622"/>
      <c r="CU30" s="622"/>
      <c r="CV30" s="622"/>
      <c r="CW30" s="622"/>
      <c r="CX30" s="622"/>
      <c r="CY30" s="623"/>
      <c r="CZ30" s="624">
        <v>6.9</v>
      </c>
      <c r="DA30" s="636"/>
      <c r="DB30" s="636"/>
      <c r="DC30" s="637"/>
      <c r="DD30" s="627">
        <v>872963</v>
      </c>
      <c r="DE30" s="622"/>
      <c r="DF30" s="622"/>
      <c r="DG30" s="622"/>
      <c r="DH30" s="622"/>
      <c r="DI30" s="622"/>
      <c r="DJ30" s="622"/>
      <c r="DK30" s="623"/>
      <c r="DL30" s="627">
        <v>872963</v>
      </c>
      <c r="DM30" s="622"/>
      <c r="DN30" s="622"/>
      <c r="DO30" s="622"/>
      <c r="DP30" s="622"/>
      <c r="DQ30" s="622"/>
      <c r="DR30" s="622"/>
      <c r="DS30" s="622"/>
      <c r="DT30" s="622"/>
      <c r="DU30" s="622"/>
      <c r="DV30" s="623"/>
      <c r="DW30" s="624">
        <v>11</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121</v>
      </c>
      <c r="S31" s="622"/>
      <c r="T31" s="622"/>
      <c r="U31" s="622"/>
      <c r="V31" s="622"/>
      <c r="W31" s="622"/>
      <c r="X31" s="622"/>
      <c r="Y31" s="623"/>
      <c r="Z31" s="659" t="s">
        <v>121</v>
      </c>
      <c r="AA31" s="659"/>
      <c r="AB31" s="659"/>
      <c r="AC31" s="659"/>
      <c r="AD31" s="660" t="s">
        <v>121</v>
      </c>
      <c r="AE31" s="660"/>
      <c r="AF31" s="660"/>
      <c r="AG31" s="660"/>
      <c r="AH31" s="660"/>
      <c r="AI31" s="660"/>
      <c r="AJ31" s="660"/>
      <c r="AK31" s="660"/>
      <c r="AL31" s="624" t="s">
        <v>121</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98.7</v>
      </c>
      <c r="BH31" s="684"/>
      <c r="BI31" s="684"/>
      <c r="BJ31" s="684"/>
      <c r="BK31" s="684"/>
      <c r="BL31" s="684"/>
      <c r="BM31" s="685">
        <v>97.3</v>
      </c>
      <c r="BN31" s="684"/>
      <c r="BO31" s="684"/>
      <c r="BP31" s="684"/>
      <c r="BQ31" s="686"/>
      <c r="BR31" s="683">
        <v>99.2</v>
      </c>
      <c r="BS31" s="684"/>
      <c r="BT31" s="684"/>
      <c r="BU31" s="684"/>
      <c r="BV31" s="684"/>
      <c r="BW31" s="684"/>
      <c r="BX31" s="685">
        <v>97.8</v>
      </c>
      <c r="BY31" s="684"/>
      <c r="BZ31" s="684"/>
      <c r="CA31" s="684"/>
      <c r="CB31" s="686"/>
      <c r="CD31" s="642"/>
      <c r="CE31" s="643"/>
      <c r="CF31" s="618" t="s">
        <v>300</v>
      </c>
      <c r="CG31" s="619"/>
      <c r="CH31" s="619"/>
      <c r="CI31" s="619"/>
      <c r="CJ31" s="619"/>
      <c r="CK31" s="619"/>
      <c r="CL31" s="619"/>
      <c r="CM31" s="619"/>
      <c r="CN31" s="619"/>
      <c r="CO31" s="619"/>
      <c r="CP31" s="619"/>
      <c r="CQ31" s="620"/>
      <c r="CR31" s="621">
        <v>33441</v>
      </c>
      <c r="CS31" s="634"/>
      <c r="CT31" s="634"/>
      <c r="CU31" s="634"/>
      <c r="CV31" s="634"/>
      <c r="CW31" s="634"/>
      <c r="CX31" s="634"/>
      <c r="CY31" s="635"/>
      <c r="CZ31" s="624">
        <v>0.3</v>
      </c>
      <c r="DA31" s="636"/>
      <c r="DB31" s="636"/>
      <c r="DC31" s="637"/>
      <c r="DD31" s="627">
        <v>33441</v>
      </c>
      <c r="DE31" s="634"/>
      <c r="DF31" s="634"/>
      <c r="DG31" s="634"/>
      <c r="DH31" s="634"/>
      <c r="DI31" s="634"/>
      <c r="DJ31" s="634"/>
      <c r="DK31" s="635"/>
      <c r="DL31" s="627">
        <v>33441</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1233251</v>
      </c>
      <c r="S32" s="622"/>
      <c r="T32" s="622"/>
      <c r="U32" s="622"/>
      <c r="V32" s="622"/>
      <c r="W32" s="622"/>
      <c r="X32" s="622"/>
      <c r="Y32" s="623"/>
      <c r="Z32" s="659">
        <v>9</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6"/>
      <c r="AU32" s="202" t="s">
        <v>302</v>
      </c>
      <c r="AX32" s="618" t="s">
        <v>303</v>
      </c>
      <c r="AY32" s="619"/>
      <c r="AZ32" s="619"/>
      <c r="BA32" s="619"/>
      <c r="BB32" s="619"/>
      <c r="BC32" s="619"/>
      <c r="BD32" s="619"/>
      <c r="BE32" s="619"/>
      <c r="BF32" s="620"/>
      <c r="BG32" s="687">
        <v>97.8</v>
      </c>
      <c r="BH32" s="634"/>
      <c r="BI32" s="634"/>
      <c r="BJ32" s="634"/>
      <c r="BK32" s="634"/>
      <c r="BL32" s="634"/>
      <c r="BM32" s="625">
        <v>96.7</v>
      </c>
      <c r="BN32" s="634"/>
      <c r="BO32" s="634"/>
      <c r="BP32" s="634"/>
      <c r="BQ32" s="657"/>
      <c r="BR32" s="687">
        <v>99.2</v>
      </c>
      <c r="BS32" s="634"/>
      <c r="BT32" s="634"/>
      <c r="BU32" s="634"/>
      <c r="BV32" s="634"/>
      <c r="BW32" s="634"/>
      <c r="BX32" s="625">
        <v>98.2</v>
      </c>
      <c r="BY32" s="634"/>
      <c r="BZ32" s="634"/>
      <c r="CA32" s="634"/>
      <c r="CB32" s="657"/>
      <c r="CD32" s="644"/>
      <c r="CE32" s="645"/>
      <c r="CF32" s="618" t="s">
        <v>304</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280714</v>
      </c>
      <c r="S33" s="622"/>
      <c r="T33" s="622"/>
      <c r="U33" s="622"/>
      <c r="V33" s="622"/>
      <c r="W33" s="622"/>
      <c r="X33" s="622"/>
      <c r="Y33" s="623"/>
      <c r="Z33" s="659">
        <v>2.1</v>
      </c>
      <c r="AA33" s="659"/>
      <c r="AB33" s="659"/>
      <c r="AC33" s="659"/>
      <c r="AD33" s="660">
        <v>8596</v>
      </c>
      <c r="AE33" s="660"/>
      <c r="AF33" s="660"/>
      <c r="AG33" s="660"/>
      <c r="AH33" s="660"/>
      <c r="AI33" s="660"/>
      <c r="AJ33" s="660"/>
      <c r="AK33" s="660"/>
      <c r="AL33" s="624">
        <v>0.1</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99.3</v>
      </c>
      <c r="BH33" s="606"/>
      <c r="BI33" s="606"/>
      <c r="BJ33" s="606"/>
      <c r="BK33" s="606"/>
      <c r="BL33" s="606"/>
      <c r="BM33" s="652">
        <v>97.8</v>
      </c>
      <c r="BN33" s="606"/>
      <c r="BO33" s="606"/>
      <c r="BP33" s="606"/>
      <c r="BQ33" s="669"/>
      <c r="BR33" s="682">
        <v>99.1</v>
      </c>
      <c r="BS33" s="606"/>
      <c r="BT33" s="606"/>
      <c r="BU33" s="606"/>
      <c r="BV33" s="606"/>
      <c r="BW33" s="606"/>
      <c r="BX33" s="652">
        <v>97.3</v>
      </c>
      <c r="BY33" s="606"/>
      <c r="BZ33" s="606"/>
      <c r="CA33" s="606"/>
      <c r="CB33" s="669"/>
      <c r="CD33" s="618" t="s">
        <v>307</v>
      </c>
      <c r="CE33" s="619"/>
      <c r="CF33" s="619"/>
      <c r="CG33" s="619"/>
      <c r="CH33" s="619"/>
      <c r="CI33" s="619"/>
      <c r="CJ33" s="619"/>
      <c r="CK33" s="619"/>
      <c r="CL33" s="619"/>
      <c r="CM33" s="619"/>
      <c r="CN33" s="619"/>
      <c r="CO33" s="619"/>
      <c r="CP33" s="619"/>
      <c r="CQ33" s="620"/>
      <c r="CR33" s="621">
        <v>5282220</v>
      </c>
      <c r="CS33" s="634"/>
      <c r="CT33" s="634"/>
      <c r="CU33" s="634"/>
      <c r="CV33" s="634"/>
      <c r="CW33" s="634"/>
      <c r="CX33" s="634"/>
      <c r="CY33" s="635"/>
      <c r="CZ33" s="624">
        <v>41.5</v>
      </c>
      <c r="DA33" s="636"/>
      <c r="DB33" s="636"/>
      <c r="DC33" s="637"/>
      <c r="DD33" s="627">
        <v>4225860</v>
      </c>
      <c r="DE33" s="634"/>
      <c r="DF33" s="634"/>
      <c r="DG33" s="634"/>
      <c r="DH33" s="634"/>
      <c r="DI33" s="634"/>
      <c r="DJ33" s="634"/>
      <c r="DK33" s="635"/>
      <c r="DL33" s="627">
        <v>3273458</v>
      </c>
      <c r="DM33" s="634"/>
      <c r="DN33" s="634"/>
      <c r="DO33" s="634"/>
      <c r="DP33" s="634"/>
      <c r="DQ33" s="634"/>
      <c r="DR33" s="634"/>
      <c r="DS33" s="634"/>
      <c r="DT33" s="634"/>
      <c r="DU33" s="634"/>
      <c r="DV33" s="635"/>
      <c r="DW33" s="624">
        <v>41.1</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34692</v>
      </c>
      <c r="S34" s="622"/>
      <c r="T34" s="622"/>
      <c r="U34" s="622"/>
      <c r="V34" s="622"/>
      <c r="W34" s="622"/>
      <c r="X34" s="622"/>
      <c r="Y34" s="623"/>
      <c r="Z34" s="659">
        <v>0.3</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2313769</v>
      </c>
      <c r="CS34" s="622"/>
      <c r="CT34" s="622"/>
      <c r="CU34" s="622"/>
      <c r="CV34" s="622"/>
      <c r="CW34" s="622"/>
      <c r="CX34" s="622"/>
      <c r="CY34" s="623"/>
      <c r="CZ34" s="624">
        <v>18.2</v>
      </c>
      <c r="DA34" s="636"/>
      <c r="DB34" s="636"/>
      <c r="DC34" s="637"/>
      <c r="DD34" s="627">
        <v>1608705</v>
      </c>
      <c r="DE34" s="622"/>
      <c r="DF34" s="622"/>
      <c r="DG34" s="622"/>
      <c r="DH34" s="622"/>
      <c r="DI34" s="622"/>
      <c r="DJ34" s="622"/>
      <c r="DK34" s="623"/>
      <c r="DL34" s="627">
        <v>1561177</v>
      </c>
      <c r="DM34" s="622"/>
      <c r="DN34" s="622"/>
      <c r="DO34" s="622"/>
      <c r="DP34" s="622"/>
      <c r="DQ34" s="622"/>
      <c r="DR34" s="622"/>
      <c r="DS34" s="622"/>
      <c r="DT34" s="622"/>
      <c r="DU34" s="622"/>
      <c r="DV34" s="623"/>
      <c r="DW34" s="624">
        <v>19.600000000000001</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13532</v>
      </c>
      <c r="S35" s="622"/>
      <c r="T35" s="622"/>
      <c r="U35" s="622"/>
      <c r="V35" s="622"/>
      <c r="W35" s="622"/>
      <c r="X35" s="622"/>
      <c r="Y35" s="623"/>
      <c r="Z35" s="659">
        <v>0.1</v>
      </c>
      <c r="AA35" s="659"/>
      <c r="AB35" s="659"/>
      <c r="AC35" s="659"/>
      <c r="AD35" s="660" t="s">
        <v>121</v>
      </c>
      <c r="AE35" s="660"/>
      <c r="AF35" s="660"/>
      <c r="AG35" s="660"/>
      <c r="AH35" s="660"/>
      <c r="AI35" s="660"/>
      <c r="AJ35" s="660"/>
      <c r="AK35" s="660"/>
      <c r="AL35" s="624" t="s">
        <v>121</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115420</v>
      </c>
      <c r="CS35" s="634"/>
      <c r="CT35" s="634"/>
      <c r="CU35" s="634"/>
      <c r="CV35" s="634"/>
      <c r="CW35" s="634"/>
      <c r="CX35" s="634"/>
      <c r="CY35" s="635"/>
      <c r="CZ35" s="624">
        <v>0.9</v>
      </c>
      <c r="DA35" s="636"/>
      <c r="DB35" s="636"/>
      <c r="DC35" s="637"/>
      <c r="DD35" s="627">
        <v>80592</v>
      </c>
      <c r="DE35" s="634"/>
      <c r="DF35" s="634"/>
      <c r="DG35" s="634"/>
      <c r="DH35" s="634"/>
      <c r="DI35" s="634"/>
      <c r="DJ35" s="634"/>
      <c r="DK35" s="635"/>
      <c r="DL35" s="627">
        <v>80592</v>
      </c>
      <c r="DM35" s="634"/>
      <c r="DN35" s="634"/>
      <c r="DO35" s="634"/>
      <c r="DP35" s="634"/>
      <c r="DQ35" s="634"/>
      <c r="DR35" s="634"/>
      <c r="DS35" s="634"/>
      <c r="DT35" s="634"/>
      <c r="DU35" s="634"/>
      <c r="DV35" s="635"/>
      <c r="DW35" s="624">
        <v>1</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636064</v>
      </c>
      <c r="S36" s="622"/>
      <c r="T36" s="622"/>
      <c r="U36" s="622"/>
      <c r="V36" s="622"/>
      <c r="W36" s="622"/>
      <c r="X36" s="622"/>
      <c r="Y36" s="623"/>
      <c r="Z36" s="659">
        <v>4.5999999999999996</v>
      </c>
      <c r="AA36" s="659"/>
      <c r="AB36" s="659"/>
      <c r="AC36" s="659"/>
      <c r="AD36" s="660" t="s">
        <v>121</v>
      </c>
      <c r="AE36" s="660"/>
      <c r="AF36" s="660"/>
      <c r="AG36" s="660"/>
      <c r="AH36" s="660"/>
      <c r="AI36" s="660"/>
      <c r="AJ36" s="660"/>
      <c r="AK36" s="660"/>
      <c r="AL36" s="624" t="s">
        <v>121</v>
      </c>
      <c r="AM36" s="625"/>
      <c r="AN36" s="625"/>
      <c r="AO36" s="661"/>
      <c r="AP36" s="210"/>
      <c r="AQ36" s="670" t="s">
        <v>315</v>
      </c>
      <c r="AR36" s="671"/>
      <c r="AS36" s="671"/>
      <c r="AT36" s="671"/>
      <c r="AU36" s="671"/>
      <c r="AV36" s="671"/>
      <c r="AW36" s="671"/>
      <c r="AX36" s="671"/>
      <c r="AY36" s="672"/>
      <c r="AZ36" s="676">
        <v>1506682</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12539</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1195654</v>
      </c>
      <c r="CS36" s="622"/>
      <c r="CT36" s="622"/>
      <c r="CU36" s="622"/>
      <c r="CV36" s="622"/>
      <c r="CW36" s="622"/>
      <c r="CX36" s="622"/>
      <c r="CY36" s="623"/>
      <c r="CZ36" s="624">
        <v>9.4</v>
      </c>
      <c r="DA36" s="636"/>
      <c r="DB36" s="636"/>
      <c r="DC36" s="637"/>
      <c r="DD36" s="627">
        <v>1154952</v>
      </c>
      <c r="DE36" s="622"/>
      <c r="DF36" s="622"/>
      <c r="DG36" s="622"/>
      <c r="DH36" s="622"/>
      <c r="DI36" s="622"/>
      <c r="DJ36" s="622"/>
      <c r="DK36" s="623"/>
      <c r="DL36" s="627">
        <v>676700</v>
      </c>
      <c r="DM36" s="622"/>
      <c r="DN36" s="622"/>
      <c r="DO36" s="622"/>
      <c r="DP36" s="622"/>
      <c r="DQ36" s="622"/>
      <c r="DR36" s="622"/>
      <c r="DS36" s="622"/>
      <c r="DT36" s="622"/>
      <c r="DU36" s="622"/>
      <c r="DV36" s="623"/>
      <c r="DW36" s="624">
        <v>8.5</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66760</v>
      </c>
      <c r="S37" s="622"/>
      <c r="T37" s="622"/>
      <c r="U37" s="622"/>
      <c r="V37" s="622"/>
      <c r="W37" s="622"/>
      <c r="X37" s="622"/>
      <c r="Y37" s="623"/>
      <c r="Z37" s="659">
        <v>0.5</v>
      </c>
      <c r="AA37" s="659"/>
      <c r="AB37" s="659"/>
      <c r="AC37" s="659"/>
      <c r="AD37" s="660">
        <v>10564</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235000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-33772</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510771</v>
      </c>
      <c r="CS37" s="634"/>
      <c r="CT37" s="634"/>
      <c r="CU37" s="634"/>
      <c r="CV37" s="634"/>
      <c r="CW37" s="634"/>
      <c r="CX37" s="634"/>
      <c r="CY37" s="635"/>
      <c r="CZ37" s="624">
        <v>4</v>
      </c>
      <c r="DA37" s="636"/>
      <c r="DB37" s="636"/>
      <c r="DC37" s="637"/>
      <c r="DD37" s="627">
        <v>510388</v>
      </c>
      <c r="DE37" s="634"/>
      <c r="DF37" s="634"/>
      <c r="DG37" s="634"/>
      <c r="DH37" s="634"/>
      <c r="DI37" s="634"/>
      <c r="DJ37" s="634"/>
      <c r="DK37" s="635"/>
      <c r="DL37" s="627">
        <v>510388</v>
      </c>
      <c r="DM37" s="634"/>
      <c r="DN37" s="634"/>
      <c r="DO37" s="634"/>
      <c r="DP37" s="634"/>
      <c r="DQ37" s="634"/>
      <c r="DR37" s="634"/>
      <c r="DS37" s="634"/>
      <c r="DT37" s="634"/>
      <c r="DU37" s="634"/>
      <c r="DV37" s="635"/>
      <c r="DW37" s="624">
        <v>6.4</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224750</v>
      </c>
      <c r="S38" s="622"/>
      <c r="T38" s="622"/>
      <c r="U38" s="622"/>
      <c r="V38" s="622"/>
      <c r="W38" s="622"/>
      <c r="X38" s="622"/>
      <c r="Y38" s="623"/>
      <c r="Z38" s="659">
        <v>1.6</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t="s">
        <v>121</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3782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1271682</v>
      </c>
      <c r="CS38" s="622"/>
      <c r="CT38" s="622"/>
      <c r="CU38" s="622"/>
      <c r="CV38" s="622"/>
      <c r="CW38" s="622"/>
      <c r="CX38" s="622"/>
      <c r="CY38" s="623"/>
      <c r="CZ38" s="624">
        <v>10</v>
      </c>
      <c r="DA38" s="636"/>
      <c r="DB38" s="636"/>
      <c r="DC38" s="637"/>
      <c r="DD38" s="627">
        <v>1007617</v>
      </c>
      <c r="DE38" s="622"/>
      <c r="DF38" s="622"/>
      <c r="DG38" s="622"/>
      <c r="DH38" s="622"/>
      <c r="DI38" s="622"/>
      <c r="DJ38" s="622"/>
      <c r="DK38" s="623"/>
      <c r="DL38" s="627">
        <v>954989</v>
      </c>
      <c r="DM38" s="622"/>
      <c r="DN38" s="622"/>
      <c r="DO38" s="622"/>
      <c r="DP38" s="622"/>
      <c r="DQ38" s="622"/>
      <c r="DR38" s="622"/>
      <c r="DS38" s="622"/>
      <c r="DT38" s="622"/>
      <c r="DU38" s="622"/>
      <c r="DV38" s="623"/>
      <c r="DW38" s="624">
        <v>12</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t="s">
        <v>121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5687</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385695</v>
      </c>
      <c r="CS39" s="634"/>
      <c r="CT39" s="634"/>
      <c r="CU39" s="634"/>
      <c r="CV39" s="634"/>
      <c r="CW39" s="634"/>
      <c r="CX39" s="634"/>
      <c r="CY39" s="635"/>
      <c r="CZ39" s="624">
        <v>3</v>
      </c>
      <c r="DA39" s="636"/>
      <c r="DB39" s="636"/>
      <c r="DC39" s="637"/>
      <c r="DD39" s="627">
        <v>373994</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38450</v>
      </c>
      <c r="S40" s="622"/>
      <c r="T40" s="622"/>
      <c r="U40" s="622"/>
      <c r="V40" s="622"/>
      <c r="W40" s="622"/>
      <c r="X40" s="622"/>
      <c r="Y40" s="623"/>
      <c r="Z40" s="659">
        <v>0.3</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t="s">
        <v>121</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t="s">
        <v>121</v>
      </c>
      <c r="CS40" s="622"/>
      <c r="CT40" s="622"/>
      <c r="CU40" s="622"/>
      <c r="CV40" s="622"/>
      <c r="CW40" s="622"/>
      <c r="CX40" s="622"/>
      <c r="CY40" s="623"/>
      <c r="CZ40" s="624" t="s">
        <v>121</v>
      </c>
      <c r="DA40" s="636"/>
      <c r="DB40" s="636"/>
      <c r="DC40" s="637"/>
      <c r="DD40" s="627" t="s">
        <v>121</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13689308</v>
      </c>
      <c r="S41" s="646"/>
      <c r="T41" s="646"/>
      <c r="U41" s="646"/>
      <c r="V41" s="646"/>
      <c r="W41" s="646"/>
      <c r="X41" s="646"/>
      <c r="Y41" s="649"/>
      <c r="Z41" s="650">
        <v>100</v>
      </c>
      <c r="AA41" s="650"/>
      <c r="AB41" s="650"/>
      <c r="AC41" s="650"/>
      <c r="AD41" s="651">
        <v>7921293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304239</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967443</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395</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595076</v>
      </c>
      <c r="CS42" s="634"/>
      <c r="CT42" s="634"/>
      <c r="CU42" s="634"/>
      <c r="CV42" s="634"/>
      <c r="CW42" s="634"/>
      <c r="CX42" s="634"/>
      <c r="CY42" s="635"/>
      <c r="CZ42" s="624">
        <v>4.7</v>
      </c>
      <c r="DA42" s="636"/>
      <c r="DB42" s="636"/>
      <c r="DC42" s="637"/>
      <c r="DD42" s="627">
        <v>237955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64419</v>
      </c>
      <c r="CS43" s="634"/>
      <c r="CT43" s="634"/>
      <c r="CU43" s="634"/>
      <c r="CV43" s="634"/>
      <c r="CW43" s="634"/>
      <c r="CX43" s="634"/>
      <c r="CY43" s="635"/>
      <c r="CZ43" s="624">
        <v>0.5</v>
      </c>
      <c r="DA43" s="636"/>
      <c r="DB43" s="636"/>
      <c r="DC43" s="637"/>
      <c r="DD43" s="627">
        <v>64419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595076</v>
      </c>
      <c r="CS44" s="622"/>
      <c r="CT44" s="622"/>
      <c r="CU44" s="622"/>
      <c r="CV44" s="622"/>
      <c r="CW44" s="622"/>
      <c r="CX44" s="622"/>
      <c r="CY44" s="623"/>
      <c r="CZ44" s="624">
        <v>4.7</v>
      </c>
      <c r="DA44" s="625"/>
      <c r="DB44" s="625"/>
      <c r="DC44" s="626"/>
      <c r="DD44" s="627">
        <v>237955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252452</v>
      </c>
      <c r="CS45" s="634"/>
      <c r="CT45" s="634"/>
      <c r="CU45" s="634"/>
      <c r="CV45" s="634"/>
      <c r="CW45" s="634"/>
      <c r="CX45" s="634"/>
      <c r="CY45" s="635"/>
      <c r="CZ45" s="624">
        <v>2</v>
      </c>
      <c r="DA45" s="636"/>
      <c r="DB45" s="636"/>
      <c r="DC45" s="637"/>
      <c r="DD45" s="627">
        <v>56951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340104</v>
      </c>
      <c r="CS46" s="622"/>
      <c r="CT46" s="622"/>
      <c r="CU46" s="622"/>
      <c r="CV46" s="622"/>
      <c r="CW46" s="622"/>
      <c r="CX46" s="622"/>
      <c r="CY46" s="623"/>
      <c r="CZ46" s="624">
        <v>2.7</v>
      </c>
      <c r="DA46" s="625"/>
      <c r="DB46" s="625"/>
      <c r="DC46" s="626"/>
      <c r="DD46" s="627">
        <v>178484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121</v>
      </c>
      <c r="CS47" s="634"/>
      <c r="CT47" s="634"/>
      <c r="CU47" s="634"/>
      <c r="CV47" s="634"/>
      <c r="CW47" s="634"/>
      <c r="CX47" s="634"/>
      <c r="CY47" s="635"/>
      <c r="CZ47" s="624" t="s">
        <v>121</v>
      </c>
      <c r="DA47" s="636"/>
      <c r="DB47" s="636"/>
      <c r="DC47" s="637"/>
      <c r="DD47" s="627" t="s">
        <v>121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12713162</v>
      </c>
      <c r="CS49" s="606"/>
      <c r="CT49" s="606"/>
      <c r="CU49" s="606"/>
      <c r="CV49" s="606"/>
      <c r="CW49" s="606"/>
      <c r="CX49" s="606"/>
      <c r="CY49" s="607"/>
      <c r="CZ49" s="608">
        <v>100</v>
      </c>
      <c r="DA49" s="609"/>
      <c r="DB49" s="609"/>
      <c r="DC49" s="610"/>
      <c r="DD49" s="611">
        <v>8418751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aP8M4PK7s7zQDKunqmsZLJ18e4uW7MC8RdAJyEcaP/MsyFwiJy5E080cdW8bWJ3vIUWbHGeNNSFlCSzdVMfZiQ==" saltValue="Z4zszmv/MNbadEI1fftjU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13689</v>
      </c>
      <c r="R7" s="1103"/>
      <c r="S7" s="1103"/>
      <c r="T7" s="1103"/>
      <c r="U7" s="1103"/>
      <c r="V7" s="1103">
        <v>12713</v>
      </c>
      <c r="W7" s="1103"/>
      <c r="X7" s="1103"/>
      <c r="Y7" s="1103"/>
      <c r="Z7" s="1103"/>
      <c r="AA7" s="1103">
        <v>976</v>
      </c>
      <c r="AB7" s="1103"/>
      <c r="AC7" s="1103"/>
      <c r="AD7" s="1103"/>
      <c r="AE7" s="1104"/>
      <c r="AF7" s="1105">
        <v>864</v>
      </c>
      <c r="AG7" s="1106"/>
      <c r="AH7" s="1106"/>
      <c r="AI7" s="1106"/>
      <c r="AJ7" s="1107"/>
      <c r="AK7" s="1108">
        <v>2682</v>
      </c>
      <c r="AL7" s="1109"/>
      <c r="AM7" s="1109"/>
      <c r="AN7" s="1109"/>
      <c r="AO7" s="1109"/>
      <c r="AP7" s="1109">
        <v>9698</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t="s">
        <v>553</v>
      </c>
      <c r="BS7" s="1099" t="s">
        <v>554</v>
      </c>
      <c r="BT7" s="1100"/>
      <c r="BU7" s="1100"/>
      <c r="BV7" s="1100"/>
      <c r="BW7" s="1100"/>
      <c r="BX7" s="1100"/>
      <c r="BY7" s="1100"/>
      <c r="BZ7" s="1100"/>
      <c r="CA7" s="1100"/>
      <c r="CB7" s="1100"/>
      <c r="CC7" s="1100"/>
      <c r="CD7" s="1100"/>
      <c r="CE7" s="1100"/>
      <c r="CF7" s="1100"/>
      <c r="CG7" s="1112"/>
      <c r="CH7" s="1096">
        <v>0</v>
      </c>
      <c r="CI7" s="1097"/>
      <c r="CJ7" s="1097"/>
      <c r="CK7" s="1097"/>
      <c r="CL7" s="1098"/>
      <c r="CM7" s="1096">
        <v>27</v>
      </c>
      <c r="CN7" s="1097"/>
      <c r="CO7" s="1097"/>
      <c r="CP7" s="1097"/>
      <c r="CQ7" s="1098"/>
      <c r="CR7" s="1096">
        <v>14</v>
      </c>
      <c r="CS7" s="1097"/>
      <c r="CT7" s="1097"/>
      <c r="CU7" s="1097"/>
      <c r="CV7" s="1098"/>
      <c r="CW7" s="1096" t="s">
        <v>556</v>
      </c>
      <c r="CX7" s="1097"/>
      <c r="CY7" s="1097"/>
      <c r="CZ7" s="1097"/>
      <c r="DA7" s="1098"/>
      <c r="DB7" s="1096" t="s">
        <v>556</v>
      </c>
      <c r="DC7" s="1097"/>
      <c r="DD7" s="1097"/>
      <c r="DE7" s="1097"/>
      <c r="DF7" s="1098"/>
      <c r="DG7" s="1096" t="s">
        <v>556</v>
      </c>
      <c r="DH7" s="1097"/>
      <c r="DI7" s="1097"/>
      <c r="DJ7" s="1097"/>
      <c r="DK7" s="1098"/>
      <c r="DL7" s="1096" t="s">
        <v>556</v>
      </c>
      <c r="DM7" s="1097"/>
      <c r="DN7" s="1097"/>
      <c r="DO7" s="1097"/>
      <c r="DP7" s="1098"/>
      <c r="DQ7" s="1096" t="s">
        <v>556</v>
      </c>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555</v>
      </c>
      <c r="BT8" s="993"/>
      <c r="BU8" s="993"/>
      <c r="BV8" s="993"/>
      <c r="BW8" s="993"/>
      <c r="BX8" s="993"/>
      <c r="BY8" s="993"/>
      <c r="BZ8" s="993"/>
      <c r="CA8" s="993"/>
      <c r="CB8" s="993"/>
      <c r="CC8" s="993"/>
      <c r="CD8" s="993"/>
      <c r="CE8" s="993"/>
      <c r="CF8" s="993"/>
      <c r="CG8" s="1014"/>
      <c r="CH8" s="989">
        <v>86</v>
      </c>
      <c r="CI8" s="990"/>
      <c r="CJ8" s="990"/>
      <c r="CK8" s="990"/>
      <c r="CL8" s="991"/>
      <c r="CM8" s="989">
        <v>989</v>
      </c>
      <c r="CN8" s="990"/>
      <c r="CO8" s="990"/>
      <c r="CP8" s="990"/>
      <c r="CQ8" s="991"/>
      <c r="CR8" s="989">
        <v>10</v>
      </c>
      <c r="CS8" s="990"/>
      <c r="CT8" s="990"/>
      <c r="CU8" s="990"/>
      <c r="CV8" s="991"/>
      <c r="CW8" s="989" t="s">
        <v>556</v>
      </c>
      <c r="CX8" s="990"/>
      <c r="CY8" s="990"/>
      <c r="CZ8" s="990"/>
      <c r="DA8" s="991"/>
      <c r="DB8" s="989" t="s">
        <v>556</v>
      </c>
      <c r="DC8" s="990"/>
      <c r="DD8" s="990"/>
      <c r="DE8" s="990"/>
      <c r="DF8" s="991"/>
      <c r="DG8" s="989" t="s">
        <v>556</v>
      </c>
      <c r="DH8" s="990"/>
      <c r="DI8" s="990"/>
      <c r="DJ8" s="990"/>
      <c r="DK8" s="991"/>
      <c r="DL8" s="989" t="s">
        <v>556</v>
      </c>
      <c r="DM8" s="990"/>
      <c r="DN8" s="990"/>
      <c r="DO8" s="990"/>
      <c r="DP8" s="991"/>
      <c r="DQ8" s="989" t="s">
        <v>556</v>
      </c>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v>13689</v>
      </c>
      <c r="R23" s="1061"/>
      <c r="S23" s="1061"/>
      <c r="T23" s="1061"/>
      <c r="U23" s="1061"/>
      <c r="V23" s="1061">
        <v>12713</v>
      </c>
      <c r="W23" s="1061"/>
      <c r="X23" s="1061"/>
      <c r="Y23" s="1061"/>
      <c r="Z23" s="1061"/>
      <c r="AA23" s="1061">
        <v>976</v>
      </c>
      <c r="AB23" s="1061"/>
      <c r="AC23" s="1061"/>
      <c r="AD23" s="1061"/>
      <c r="AE23" s="1068"/>
      <c r="AF23" s="1069">
        <v>864</v>
      </c>
      <c r="AG23" s="1061"/>
      <c r="AH23" s="1061"/>
      <c r="AI23" s="1061"/>
      <c r="AJ23" s="1070"/>
      <c r="AK23" s="1071"/>
      <c r="AL23" s="1072"/>
      <c r="AM23" s="1072"/>
      <c r="AN23" s="1072"/>
      <c r="AO23" s="1072"/>
      <c r="AP23" s="1061">
        <v>9698</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3298</v>
      </c>
      <c r="R28" s="1051"/>
      <c r="S28" s="1051"/>
      <c r="T28" s="1051"/>
      <c r="U28" s="1051"/>
      <c r="V28" s="1051">
        <v>3176</v>
      </c>
      <c r="W28" s="1051"/>
      <c r="X28" s="1051"/>
      <c r="Y28" s="1051"/>
      <c r="Z28" s="1051"/>
      <c r="AA28" s="1051">
        <v>122</v>
      </c>
      <c r="AB28" s="1051"/>
      <c r="AC28" s="1051"/>
      <c r="AD28" s="1051"/>
      <c r="AE28" s="1052"/>
      <c r="AF28" s="1053">
        <v>122</v>
      </c>
      <c r="AG28" s="1051"/>
      <c r="AH28" s="1051"/>
      <c r="AI28" s="1051"/>
      <c r="AJ28" s="1054"/>
      <c r="AK28" s="1042">
        <v>304</v>
      </c>
      <c r="AL28" s="1043"/>
      <c r="AM28" s="1043"/>
      <c r="AN28" s="1043"/>
      <c r="AO28" s="1043"/>
      <c r="AP28" s="1043" t="s">
        <v>546</v>
      </c>
      <c r="AQ28" s="1043"/>
      <c r="AR28" s="1043"/>
      <c r="AS28" s="1043"/>
      <c r="AT28" s="1043"/>
      <c r="AU28" s="1043" t="s">
        <v>546</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3141</v>
      </c>
      <c r="R29" s="1039"/>
      <c r="S29" s="1039"/>
      <c r="T29" s="1039"/>
      <c r="U29" s="1039"/>
      <c r="V29" s="1039">
        <v>2882</v>
      </c>
      <c r="W29" s="1039"/>
      <c r="X29" s="1039"/>
      <c r="Y29" s="1039"/>
      <c r="Z29" s="1039"/>
      <c r="AA29" s="1039">
        <v>259</v>
      </c>
      <c r="AB29" s="1039"/>
      <c r="AC29" s="1039"/>
      <c r="AD29" s="1039"/>
      <c r="AE29" s="1040"/>
      <c r="AF29" s="1035">
        <v>259</v>
      </c>
      <c r="AG29" s="1036"/>
      <c r="AH29" s="1036"/>
      <c r="AI29" s="1036"/>
      <c r="AJ29" s="1037"/>
      <c r="AK29" s="980">
        <v>487</v>
      </c>
      <c r="AL29" s="971"/>
      <c r="AM29" s="971"/>
      <c r="AN29" s="971"/>
      <c r="AO29" s="971"/>
      <c r="AP29" s="971" t="s">
        <v>546</v>
      </c>
      <c r="AQ29" s="971"/>
      <c r="AR29" s="971"/>
      <c r="AS29" s="971"/>
      <c r="AT29" s="971"/>
      <c r="AU29" s="971" t="s">
        <v>546</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522</v>
      </c>
      <c r="R30" s="1039"/>
      <c r="S30" s="1039"/>
      <c r="T30" s="1039"/>
      <c r="U30" s="1039"/>
      <c r="V30" s="1039">
        <v>509</v>
      </c>
      <c r="W30" s="1039"/>
      <c r="X30" s="1039"/>
      <c r="Y30" s="1039"/>
      <c r="Z30" s="1039"/>
      <c r="AA30" s="1039">
        <v>13</v>
      </c>
      <c r="AB30" s="1039"/>
      <c r="AC30" s="1039"/>
      <c r="AD30" s="1039"/>
      <c r="AE30" s="1040"/>
      <c r="AF30" s="1035">
        <v>13</v>
      </c>
      <c r="AG30" s="1036"/>
      <c r="AH30" s="1036"/>
      <c r="AI30" s="1036"/>
      <c r="AJ30" s="1037"/>
      <c r="AK30" s="980">
        <v>127</v>
      </c>
      <c r="AL30" s="971"/>
      <c r="AM30" s="971"/>
      <c r="AN30" s="971"/>
      <c r="AO30" s="971"/>
      <c r="AP30" s="971" t="s">
        <v>546</v>
      </c>
      <c r="AQ30" s="971"/>
      <c r="AR30" s="971"/>
      <c r="AS30" s="971"/>
      <c r="AT30" s="971"/>
      <c r="AU30" s="971" t="s">
        <v>546</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12</v>
      </c>
      <c r="R31" s="1039"/>
      <c r="S31" s="1039"/>
      <c r="T31" s="1039"/>
      <c r="U31" s="1039"/>
      <c r="V31" s="1039">
        <v>12</v>
      </c>
      <c r="W31" s="1039"/>
      <c r="X31" s="1039"/>
      <c r="Y31" s="1039"/>
      <c r="Z31" s="1039"/>
      <c r="AA31" s="1039" t="s">
        <v>546</v>
      </c>
      <c r="AB31" s="1039"/>
      <c r="AC31" s="1039"/>
      <c r="AD31" s="1039"/>
      <c r="AE31" s="1040"/>
      <c r="AF31" s="1035" t="s">
        <v>121</v>
      </c>
      <c r="AG31" s="1036"/>
      <c r="AH31" s="1036"/>
      <c r="AI31" s="1036"/>
      <c r="AJ31" s="1037"/>
      <c r="AK31" s="980" t="s">
        <v>546</v>
      </c>
      <c r="AL31" s="971"/>
      <c r="AM31" s="971"/>
      <c r="AN31" s="971"/>
      <c r="AO31" s="971"/>
      <c r="AP31" s="971" t="s">
        <v>546</v>
      </c>
      <c r="AQ31" s="971"/>
      <c r="AR31" s="971"/>
      <c r="AS31" s="971"/>
      <c r="AT31" s="971"/>
      <c r="AU31" s="971" t="s">
        <v>546</v>
      </c>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392</v>
      </c>
      <c r="C32" s="1031"/>
      <c r="D32" s="1031"/>
      <c r="E32" s="1031"/>
      <c r="F32" s="1031"/>
      <c r="G32" s="1031"/>
      <c r="H32" s="1031"/>
      <c r="I32" s="1031"/>
      <c r="J32" s="1031"/>
      <c r="K32" s="1031"/>
      <c r="L32" s="1031"/>
      <c r="M32" s="1031"/>
      <c r="N32" s="1031"/>
      <c r="O32" s="1031"/>
      <c r="P32" s="1032"/>
      <c r="Q32" s="1038">
        <v>488</v>
      </c>
      <c r="R32" s="1039"/>
      <c r="S32" s="1039"/>
      <c r="T32" s="1039"/>
      <c r="U32" s="1039"/>
      <c r="V32" s="1039">
        <v>457</v>
      </c>
      <c r="W32" s="1039"/>
      <c r="X32" s="1039"/>
      <c r="Y32" s="1039"/>
      <c r="Z32" s="1039"/>
      <c r="AA32" s="1039">
        <v>31</v>
      </c>
      <c r="AB32" s="1039"/>
      <c r="AC32" s="1039"/>
      <c r="AD32" s="1039"/>
      <c r="AE32" s="1040"/>
      <c r="AF32" s="1035">
        <v>934</v>
      </c>
      <c r="AG32" s="1036"/>
      <c r="AH32" s="1036"/>
      <c r="AI32" s="1036"/>
      <c r="AJ32" s="1037"/>
      <c r="AK32" s="980" t="s">
        <v>562</v>
      </c>
      <c r="AL32" s="971"/>
      <c r="AM32" s="971"/>
      <c r="AN32" s="971"/>
      <c r="AO32" s="971"/>
      <c r="AP32" s="971">
        <v>533</v>
      </c>
      <c r="AQ32" s="971"/>
      <c r="AR32" s="971"/>
      <c r="AS32" s="971"/>
      <c r="AT32" s="971"/>
      <c r="AU32" s="971" t="s">
        <v>562</v>
      </c>
      <c r="AV32" s="971"/>
      <c r="AW32" s="971"/>
      <c r="AX32" s="971"/>
      <c r="AY32" s="971"/>
      <c r="AZ32" s="1041" t="s">
        <v>562</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394</v>
      </c>
      <c r="C33" s="1031"/>
      <c r="D33" s="1031"/>
      <c r="E33" s="1031"/>
      <c r="F33" s="1031"/>
      <c r="G33" s="1031"/>
      <c r="H33" s="1031"/>
      <c r="I33" s="1031"/>
      <c r="J33" s="1031"/>
      <c r="K33" s="1031"/>
      <c r="L33" s="1031"/>
      <c r="M33" s="1031"/>
      <c r="N33" s="1031"/>
      <c r="O33" s="1031"/>
      <c r="P33" s="1032"/>
      <c r="Q33" s="1038">
        <v>381</v>
      </c>
      <c r="R33" s="1039"/>
      <c r="S33" s="1039"/>
      <c r="T33" s="1039"/>
      <c r="U33" s="1039"/>
      <c r="V33" s="1039">
        <v>318</v>
      </c>
      <c r="W33" s="1039"/>
      <c r="X33" s="1039"/>
      <c r="Y33" s="1039"/>
      <c r="Z33" s="1039"/>
      <c r="AA33" s="1039">
        <v>63</v>
      </c>
      <c r="AB33" s="1039"/>
      <c r="AC33" s="1039"/>
      <c r="AD33" s="1039"/>
      <c r="AE33" s="1040"/>
      <c r="AF33" s="1035">
        <v>165</v>
      </c>
      <c r="AG33" s="1036"/>
      <c r="AH33" s="1036"/>
      <c r="AI33" s="1036"/>
      <c r="AJ33" s="1037"/>
      <c r="AK33" s="980">
        <v>172</v>
      </c>
      <c r="AL33" s="971"/>
      <c r="AM33" s="971"/>
      <c r="AN33" s="971"/>
      <c r="AO33" s="971"/>
      <c r="AP33" s="971">
        <v>2322</v>
      </c>
      <c r="AQ33" s="971"/>
      <c r="AR33" s="971"/>
      <c r="AS33" s="971"/>
      <c r="AT33" s="971"/>
      <c r="AU33" s="971">
        <v>2322</v>
      </c>
      <c r="AV33" s="971"/>
      <c r="AW33" s="971"/>
      <c r="AX33" s="971"/>
      <c r="AY33" s="971"/>
      <c r="AZ33" s="1041" t="s">
        <v>563</v>
      </c>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1493</v>
      </c>
      <c r="AG63" s="959"/>
      <c r="AH63" s="959"/>
      <c r="AI63" s="959"/>
      <c r="AJ63" s="1022"/>
      <c r="AK63" s="1023"/>
      <c r="AL63" s="963"/>
      <c r="AM63" s="963"/>
      <c r="AN63" s="963"/>
      <c r="AO63" s="963"/>
      <c r="AP63" s="959" t="s">
        <v>556</v>
      </c>
      <c r="AQ63" s="959"/>
      <c r="AR63" s="959"/>
      <c r="AS63" s="959"/>
      <c r="AT63" s="959"/>
      <c r="AU63" s="959" t="s">
        <v>556</v>
      </c>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547</v>
      </c>
      <c r="C68" s="986"/>
      <c r="D68" s="986"/>
      <c r="E68" s="986"/>
      <c r="F68" s="986"/>
      <c r="G68" s="986"/>
      <c r="H68" s="986"/>
      <c r="I68" s="986"/>
      <c r="J68" s="986"/>
      <c r="K68" s="986"/>
      <c r="L68" s="986"/>
      <c r="M68" s="986"/>
      <c r="N68" s="986"/>
      <c r="O68" s="986"/>
      <c r="P68" s="987"/>
      <c r="Q68" s="988">
        <v>2</v>
      </c>
      <c r="R68" s="982"/>
      <c r="S68" s="982"/>
      <c r="T68" s="982"/>
      <c r="U68" s="982"/>
      <c r="V68" s="982">
        <v>1</v>
      </c>
      <c r="W68" s="982"/>
      <c r="X68" s="982"/>
      <c r="Y68" s="982"/>
      <c r="Z68" s="982"/>
      <c r="AA68" s="982">
        <v>1</v>
      </c>
      <c r="AB68" s="982"/>
      <c r="AC68" s="982"/>
      <c r="AD68" s="982"/>
      <c r="AE68" s="982"/>
      <c r="AF68" s="982">
        <v>1</v>
      </c>
      <c r="AG68" s="982"/>
      <c r="AH68" s="982"/>
      <c r="AI68" s="982"/>
      <c r="AJ68" s="982"/>
      <c r="AK68" s="982" t="s">
        <v>556</v>
      </c>
      <c r="AL68" s="982"/>
      <c r="AM68" s="982"/>
      <c r="AN68" s="982"/>
      <c r="AO68" s="982"/>
      <c r="AP68" s="982" t="s">
        <v>556</v>
      </c>
      <c r="AQ68" s="982"/>
      <c r="AR68" s="982"/>
      <c r="AS68" s="982"/>
      <c r="AT68" s="982"/>
      <c r="AU68" s="982" t="s">
        <v>556</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548</v>
      </c>
      <c r="C69" s="975"/>
      <c r="D69" s="975"/>
      <c r="E69" s="975"/>
      <c r="F69" s="975"/>
      <c r="G69" s="975"/>
      <c r="H69" s="975"/>
      <c r="I69" s="975"/>
      <c r="J69" s="975"/>
      <c r="K69" s="975"/>
      <c r="L69" s="975"/>
      <c r="M69" s="975"/>
      <c r="N69" s="975"/>
      <c r="O69" s="975"/>
      <c r="P69" s="976"/>
      <c r="Q69" s="977">
        <v>4917</v>
      </c>
      <c r="R69" s="971"/>
      <c r="S69" s="971"/>
      <c r="T69" s="971"/>
      <c r="U69" s="971"/>
      <c r="V69" s="971">
        <v>4349</v>
      </c>
      <c r="W69" s="971"/>
      <c r="X69" s="971"/>
      <c r="Y69" s="971"/>
      <c r="Z69" s="971"/>
      <c r="AA69" s="971">
        <v>568</v>
      </c>
      <c r="AB69" s="971"/>
      <c r="AC69" s="971"/>
      <c r="AD69" s="971"/>
      <c r="AE69" s="971"/>
      <c r="AF69" s="971">
        <v>568</v>
      </c>
      <c r="AG69" s="971"/>
      <c r="AH69" s="971"/>
      <c r="AI69" s="971"/>
      <c r="AJ69" s="971"/>
      <c r="AK69" s="971">
        <v>11</v>
      </c>
      <c r="AL69" s="971"/>
      <c r="AM69" s="971"/>
      <c r="AN69" s="971"/>
      <c r="AO69" s="971"/>
      <c r="AP69" s="971" t="s">
        <v>556</v>
      </c>
      <c r="AQ69" s="971"/>
      <c r="AR69" s="971"/>
      <c r="AS69" s="971"/>
      <c r="AT69" s="971"/>
      <c r="AU69" s="971" t="s">
        <v>556</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549</v>
      </c>
      <c r="C70" s="975"/>
      <c r="D70" s="975"/>
      <c r="E70" s="975"/>
      <c r="F70" s="975"/>
      <c r="G70" s="975"/>
      <c r="H70" s="975"/>
      <c r="I70" s="975"/>
      <c r="J70" s="975"/>
      <c r="K70" s="975"/>
      <c r="L70" s="975"/>
      <c r="M70" s="975"/>
      <c r="N70" s="975"/>
      <c r="O70" s="975"/>
      <c r="P70" s="976"/>
      <c r="Q70" s="977">
        <v>96</v>
      </c>
      <c r="R70" s="971"/>
      <c r="S70" s="971"/>
      <c r="T70" s="971"/>
      <c r="U70" s="971"/>
      <c r="V70" s="971">
        <v>63</v>
      </c>
      <c r="W70" s="971"/>
      <c r="X70" s="971"/>
      <c r="Y70" s="971"/>
      <c r="Z70" s="971"/>
      <c r="AA70" s="971">
        <v>33</v>
      </c>
      <c r="AB70" s="971"/>
      <c r="AC70" s="971"/>
      <c r="AD70" s="971"/>
      <c r="AE70" s="971"/>
      <c r="AF70" s="971">
        <v>33</v>
      </c>
      <c r="AG70" s="971"/>
      <c r="AH70" s="971"/>
      <c r="AI70" s="971"/>
      <c r="AJ70" s="971"/>
      <c r="AK70" s="971" t="s">
        <v>556</v>
      </c>
      <c r="AL70" s="971"/>
      <c r="AM70" s="971"/>
      <c r="AN70" s="971"/>
      <c r="AO70" s="971"/>
      <c r="AP70" s="971" t="s">
        <v>556</v>
      </c>
      <c r="AQ70" s="971"/>
      <c r="AR70" s="971"/>
      <c r="AS70" s="971"/>
      <c r="AT70" s="971"/>
      <c r="AU70" s="971" t="s">
        <v>556</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550</v>
      </c>
      <c r="C71" s="975"/>
      <c r="D71" s="975"/>
      <c r="E71" s="975"/>
      <c r="F71" s="975"/>
      <c r="G71" s="975"/>
      <c r="H71" s="975"/>
      <c r="I71" s="975"/>
      <c r="J71" s="975"/>
      <c r="K71" s="975"/>
      <c r="L71" s="975"/>
      <c r="M71" s="975"/>
      <c r="N71" s="975"/>
      <c r="O71" s="975"/>
      <c r="P71" s="976"/>
      <c r="Q71" s="977">
        <v>1213</v>
      </c>
      <c r="R71" s="971"/>
      <c r="S71" s="971"/>
      <c r="T71" s="971"/>
      <c r="U71" s="971"/>
      <c r="V71" s="971">
        <v>1187</v>
      </c>
      <c r="W71" s="971"/>
      <c r="X71" s="971"/>
      <c r="Y71" s="971"/>
      <c r="Z71" s="971"/>
      <c r="AA71" s="971">
        <v>26</v>
      </c>
      <c r="AB71" s="971"/>
      <c r="AC71" s="971"/>
      <c r="AD71" s="971"/>
      <c r="AE71" s="971"/>
      <c r="AF71" s="971">
        <v>26</v>
      </c>
      <c r="AG71" s="971"/>
      <c r="AH71" s="971"/>
      <c r="AI71" s="971"/>
      <c r="AJ71" s="971"/>
      <c r="AK71" s="971" t="s">
        <v>556</v>
      </c>
      <c r="AL71" s="971"/>
      <c r="AM71" s="971"/>
      <c r="AN71" s="971"/>
      <c r="AO71" s="971"/>
      <c r="AP71" s="971">
        <v>549</v>
      </c>
      <c r="AQ71" s="971"/>
      <c r="AR71" s="971"/>
      <c r="AS71" s="971"/>
      <c r="AT71" s="971"/>
      <c r="AU71" s="971">
        <v>549</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551</v>
      </c>
      <c r="C72" s="975"/>
      <c r="D72" s="975"/>
      <c r="E72" s="975"/>
      <c r="F72" s="975"/>
      <c r="G72" s="975"/>
      <c r="H72" s="975"/>
      <c r="I72" s="975"/>
      <c r="J72" s="975"/>
      <c r="K72" s="975"/>
      <c r="L72" s="975"/>
      <c r="M72" s="975"/>
      <c r="N72" s="975"/>
      <c r="O72" s="975"/>
      <c r="P72" s="976"/>
      <c r="Q72" s="977">
        <v>75</v>
      </c>
      <c r="R72" s="971"/>
      <c r="S72" s="971"/>
      <c r="T72" s="971"/>
      <c r="U72" s="971"/>
      <c r="V72" s="971">
        <v>68</v>
      </c>
      <c r="W72" s="971"/>
      <c r="X72" s="971"/>
      <c r="Y72" s="971"/>
      <c r="Z72" s="971"/>
      <c r="AA72" s="971">
        <v>7</v>
      </c>
      <c r="AB72" s="971"/>
      <c r="AC72" s="971"/>
      <c r="AD72" s="971"/>
      <c r="AE72" s="971"/>
      <c r="AF72" s="971">
        <v>7</v>
      </c>
      <c r="AG72" s="971"/>
      <c r="AH72" s="971"/>
      <c r="AI72" s="971"/>
      <c r="AJ72" s="971"/>
      <c r="AK72" s="971">
        <v>17</v>
      </c>
      <c r="AL72" s="971"/>
      <c r="AM72" s="971"/>
      <c r="AN72" s="971"/>
      <c r="AO72" s="971"/>
      <c r="AP72" s="971" t="s">
        <v>556</v>
      </c>
      <c r="AQ72" s="971"/>
      <c r="AR72" s="971"/>
      <c r="AS72" s="971"/>
      <c r="AT72" s="971"/>
      <c r="AU72" s="971" t="s">
        <v>556</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552</v>
      </c>
      <c r="C73" s="975"/>
      <c r="D73" s="975"/>
      <c r="E73" s="975"/>
      <c r="F73" s="975"/>
      <c r="G73" s="975"/>
      <c r="H73" s="975"/>
      <c r="I73" s="975"/>
      <c r="J73" s="975"/>
      <c r="K73" s="975"/>
      <c r="L73" s="975"/>
      <c r="M73" s="975"/>
      <c r="N73" s="975"/>
      <c r="O73" s="975"/>
      <c r="P73" s="976"/>
      <c r="Q73" s="977">
        <v>143031</v>
      </c>
      <c r="R73" s="971"/>
      <c r="S73" s="971"/>
      <c r="T73" s="971"/>
      <c r="U73" s="971"/>
      <c r="V73" s="971">
        <v>140009</v>
      </c>
      <c r="W73" s="971"/>
      <c r="X73" s="971"/>
      <c r="Y73" s="971"/>
      <c r="Z73" s="971"/>
      <c r="AA73" s="971">
        <v>3022</v>
      </c>
      <c r="AB73" s="971"/>
      <c r="AC73" s="971"/>
      <c r="AD73" s="971"/>
      <c r="AE73" s="971"/>
      <c r="AF73" s="971">
        <v>3022</v>
      </c>
      <c r="AG73" s="971"/>
      <c r="AH73" s="971"/>
      <c r="AI73" s="971"/>
      <c r="AJ73" s="971"/>
      <c r="AK73" s="971" t="s">
        <v>556</v>
      </c>
      <c r="AL73" s="971"/>
      <c r="AM73" s="971"/>
      <c r="AN73" s="971"/>
      <c r="AO73" s="971"/>
      <c r="AP73" s="971" t="s">
        <v>556</v>
      </c>
      <c r="AQ73" s="971"/>
      <c r="AR73" s="971"/>
      <c r="AS73" s="971"/>
      <c r="AT73" s="971"/>
      <c r="AU73" s="971" t="s">
        <v>556</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1+568+33+26+7+3022</f>
        <v>3657</v>
      </c>
      <c r="AG88" s="959"/>
      <c r="AH88" s="959"/>
      <c r="AI88" s="959"/>
      <c r="AJ88" s="959"/>
      <c r="AK88" s="963"/>
      <c r="AL88" s="963"/>
      <c r="AM88" s="963"/>
      <c r="AN88" s="963"/>
      <c r="AO88" s="963"/>
      <c r="AP88" s="959">
        <v>549</v>
      </c>
      <c r="AQ88" s="959"/>
      <c r="AR88" s="959"/>
      <c r="AS88" s="959"/>
      <c r="AT88" s="959"/>
      <c r="AU88" s="959">
        <v>549</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24</v>
      </c>
      <c r="CS102" s="953"/>
      <c r="CT102" s="953"/>
      <c r="CU102" s="953"/>
      <c r="CV102" s="954"/>
      <c r="CW102" s="952" t="s">
        <v>556</v>
      </c>
      <c r="CX102" s="953"/>
      <c r="CY102" s="953"/>
      <c r="CZ102" s="953"/>
      <c r="DA102" s="954"/>
      <c r="DB102" s="952" t="s">
        <v>556</v>
      </c>
      <c r="DC102" s="953"/>
      <c r="DD102" s="953"/>
      <c r="DE102" s="953"/>
      <c r="DF102" s="954"/>
      <c r="DG102" s="952" t="s">
        <v>556</v>
      </c>
      <c r="DH102" s="953"/>
      <c r="DI102" s="953"/>
      <c r="DJ102" s="953"/>
      <c r="DK102" s="954"/>
      <c r="DL102" s="952" t="s">
        <v>556</v>
      </c>
      <c r="DM102" s="953"/>
      <c r="DN102" s="953"/>
      <c r="DO102" s="953"/>
      <c r="DP102" s="954"/>
      <c r="DQ102" s="952" t="s">
        <v>556</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836157</v>
      </c>
      <c r="AB110" s="889"/>
      <c r="AC110" s="889"/>
      <c r="AD110" s="889"/>
      <c r="AE110" s="890"/>
      <c r="AF110" s="891">
        <v>903399</v>
      </c>
      <c r="AG110" s="889"/>
      <c r="AH110" s="889"/>
      <c r="AI110" s="889"/>
      <c r="AJ110" s="890"/>
      <c r="AK110" s="891">
        <v>908212</v>
      </c>
      <c r="AL110" s="889"/>
      <c r="AM110" s="889"/>
      <c r="AN110" s="889"/>
      <c r="AO110" s="890"/>
      <c r="AP110" s="892">
        <v>12.7</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10919103</v>
      </c>
      <c r="BR110" s="842"/>
      <c r="BS110" s="842"/>
      <c r="BT110" s="842"/>
      <c r="BU110" s="842"/>
      <c r="BV110" s="842">
        <v>10348445</v>
      </c>
      <c r="BW110" s="842"/>
      <c r="BX110" s="842"/>
      <c r="BY110" s="842"/>
      <c r="BZ110" s="842"/>
      <c r="CA110" s="842">
        <v>9698424</v>
      </c>
      <c r="CB110" s="842"/>
      <c r="CC110" s="842"/>
      <c r="CD110" s="842"/>
      <c r="CE110" s="842"/>
      <c r="CF110" s="866">
        <v>135.69999999999999</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18967</v>
      </c>
      <c r="BR111" s="817"/>
      <c r="BS111" s="817"/>
      <c r="BT111" s="817"/>
      <c r="BU111" s="817"/>
      <c r="BV111" s="817" t="s">
        <v>121</v>
      </c>
      <c r="BW111" s="817"/>
      <c r="BX111" s="817"/>
      <c r="BY111" s="817"/>
      <c r="BZ111" s="817"/>
      <c r="CA111" s="817" t="s">
        <v>121</v>
      </c>
      <c r="CB111" s="817"/>
      <c r="CC111" s="817"/>
      <c r="CD111" s="817"/>
      <c r="CE111" s="817"/>
      <c r="CF111" s="875" t="s">
        <v>121</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2566097</v>
      </c>
      <c r="BR112" s="817"/>
      <c r="BS112" s="817"/>
      <c r="BT112" s="817"/>
      <c r="BU112" s="817"/>
      <c r="BV112" s="817">
        <v>2465209</v>
      </c>
      <c r="BW112" s="817"/>
      <c r="BX112" s="817"/>
      <c r="BY112" s="817"/>
      <c r="BZ112" s="817"/>
      <c r="CA112" s="817">
        <v>2322421</v>
      </c>
      <c r="CB112" s="817"/>
      <c r="CC112" s="817"/>
      <c r="CD112" s="817"/>
      <c r="CE112" s="817"/>
      <c r="CF112" s="875">
        <v>32.5</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177453</v>
      </c>
      <c r="AB113" s="919"/>
      <c r="AC113" s="919"/>
      <c r="AD113" s="919"/>
      <c r="AE113" s="920"/>
      <c r="AF113" s="921">
        <v>201051</v>
      </c>
      <c r="AG113" s="919"/>
      <c r="AH113" s="919"/>
      <c r="AI113" s="919"/>
      <c r="AJ113" s="920"/>
      <c r="AK113" s="921">
        <v>188991</v>
      </c>
      <c r="AL113" s="919"/>
      <c r="AM113" s="919"/>
      <c r="AN113" s="919"/>
      <c r="AO113" s="920"/>
      <c r="AP113" s="922">
        <v>2.6</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344496</v>
      </c>
      <c r="BR113" s="817"/>
      <c r="BS113" s="817"/>
      <c r="BT113" s="817"/>
      <c r="BU113" s="817"/>
      <c r="BV113" s="817">
        <v>298927</v>
      </c>
      <c r="BW113" s="817"/>
      <c r="BX113" s="817"/>
      <c r="BY113" s="817"/>
      <c r="BZ113" s="817"/>
      <c r="CA113" s="817">
        <v>261242</v>
      </c>
      <c r="CB113" s="817"/>
      <c r="CC113" s="817"/>
      <c r="CD113" s="817"/>
      <c r="CE113" s="817"/>
      <c r="CF113" s="875">
        <v>3.7</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65010</v>
      </c>
      <c r="AB114" s="780"/>
      <c r="AC114" s="780"/>
      <c r="AD114" s="780"/>
      <c r="AE114" s="781"/>
      <c r="AF114" s="782">
        <v>66397</v>
      </c>
      <c r="AG114" s="780"/>
      <c r="AH114" s="780"/>
      <c r="AI114" s="780"/>
      <c r="AJ114" s="781"/>
      <c r="AK114" s="782">
        <v>62959</v>
      </c>
      <c r="AL114" s="780"/>
      <c r="AM114" s="780"/>
      <c r="AN114" s="780"/>
      <c r="AO114" s="781"/>
      <c r="AP114" s="824">
        <v>0.9</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t="s">
        <v>121</v>
      </c>
      <c r="BR114" s="817"/>
      <c r="BS114" s="817"/>
      <c r="BT114" s="817"/>
      <c r="BU114" s="817"/>
      <c r="BV114" s="817" t="s">
        <v>121</v>
      </c>
      <c r="BW114" s="817"/>
      <c r="BX114" s="817"/>
      <c r="BY114" s="817"/>
      <c r="BZ114" s="817"/>
      <c r="CA114" s="817" t="s">
        <v>121</v>
      </c>
      <c r="CB114" s="817"/>
      <c r="CC114" s="817"/>
      <c r="CD114" s="817"/>
      <c r="CE114" s="817"/>
      <c r="CF114" s="875" t="s">
        <v>121</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121</v>
      </c>
      <c r="AB115" s="919"/>
      <c r="AC115" s="919"/>
      <c r="AD115" s="919"/>
      <c r="AE115" s="920"/>
      <c r="AF115" s="921" t="s">
        <v>121</v>
      </c>
      <c r="AG115" s="919"/>
      <c r="AH115" s="919"/>
      <c r="AI115" s="919"/>
      <c r="AJ115" s="920"/>
      <c r="AK115" s="921" t="s">
        <v>121</v>
      </c>
      <c r="AL115" s="919"/>
      <c r="AM115" s="919"/>
      <c r="AN115" s="919"/>
      <c r="AO115" s="920"/>
      <c r="AP115" s="922" t="s">
        <v>121</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18967</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1078620</v>
      </c>
      <c r="AB117" s="903"/>
      <c r="AC117" s="903"/>
      <c r="AD117" s="903"/>
      <c r="AE117" s="904"/>
      <c r="AF117" s="905">
        <v>1170847</v>
      </c>
      <c r="AG117" s="903"/>
      <c r="AH117" s="903"/>
      <c r="AI117" s="903"/>
      <c r="AJ117" s="904"/>
      <c r="AK117" s="905">
        <v>1160162</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13848663</v>
      </c>
      <c r="BR119" s="845"/>
      <c r="BS119" s="845"/>
      <c r="BT119" s="845"/>
      <c r="BU119" s="845"/>
      <c r="BV119" s="845">
        <v>13112581</v>
      </c>
      <c r="BW119" s="845"/>
      <c r="BX119" s="845"/>
      <c r="BY119" s="845"/>
      <c r="BZ119" s="845"/>
      <c r="CA119" s="845">
        <v>12282087</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6302488</v>
      </c>
      <c r="BR120" s="842"/>
      <c r="BS120" s="842"/>
      <c r="BT120" s="842"/>
      <c r="BU120" s="842"/>
      <c r="BV120" s="842">
        <v>6679724</v>
      </c>
      <c r="BW120" s="842"/>
      <c r="BX120" s="842"/>
      <c r="BY120" s="842"/>
      <c r="BZ120" s="842"/>
      <c r="CA120" s="842">
        <v>7348623</v>
      </c>
      <c r="CB120" s="842"/>
      <c r="CC120" s="842"/>
      <c r="CD120" s="842"/>
      <c r="CE120" s="842"/>
      <c r="CF120" s="866">
        <v>102.8</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2566097</v>
      </c>
      <c r="DH120" s="842"/>
      <c r="DI120" s="842"/>
      <c r="DJ120" s="842"/>
      <c r="DK120" s="842"/>
      <c r="DL120" s="842">
        <v>2465209</v>
      </c>
      <c r="DM120" s="842"/>
      <c r="DN120" s="842"/>
      <c r="DO120" s="842"/>
      <c r="DP120" s="842"/>
      <c r="DQ120" s="842">
        <v>2322421</v>
      </c>
      <c r="DR120" s="842"/>
      <c r="DS120" s="842"/>
      <c r="DT120" s="842"/>
      <c r="DU120" s="842"/>
      <c r="DV120" s="843">
        <v>32.5</v>
      </c>
      <c r="DW120" s="843"/>
      <c r="DX120" s="843"/>
      <c r="DY120" s="843"/>
      <c r="DZ120" s="844"/>
    </row>
    <row r="121" spans="1:130" s="218"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3612</v>
      </c>
      <c r="BR121" s="817"/>
      <c r="BS121" s="817"/>
      <c r="BT121" s="817"/>
      <c r="BU121" s="817"/>
      <c r="BV121" s="817">
        <v>1808</v>
      </c>
      <c r="BW121" s="817"/>
      <c r="BX121" s="817"/>
      <c r="BY121" s="817"/>
      <c r="BZ121" s="817"/>
      <c r="CA121" s="817">
        <v>1808</v>
      </c>
      <c r="CB121" s="817"/>
      <c r="CC121" s="817"/>
      <c r="CD121" s="817"/>
      <c r="CE121" s="817"/>
      <c r="CF121" s="875">
        <v>0</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t="s">
        <v>121</v>
      </c>
      <c r="DH121" s="817"/>
      <c r="DI121" s="817"/>
      <c r="DJ121" s="817"/>
      <c r="DK121" s="817"/>
      <c r="DL121" s="817" t="s">
        <v>121</v>
      </c>
      <c r="DM121" s="817"/>
      <c r="DN121" s="817"/>
      <c r="DO121" s="817"/>
      <c r="DP121" s="817"/>
      <c r="DQ121" s="817" t="s">
        <v>121</v>
      </c>
      <c r="DR121" s="817"/>
      <c r="DS121" s="817"/>
      <c r="DT121" s="817"/>
      <c r="DU121" s="817"/>
      <c r="DV121" s="794" t="s">
        <v>121</v>
      </c>
      <c r="DW121" s="794"/>
      <c r="DX121" s="794"/>
      <c r="DY121" s="794"/>
      <c r="DZ121" s="795"/>
    </row>
    <row r="122" spans="1:130" s="218"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8416785</v>
      </c>
      <c r="BR122" s="845"/>
      <c r="BS122" s="845"/>
      <c r="BT122" s="845"/>
      <c r="BU122" s="845"/>
      <c r="BV122" s="845">
        <v>7961268</v>
      </c>
      <c r="BW122" s="845"/>
      <c r="BX122" s="845"/>
      <c r="BY122" s="845"/>
      <c r="BZ122" s="845"/>
      <c r="CA122" s="845">
        <v>7377749</v>
      </c>
      <c r="CB122" s="845"/>
      <c r="CC122" s="845"/>
      <c r="CD122" s="845"/>
      <c r="CE122" s="845"/>
      <c r="CF122" s="846">
        <v>103.3</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18"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14722885</v>
      </c>
      <c r="BR123" s="833"/>
      <c r="BS123" s="833"/>
      <c r="BT123" s="833"/>
      <c r="BU123" s="833"/>
      <c r="BV123" s="833">
        <v>14642800</v>
      </c>
      <c r="BW123" s="833"/>
      <c r="BX123" s="833"/>
      <c r="BY123" s="833"/>
      <c r="BZ123" s="833"/>
      <c r="CA123" s="833">
        <v>14728180</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121</v>
      </c>
      <c r="BR124" s="831"/>
      <c r="BS124" s="831"/>
      <c r="BT124" s="831"/>
      <c r="BU124" s="831"/>
      <c r="BV124" s="831" t="s">
        <v>121</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1808</v>
      </c>
      <c r="AB128" s="801"/>
      <c r="AC128" s="801"/>
      <c r="AD128" s="801"/>
      <c r="AE128" s="802"/>
      <c r="AF128" s="803">
        <v>1808</v>
      </c>
      <c r="AG128" s="801"/>
      <c r="AH128" s="801"/>
      <c r="AI128" s="801"/>
      <c r="AJ128" s="802"/>
      <c r="AK128" s="803">
        <v>1808</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121</v>
      </c>
      <c r="BG128" s="787"/>
      <c r="BH128" s="787"/>
      <c r="BI128" s="787"/>
      <c r="BJ128" s="787"/>
      <c r="BK128" s="787"/>
      <c r="BL128" s="810"/>
      <c r="BM128" s="786">
        <v>13.82</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7220512</v>
      </c>
      <c r="AB129" s="780"/>
      <c r="AC129" s="780"/>
      <c r="AD129" s="780"/>
      <c r="AE129" s="781"/>
      <c r="AF129" s="782">
        <v>7379443</v>
      </c>
      <c r="AG129" s="780"/>
      <c r="AH129" s="780"/>
      <c r="AI129" s="780"/>
      <c r="AJ129" s="781"/>
      <c r="AK129" s="782">
        <v>7750006</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121</v>
      </c>
      <c r="BG129" s="771"/>
      <c r="BH129" s="771"/>
      <c r="BI129" s="771"/>
      <c r="BJ129" s="771"/>
      <c r="BK129" s="771"/>
      <c r="BL129" s="772"/>
      <c r="BM129" s="770">
        <v>18.82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624432</v>
      </c>
      <c r="AB130" s="780"/>
      <c r="AC130" s="780"/>
      <c r="AD130" s="780"/>
      <c r="AE130" s="781"/>
      <c r="AF130" s="782">
        <v>615026</v>
      </c>
      <c r="AG130" s="780"/>
      <c r="AH130" s="780"/>
      <c r="AI130" s="780"/>
      <c r="AJ130" s="781"/>
      <c r="AK130" s="782">
        <v>604816</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7.5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6596080</v>
      </c>
      <c r="AB131" s="764"/>
      <c r="AC131" s="764"/>
      <c r="AD131" s="764"/>
      <c r="AE131" s="765"/>
      <c r="AF131" s="766">
        <v>6764417</v>
      </c>
      <c r="AG131" s="764"/>
      <c r="AH131" s="764"/>
      <c r="AI131" s="764"/>
      <c r="AJ131" s="765"/>
      <c r="AK131" s="766">
        <v>7145190</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6.8583158480000002</v>
      </c>
      <c r="AB132" s="745"/>
      <c r="AC132" s="745"/>
      <c r="AD132" s="745"/>
      <c r="AE132" s="746"/>
      <c r="AF132" s="747">
        <v>8.1901071440000006</v>
      </c>
      <c r="AG132" s="745"/>
      <c r="AH132" s="745"/>
      <c r="AI132" s="745"/>
      <c r="AJ132" s="746"/>
      <c r="AK132" s="747">
        <v>7.7470018290000002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6</v>
      </c>
      <c r="AB133" s="724"/>
      <c r="AC133" s="724"/>
      <c r="AD133" s="724"/>
      <c r="AE133" s="725"/>
      <c r="AF133" s="723">
        <v>6.9</v>
      </c>
      <c r="AG133" s="724"/>
      <c r="AH133" s="724"/>
      <c r="AI133" s="724"/>
      <c r="AJ133" s="725"/>
      <c r="AK133" s="723">
        <v>7.5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pvMxBkeFXMoIo5TuSprVBQOmIMEu8XpeKX2S9uH8lNciNkYyjFeTinYnoF4Q9+sUxyLz1MB8qAqk0hk6MaVcgA==" saltValue="BJTV3J3Ha8mkPH21Uncnx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475</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rN/+qKNMgV31es57LJx+N0O8edp9KAnznFPKRv06IJs/SB2I2KfACl/D+C4xNVp8pe0pbIaVRyU8lR2SMi5u3w==" saltValue="fcLHxhYKbtwBBRk0WNWty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mCqNqLjN17kGGonMTQNlIxo/y//Ngn1H1cfo4o2IZu7d0jLMesnF/SH6VvZhV45hUUvwjxXlELGHag0t9eXMtQ==" saltValue="sU+PERnVDfvgf9T5u8192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1853095</v>
      </c>
      <c r="AP9" s="269">
        <v>52466</v>
      </c>
      <c r="AQ9" s="270">
        <v>72090</v>
      </c>
      <c r="AR9" s="271">
        <v>-27.2</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348081</v>
      </c>
      <c r="AP10" s="272">
        <v>9855</v>
      </c>
      <c r="AQ10" s="273">
        <v>9072</v>
      </c>
      <c r="AR10" s="274">
        <v>8.6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9543</v>
      </c>
      <c r="AP11" s="272">
        <v>270</v>
      </c>
      <c r="AQ11" s="273">
        <v>383</v>
      </c>
      <c r="AR11" s="274">
        <v>-29.5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487</v>
      </c>
      <c r="AP12" s="272" t="s">
        <v>487</v>
      </c>
      <c r="AQ12" s="273">
        <v>26</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29528</v>
      </c>
      <c r="AP13" s="272">
        <v>836</v>
      </c>
      <c r="AQ13" s="273">
        <v>2732</v>
      </c>
      <c r="AR13" s="274">
        <v>-69.400000000000006</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64419</v>
      </c>
      <c r="AP14" s="272">
        <v>1824</v>
      </c>
      <c r="AQ14" s="273">
        <v>1315</v>
      </c>
      <c r="AR14" s="274">
        <v>38.700000000000003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-131361</v>
      </c>
      <c r="AP15" s="272">
        <v>-3719</v>
      </c>
      <c r="AQ15" s="273">
        <v>-4107</v>
      </c>
      <c r="AR15" s="274">
        <v>-9.4</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2173305</v>
      </c>
      <c r="AP16" s="272">
        <v>61532</v>
      </c>
      <c r="AQ16" s="273">
        <v>81511</v>
      </c>
      <c r="AR16" s="274">
        <v>-24.5</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5.15</v>
      </c>
      <c r="AP21" s="286">
        <v>6.74</v>
      </c>
      <c r="AQ21" s="287">
        <v>-1.59</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95.9</v>
      </c>
      <c r="AP22" s="291">
        <v>97</v>
      </c>
      <c r="AQ22" s="292">
        <v>-1.1000000000000001</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908212</v>
      </c>
      <c r="AP32" s="300">
        <v>25714</v>
      </c>
      <c r="AQ32" s="301">
        <v>33695</v>
      </c>
      <c r="AR32" s="302">
        <v>-23.7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188991</v>
      </c>
      <c r="AP35" s="300">
        <v>5351</v>
      </c>
      <c r="AQ35" s="301">
        <v>8394</v>
      </c>
      <c r="AR35" s="302">
        <v>-36.299999999999997</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62959</v>
      </c>
      <c r="AP36" s="300">
        <v>1783</v>
      </c>
      <c r="AQ36" s="301">
        <v>1998</v>
      </c>
      <c r="AR36" s="302">
        <v>-10.8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487</v>
      </c>
      <c r="AP37" s="300" t="s">
        <v>487</v>
      </c>
      <c r="AQ37" s="301">
        <v>1021</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487</v>
      </c>
      <c r="AP38" s="303" t="s">
        <v>487</v>
      </c>
      <c r="AQ38" s="304">
        <v>3</v>
      </c>
      <c r="AR38" s="292" t="s">
        <v>487</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-1808</v>
      </c>
      <c r="AP39" s="300">
        <v>-51</v>
      </c>
      <c r="AQ39" s="301">
        <v>-3210</v>
      </c>
      <c r="AR39" s="302">
        <v>-98.4</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-604816</v>
      </c>
      <c r="AP40" s="300">
        <v>-17124</v>
      </c>
      <c r="AQ40" s="301">
        <v>-26336</v>
      </c>
      <c r="AR40" s="302">
        <v>-35</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553538</v>
      </c>
      <c r="AP41" s="300">
        <v>15672</v>
      </c>
      <c r="AQ41" s="301">
        <v>15565</v>
      </c>
      <c r="AR41" s="302">
        <v>0.7</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1524839</v>
      </c>
      <c r="AN51" s="322">
        <v>42973</v>
      </c>
      <c r="AO51" s="323">
        <v>11.9</v>
      </c>
      <c r="AP51" s="324">
        <v>52068</v>
      </c>
      <c r="AQ51" s="325">
        <v>1.6</v>
      </c>
      <c r="AR51" s="326">
        <v>10.3</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668583</v>
      </c>
      <c r="AN52" s="330">
        <v>18842</v>
      </c>
      <c r="AO52" s="331">
        <v>6.6</v>
      </c>
      <c r="AP52" s="332">
        <v>26936</v>
      </c>
      <c r="AQ52" s="333">
        <v>3.4</v>
      </c>
      <c r="AR52" s="334">
        <v>3.2</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1047587</v>
      </c>
      <c r="AN53" s="322">
        <v>29477</v>
      </c>
      <c r="AO53" s="323">
        <v>-31.4</v>
      </c>
      <c r="AP53" s="324">
        <v>47161</v>
      </c>
      <c r="AQ53" s="325">
        <v>-9.4</v>
      </c>
      <c r="AR53" s="326">
        <v>-22</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368558</v>
      </c>
      <c r="AN54" s="330">
        <v>10371</v>
      </c>
      <c r="AO54" s="331">
        <v>-45</v>
      </c>
      <c r="AP54" s="332">
        <v>24595</v>
      </c>
      <c r="AQ54" s="333">
        <v>-8.6999999999999993</v>
      </c>
      <c r="AR54" s="334">
        <v>-36.299999999999997</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2315333</v>
      </c>
      <c r="AN55" s="322">
        <v>65076</v>
      </c>
      <c r="AO55" s="323">
        <v>120.8</v>
      </c>
      <c r="AP55" s="324">
        <v>43423</v>
      </c>
      <c r="AQ55" s="325">
        <v>-7.9</v>
      </c>
      <c r="AR55" s="326">
        <v>128.69999999999999</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1919799</v>
      </c>
      <c r="AN56" s="330">
        <v>53959</v>
      </c>
      <c r="AO56" s="331">
        <v>420.3</v>
      </c>
      <c r="AP56" s="332">
        <v>22207</v>
      </c>
      <c r="AQ56" s="333">
        <v>-9.6999999999999993</v>
      </c>
      <c r="AR56" s="334">
        <v>430</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635899</v>
      </c>
      <c r="AN57" s="322">
        <v>17957</v>
      </c>
      <c r="AO57" s="323">
        <v>-72.400000000000006</v>
      </c>
      <c r="AP57" s="324">
        <v>45265</v>
      </c>
      <c r="AQ57" s="325">
        <v>4.2</v>
      </c>
      <c r="AR57" s="326">
        <v>-76.599999999999994</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512369</v>
      </c>
      <c r="AN58" s="330">
        <v>14468</v>
      </c>
      <c r="AO58" s="331">
        <v>-73.2</v>
      </c>
      <c r="AP58" s="332">
        <v>22600</v>
      </c>
      <c r="AQ58" s="333">
        <v>1.8</v>
      </c>
      <c r="AR58" s="334">
        <v>-75</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595076</v>
      </c>
      <c r="AN59" s="322">
        <v>16848</v>
      </c>
      <c r="AO59" s="323">
        <v>-6.2</v>
      </c>
      <c r="AP59" s="324">
        <v>54621</v>
      </c>
      <c r="AQ59" s="325">
        <v>20.7</v>
      </c>
      <c r="AR59" s="326">
        <v>-26.9</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340104</v>
      </c>
      <c r="AN60" s="330">
        <v>9629</v>
      </c>
      <c r="AO60" s="331">
        <v>-33.4</v>
      </c>
      <c r="AP60" s="332">
        <v>30892</v>
      </c>
      <c r="AQ60" s="333">
        <v>36.700000000000003</v>
      </c>
      <c r="AR60" s="334">
        <v>-70.099999999999994</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1223747</v>
      </c>
      <c r="AN61" s="337">
        <v>34466</v>
      </c>
      <c r="AO61" s="338">
        <v>4.5</v>
      </c>
      <c r="AP61" s="339">
        <v>48508</v>
      </c>
      <c r="AQ61" s="340">
        <v>1.8</v>
      </c>
      <c r="AR61" s="326">
        <v>2.7</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761883</v>
      </c>
      <c r="AN62" s="330">
        <v>21454</v>
      </c>
      <c r="AO62" s="331">
        <v>55.1</v>
      </c>
      <c r="AP62" s="332">
        <v>25446</v>
      </c>
      <c r="AQ62" s="333">
        <v>4.7</v>
      </c>
      <c r="AR62" s="334">
        <v>50.4</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VCAu40WN81QSU2uuBIBf/fFvBmlOHDuYN0cuW3tSUyHfp/jq+jQLXtrSdFZZWAKCj41PyPIqxSUAdmL/xCfe0g==" saltValue="xxETmFUoC0CZ6aRjhMF+Y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nQtbPHj+34d0VV92FRNJ32QxQ8gLYuz1kRepEyFM1umciqhU/RYVGc3H3nAvYN4ETIopUmg1/yQnRp7pc3P56A==" saltValue="dO/Ti8p+YbimNK/6AvCvO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dO3lOwoapfDS2DRnniYMJEq6p0Qn1TzVWc9TniEGGXUh2Ebp99fp3PF/g0jo9zc+2gUgTesmr3bnv03qYGEZfQ==" saltValue="wdR1mTYA6VRqK7T01kavf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23.08</v>
      </c>
      <c r="G47" s="12">
        <v>30.57</v>
      </c>
      <c r="H47" s="12">
        <v>37.57</v>
      </c>
      <c r="I47" s="12">
        <v>36.82</v>
      </c>
      <c r="J47" s="13">
        <v>39.659999999999997</v>
      </c>
    </row>
    <row r="48" spans="2:10" ht="57.75" customHeight="1" x14ac:dyDescent="0.2">
      <c r="B48" s="14"/>
      <c r="C48" s="1141" t="s">
        <v>4</v>
      </c>
      <c r="D48" s="1141"/>
      <c r="E48" s="1142"/>
      <c r="F48" s="15">
        <v>8.99</v>
      </c>
      <c r="G48" s="16">
        <v>12.57</v>
      </c>
      <c r="H48" s="16">
        <v>12.46</v>
      </c>
      <c r="I48" s="16">
        <v>11.75</v>
      </c>
      <c r="J48" s="17">
        <v>11.14</v>
      </c>
    </row>
    <row r="49" spans="2:10" ht="57.75" customHeight="1" thickBot="1" x14ac:dyDescent="0.25">
      <c r="B49" s="18"/>
      <c r="C49" s="1143" t="s">
        <v>5</v>
      </c>
      <c r="D49" s="1143"/>
      <c r="E49" s="1144"/>
      <c r="F49" s="19">
        <v>5.7</v>
      </c>
      <c r="G49" s="20">
        <v>11.89</v>
      </c>
      <c r="H49" s="20" t="s">
        <v>530</v>
      </c>
      <c r="I49" s="20" t="s">
        <v>531</v>
      </c>
      <c r="J49" s="21">
        <v>4.5599999999999996</v>
      </c>
    </row>
    <row r="50" spans="2:10" ht="13" x14ac:dyDescent="0.2"/>
  </sheetData>
  <sheetProtection algorithmName="SHA-512" hashValue="FfQQA5KhWPWqase1R3AHSqDTN+Tsxh5aPqAm/oBerScVlks/BQexvze55CluuWwLsRxNJM8T0rQ9hHc1VZOgMQ==" saltValue="Jtzaan8oBd8Zx5NFotB7I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igata shunsuke</cp:lastModifiedBy>
  <cp:lastPrinted>2026-03-16T07:54:19Z</cp:lastPrinted>
  <dcterms:created xsi:type="dcterms:W3CDTF">2026-02-26T10:08:54Z</dcterms:created>
  <dcterms:modified xsi:type="dcterms:W3CDTF">2026-03-19T06:39:22Z</dcterms:modified>
  <cp:category/>
</cp:coreProperties>
</file>