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B28D5584-A656-4BF3-A6DE-1A5EA4502018}"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BW34" i="10"/>
  <c r="BW35" i="10" s="1"/>
  <c r="BW36" i="10" s="1"/>
  <c r="BW37" i="10" s="1"/>
  <c r="BW38" i="10" s="1"/>
  <c r="BW39" i="10" s="1"/>
  <c r="BW40" i="10" s="1"/>
  <c r="BW41" i="10" s="1"/>
  <c r="BW42" i="10" s="1"/>
  <c r="BE34" i="10"/>
  <c r="C34" i="10"/>
  <c r="CO34" i="10" l="1"/>
  <c r="CO35" i="10" s="1"/>
  <c r="CO36" i="10" s="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<sst xmlns="http://schemas.openxmlformats.org/spreadsheetml/2006/main" count="1151" uniqueCount="566">
  <si>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</si>
  <si>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</si>
  <si>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</si>
  <si>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</si>
  <si>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</si>
  <si>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</si>
  <si>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</si>
  <si>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</si>
  <si>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</si>
  <si>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</si>
  <si>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</si>
  <si>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</si>
  <si>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</si>
  <si>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</si>
  <si>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</si>
  <si>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</si>
  <si>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</si>
  <si>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</si>
  <si>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</si>
  <si>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</si>
  <si>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</si>
  <si>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</si>
  <si>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</si>
  <si>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</si>
  <si>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</si>
  <si>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</si>
  <si>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</si>
  <si>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</si>
  <si>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</si>
  <si>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</si>
  <si>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</si>
  <si>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</si>
  <si>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</si>
  <si>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</si>
  <si>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</si>
  <si>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</si>
  <si>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</si>
  <si>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</si>
  <si>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</si>
  <si>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</si>
  <si>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</si>
  <si>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</si>
  <si>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</si>
  <si>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</si>
  <si>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</si>
  <si>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</si>
  <si>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</si>
  <si>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</si>
  <si>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</si>
  <si>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</si>
  <si>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</si>
  <si>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</si>
  <si>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</si>
  <si>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</si>
  <si>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</si>
  <si>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</si>
  <si>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</si>
  <si>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</si>
  <si>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</si>
  <si>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</si>
  <si>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</si>
  <si>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</si>
  <si>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</si>
  <si>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</si>
  <si>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</si>
  <si>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</si>
  <si>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</si>
  <si>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</si>
  <si>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</si>
  <si>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</si>
  <si>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</si>
  <si>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</si>
  <si>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</si>
  <si>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</si>
  <si>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</si>
  <si>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</si>
  <si>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</si>
  <si>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</si>
  <si>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</si>
  <si>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</si>
  <si>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</si>
  <si>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</si>
  <si>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</si>
  <si>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</si>
  <si>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</si>
  <si>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</si>
  <si>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</si>
  <si>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</si>
  <si>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</si>
  <si>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</si>
  <si>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</si>
  <si>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</si>
  <si>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</si>
  <si>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</si>
  <si>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海陽町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</si>
  <si>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</si>
  <si>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</si>
  <si>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</si>
  <si>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</si>
  <si>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</si>
  <si>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</si>
  <si>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</si>
  <si>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</si>
  <si>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</si>
  <si>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</si>
  <si>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</si>
  <si>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</si>
  <si>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</si>
  <si>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</si>
  <si>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</si>
  <si>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</si>
  <si>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</si>
  <si>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</si>
  <si>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</si>
  <si>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</si>
  <si>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</si>
  <si>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</si>
  <si>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</si>
  <si>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</si>
  <si>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</si>
  <si>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</si>
  <si>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</si>
  <si>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</si>
  <si>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</si>
  <si>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</si>
  <si>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</si>
  <si>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</si>
  <si>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</si>
  <si>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</si>
  <si>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</si>
  <si>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</si>
  <si>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</si>
  <si>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</si>
  <si>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</si>
  <si>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</si>
  <si>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</si>
  <si>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</si>
  <si>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</si>
  <si>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</si>
  <si>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</si>
  <si>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</si>
  <si>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</si>
  <si>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</si>
  <si>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</si>
  <si>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</si>
  <si>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</si>
  <si>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</si>
  <si>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</si>
  <si>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</si>
  <si>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</si>
  <si>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</si>
  <si>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</si>
  <si>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</si>
  <si>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</si>
  <si>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</si>
  <si>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</si>
  <si>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</si>
  <si>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</si>
  <si>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</si>
  <si>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</si>
  <si>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</si>
  <si>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</si>
  <si>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</si>
  <si>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</si>
  <si>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</si>
  <si>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</si>
  <si>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</si>
  <si>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</si>
  <si>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</si>
  <si>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</si>
  <si>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</si>
  <si>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</si>
  <si>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</si>
  <si>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</si>
  <si>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</si>
  <si>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</si>
  <si>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</si>
  <si>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</si>
  <si>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</si>
  <si>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</si>
  <si>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</si>
  <si>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</si>
  <si>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</si>
  <si>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</si>
  <si>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</si>
  <si>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</si>
  <si>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</si>
  <si>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</si>
  <si>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</si>
  <si>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</si>
  <si>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</si>
  <si>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</si>
  <si>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</si>
  <si>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</si>
  <si>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</si>
  <si>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</si>
  <si>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</si>
  <si>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</si>
  <si>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</si>
  <si>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</si>
  <si>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</si>
  <si>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</si>
  <si>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</si>
  <si>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</si>
  <si>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徳島県海陽町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</si>
  <si>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</si>
  <si>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</si>
  <si>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</si>
  <si>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</si>
  <si>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</si>
  <si>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</si>
  <si>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</si>
  <si>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</si>
  <si>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</si>
  <si>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</si>
  <si>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</si>
  <si>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</si>
  <si>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</si>
  <si>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</si>
  <si>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</si>
  <si>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</si>
  <si>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</si>
  <si>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</si>
  <si>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</si>
  <si>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</si>
  <si>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</si>
  <si>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</si>
  <si>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</si>
  <si>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</si>
  <si>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</si>
  <si>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</si>
  <si>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</si>
  <si>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</si>
  <si>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</si>
  <si>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</si>
  <si>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</si>
  <si>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</si>
  <si>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</si>
  <si>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</si>
  <si>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</si>
  <si>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</si>
  <si>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</si>
  <si>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</si>
  <si>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</si>
  <si>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</si>
  <si>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</si>
  <si>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</si>
  <si>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</si>
  <si>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</si>
  <si>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</si>
  <si>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</si>
  <si>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</si>
  <si>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</si>
  <si>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</si>
  <si>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</si>
  <si>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</si>
  <si>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</si>
  <si>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</si>
  <si>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</si>
  <si>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</si>
  <si>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</si>
  <si>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</si>
  <si>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</si>
  <si>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</si>
  <si>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</si>
  <si>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</si>
  <si>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</si>
  <si>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</si>
  <si>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</si>
  <si>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</si>
  <si>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</si>
  <si>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</si>
  <si>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</si>
  <si>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</si>
  <si>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</si>
  <si>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</si>
  <si>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</si>
  <si>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</si>
  <si>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</si>
  <si>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</si>
  <si>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</si>
  <si>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</si>
  <si>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</si>
  <si>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</si>
  <si>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</si>
  <si>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</si>
  <si>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</si>
  <si>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</si>
  <si>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</si>
  <si>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</si>
  <si>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</si>
  <si>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</si>
  <si>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</si>
  <si>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</si>
  <si>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</si>
  <si>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</si>
  <si>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</si>
  <si>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</si>
  <si>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</si>
  <si>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</si>
  <si>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</si>
  <si>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</si>
  <si>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</si>
  <si>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</si>
  <si>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</si>
  <si>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</si>
  <si>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</si>
  <si>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</si>
  <si>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</si>
  <si>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</si>
  <si>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</si>
  <si>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</si>
  <si>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</si>
  <si>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</si>
  <si>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</si>
  <si>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</si>
  <si>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</si>
  <si>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</si>
  <si>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</si>
  <si>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</si>
  <si>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</si>
  <si>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</si>
  <si>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</si>
  <si>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</si>
  <si>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</si>
  <si>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</si>
  <si>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</si>
  <si>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</si>
  <si>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</si>
  <si>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</si>
  <si>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</si>
  <si>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</si>
  <si>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</si>
  <si>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</si>
  <si>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</si>
  <si>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</si>
  <si>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</si>
  <si>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</si>
  <si>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</si>
  <si>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</si>
  <si>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</si>
  <si>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</si>
  <si>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</si>
  <si>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</si>
  <si>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</si>
  <si>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</si>
  <si>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</si>
  <si>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</si>
  <si>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</si>
  <si>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</si>
  <si>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</si>
  <si>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</si>
  <si>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</si>
  <si>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</si>
  <si>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</si>
  <si>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徳島県海陽町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</si>
  <si>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</si>
  <si>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</si>
  <si>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</si>
  <si>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</si>
  <si>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</si>
  <si>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</si>
  <si>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</si>
  <si>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</si>
  <si>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</si>
  <si>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</si>
  <si>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</si>
  <si>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</si>
  <si>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</si>
  <si>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</si>
  <si>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</si>
  <si>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</si>
  <si>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</si>
  <si>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</si>
  <si>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</si>
  <si>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</si>
  <si>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海陽町鉄道経営安定基金特別会計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</si>
  <si>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</si>
  <si>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</si>
  <si>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</si>
  <si>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</si>
  <si>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</si>
  <si>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</si>
  <si>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</si>
  <si>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</si>
  <si>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</si>
  <si>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</si>
  <si>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</si>
  <si>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</si>
  <si>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</si>
  <si>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海陽町国民健康保険特別会計</t>
    <phoneticPr fontId="5"/>
  </si>
  <si>
    <t>海陽町介護保険特別会計</t>
    <phoneticPr fontId="5"/>
  </si>
  <si>
    <t>海陽町後期高齢者医療特別会計</t>
    <phoneticPr fontId="5"/>
  </si>
  <si>
    <t>海陽町水道事業会計</t>
    <phoneticPr fontId="5"/>
  </si>
  <si>
    <t>法適用企業</t>
    <phoneticPr fontId="5"/>
  </si>
  <si>
    <t>海陽町病院事業会計</t>
    <phoneticPr fontId="5"/>
  </si>
  <si>
    <t>海陽町下水道事業会計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</si>
  <si>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</si>
  <si>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</si>
  <si>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</si>
  <si>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</si>
  <si>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</si>
  <si>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</si>
  <si>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</si>
  <si>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</si>
  <si>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</si>
  <si>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</si>
  <si>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</si>
  <si>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</si>
  <si>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</si>
  <si>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</si>
  <si>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</si>
  <si>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</si>
  <si>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</si>
  <si>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</si>
  <si>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</si>
  <si>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</si>
  <si>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</si>
  <si>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</si>
  <si>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</si>
  <si>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</si>
  <si>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</si>
  <si>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</si>
  <si>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</si>
  <si>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</si>
  <si>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</si>
  <si>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</si>
  <si>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</si>
  <si>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</si>
  <si>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</si>
  <si>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</si>
  <si>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</si>
  <si>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</si>
  <si>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</si>
  <si>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</si>
  <si>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</si>
  <si>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</si>
  <si>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</si>
  <si>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</si>
  <si>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</si>
  <si>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</si>
  <si>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</si>
  <si>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</si>
  <si>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</si>
  <si>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</si>
  <si>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</si>
  <si>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</si>
  <si>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</si>
  <si>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</si>
  <si>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</si>
  <si>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</si>
  <si>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</si>
  <si>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</si>
  <si>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</si>
  <si>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</si>
  <si>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</si>
  <si>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</si>
  <si>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</si>
  <si>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</si>
  <si>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</si>
  <si>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</si>
  <si>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</si>
  <si>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</si>
  <si>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</si>
  <si>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</si>
  <si>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</si>
  <si>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</si>
  <si>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</si>
  <si>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</si>
  <si>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</si>
  <si>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</si>
  <si>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</si>
  <si>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</si>
  <si>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</si>
  <si>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</si>
  <si>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</si>
  <si>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</si>
  <si>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</si>
  <si>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</si>
  <si>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</si>
  <si>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</si>
  <si>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</si>
  <si>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</si>
  <si>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</si>
  <si>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</si>
  <si>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</si>
  <si>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</si>
  <si>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</si>
  <si>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</si>
  <si>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</si>
  <si>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</si>
  <si>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</si>
  <si>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</si>
  <si>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</si>
  <si>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</si>
  <si>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</si>
  <si>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</si>
  <si>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</si>
  <si>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</si>
  <si>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</si>
  <si>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</si>
  <si>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</si>
  <si>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</si>
  <si>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</si>
  <si>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</si>
  <si>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</si>
  <si>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</si>
  <si>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</si>
  <si>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</si>
  <si>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</si>
  <si>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</si>
  <si>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</si>
  <si>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</si>
  <si>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</si>
  <si>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</si>
  <si>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</si>
  <si>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</si>
  <si>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</si>
  <si>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</si>
  <si>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</si>
  <si>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</si>
  <si>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</si>
  <si>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</si>
  <si>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</si>
  <si>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</si>
  <si>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</si>
  <si>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</si>
  <si>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</si>
  <si>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</si>
  <si>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</si>
  <si>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</si>
  <si>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</si>
  <si>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海陽町水道事業会計</t>
  </si>
  <si>
    <t>一般会計</t>
  </si>
  <si>
    <t>海陽町下水道事業会計</t>
  </si>
  <si>
    <t>海陽町国民健康保険特別会計</t>
  </si>
  <si>
    <t>海陽町介護保険特別会計</t>
  </si>
  <si>
    <t>海陽町病院事業会計</t>
  </si>
  <si>
    <t>海陽町後期高齢者医療特別会計</t>
  </si>
  <si>
    <t>海陽町鉄道経営安定基金特別会計</t>
  </si>
  <si>
    <t>その他会計（赤字）</t>
  </si>
  <si>
    <t>その他会計（黒字）</t>
  </si>
  <si>
    <t>R02</t>
    <phoneticPr fontId="5"/>
  </si>
  <si>
    <t>R03</t>
    <phoneticPr fontId="5"/>
  </si>
  <si>
    <t>R04</t>
    <phoneticPr fontId="5"/>
  </si>
  <si>
    <t>R05</t>
    <phoneticPr fontId="5"/>
  </si>
  <si>
    <t>R06</t>
    <phoneticPr fontId="5"/>
  </si>
  <si>
    <t>㈱漁火</t>
    <rPh sb="1" eb="2">
      <t>リョウ</t>
    </rPh>
    <rPh sb="2" eb="3">
      <t>ヒ</t>
    </rPh>
    <phoneticPr fontId="2"/>
  </si>
  <si>
    <t>阿佐海岸鉄道㈱</t>
    <rPh sb="0" eb="2">
      <t>アサ</t>
    </rPh>
    <rPh sb="2" eb="4">
      <t>カイガン</t>
    </rPh>
    <rPh sb="4" eb="6">
      <t>テツドウ</t>
    </rPh>
    <phoneticPr fontId="2"/>
  </si>
  <si>
    <t>（一財）まぜのおか</t>
    <rPh sb="1" eb="2">
      <t>イチ</t>
    </rPh>
    <rPh sb="2" eb="3">
      <t>ザイ</t>
    </rPh>
    <phoneticPr fontId="2"/>
  </si>
  <si>
    <t>-</t>
    <phoneticPr fontId="2"/>
  </si>
  <si>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</si>
  <si>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</si>
  <si>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2"/>
  </si>
  <si>
    <t>海部老人ホーム町村組合</t>
    <rPh sb="0" eb="2">
      <t>カイフ</t>
    </rPh>
    <rPh sb="2" eb="4">
      <t>ロウジン</t>
    </rPh>
    <rPh sb="7" eb="9">
      <t>チョウソン</t>
    </rPh>
    <rPh sb="9" eb="11">
      <t>クミアイ</t>
    </rPh>
    <phoneticPr fontId="2"/>
  </si>
  <si>
    <t>海部郡衛生処理事務組合</t>
    <rPh sb="0" eb="3">
      <t>カイフグン</t>
    </rPh>
    <rPh sb="3" eb="5">
      <t>エイセイ</t>
    </rPh>
    <rPh sb="5" eb="7">
      <t>ショリ</t>
    </rPh>
    <rPh sb="7" eb="9">
      <t>ジム</t>
    </rPh>
    <rPh sb="9" eb="11">
      <t>クミアイ</t>
    </rPh>
    <phoneticPr fontId="2"/>
  </si>
  <si>
    <t>海部消防組合</t>
    <rPh sb="0" eb="2">
      <t>カイフ</t>
    </rPh>
    <rPh sb="2" eb="4">
      <t>ショウボウ</t>
    </rPh>
    <rPh sb="4" eb="6">
      <t>クミアイ</t>
    </rPh>
    <phoneticPr fontId="2"/>
  </si>
  <si>
    <t>徳島県後期高齢者医療広域連合（一般会計）</t>
    <rPh sb="0" eb="3">
      <t>トクシマケン</t>
    </rPh>
    <rPh sb="3" eb="5">
      <t>コウキ</t>
    </rPh>
    <rPh sb="5" eb="8">
      <t>コウレイシャ</t>
    </rPh>
    <rPh sb="8" eb="10">
      <t>イリョウ</t>
    </rPh>
    <rPh sb="10" eb="14">
      <t>コウイキレンゴウ</t>
    </rPh>
    <rPh sb="15" eb="17">
      <t>イッパン</t>
    </rPh>
    <rPh sb="17" eb="19">
      <t>カイケイ</t>
    </rPh>
    <phoneticPr fontId="2"/>
  </si>
  <si>
    <t>徳島県後期高齢者医療広域連合（後期高齢者医療事務会計）</t>
    <rPh sb="0" eb="3">
      <t>トクシマケン</t>
    </rPh>
    <rPh sb="3" eb="5">
      <t>コウキ</t>
    </rPh>
    <rPh sb="5" eb="8">
      <t>コウレイシャ</t>
    </rPh>
    <rPh sb="8" eb="10">
      <t>イリョウ</t>
    </rPh>
    <rPh sb="10" eb="14">
      <t>コウイキレンゴウ</t>
    </rPh>
    <rPh sb="15" eb="17">
      <t>コウキ</t>
    </rPh>
    <rPh sb="17" eb="20">
      <t>コウレイシャ</t>
    </rPh>
    <rPh sb="20" eb="22">
      <t>イリョウ</t>
    </rPh>
    <rPh sb="22" eb="24">
      <t>ジム</t>
    </rPh>
    <rPh sb="24" eb="26">
      <t>カイケイ</t>
    </rPh>
    <phoneticPr fontId="2"/>
  </si>
  <si>
    <t>海部郡特別養護老人ホーム事務組合</t>
    <rPh sb="0" eb="3">
      <t>カイフグン</t>
    </rPh>
    <rPh sb="3" eb="5">
      <t>トクベツ</t>
    </rPh>
    <rPh sb="5" eb="7">
      <t>ヨウゴ</t>
    </rPh>
    <rPh sb="7" eb="9">
      <t>ロウジン</t>
    </rPh>
    <rPh sb="12" eb="14">
      <t>ジム</t>
    </rPh>
    <rPh sb="14" eb="16">
      <t>クミアイ</t>
    </rPh>
    <phoneticPr fontId="2"/>
  </si>
  <si>
    <t>海陽町千年のいのちを守るまちづくり基金</t>
    <rPh sb="0" eb="3">
      <t>カイヨウチョウ</t>
    </rPh>
    <phoneticPr fontId="5"/>
  </si>
  <si>
    <t>海陽町子どもあゆみ基金</t>
  </si>
  <si>
    <t>海陽町公共施設整備保全基金</t>
    <rPh sb="0" eb="3">
      <t>カイヨウチョウ</t>
    </rPh>
    <rPh sb="3" eb="5">
      <t>コウキョウ</t>
    </rPh>
    <rPh sb="5" eb="7">
      <t>シセツ</t>
    </rPh>
    <rPh sb="7" eb="9">
      <t>セイビ</t>
    </rPh>
    <rPh sb="9" eb="11">
      <t>ホゼン</t>
    </rPh>
    <rPh sb="11" eb="13">
      <t>キキン</t>
    </rPh>
    <phoneticPr fontId="5"/>
  </si>
  <si>
    <t>海陽町特定施設振興整備基金</t>
  </si>
  <si>
    <t>海陽町未来まちづくり基金</t>
    <rPh sb="0" eb="3">
      <t>カイヨウチョウ</t>
    </rPh>
    <rPh sb="3" eb="5">
      <t>ミライ</t>
    </rPh>
    <rPh sb="10" eb="12">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</si>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</sst>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138402</c:v>
                </c:pt>
                <c:pt idx="2">
                  <c:v>146367</c:v>
                </c:pt>
                <c:pt idx="3">
                  <c:v>165181</c:v>
                </c:pt>
                <c:pt idx="4">
                  <c:v>166234</c:v>
                </c:pt>
              </c:numCache>
            </c:numRef>
          </c:val>
          <c:smooth val="0"/>
          <c:extLst>
            <c:ext xmlns:c16="http://schemas.microsoft.com/office/drawing/2014/chart" uri="{C3380CC4-5D6E-409C-BE32-E72D297353CC}">
              <c16:uniqueId val="{00000000-218C-41DC-8290-06AC81EB43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122513</c:v>
                </c:pt>
                <c:pt idx="1">
                  <c:v>109092</c:v>
                </c:pt>
                <c:pt idx="2">
                  <c:v>118866</c:v>
                </c:pt>
                <c:pt idx="3">
                  <c:v>126301</c:v>
                </c:pt>
                <c:pt idx="4">
                  <c:v>179642</c:v>
                </c:pt>
              </c:numCache>
            </c:numRef>
          </c:val>
          <c:smooth val="0"/>
          <c:extLst>
            <c:ext xmlns:c16="http://schemas.microsoft.com/office/drawing/2014/chart" uri="{C3380CC4-5D6E-409C-BE32-E72D297353CC}">
              <c16:uniqueId val="{00000001-218C-41DC-8290-06AC81EB43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10.85</c:v>
                </c:pt>
                <c:pt idx="1">
                  <c:v>10.6</c:v>
                </c:pt>
                <c:pt idx="2">
                  <c:v>9.6300000000000008</c:v>
                </c:pt>
                <c:pt idx="3">
                  <c:v>9.85</c:v>
                </c:pt>
                <c:pt idx="4">
                  <c:v>8.08</c:v>
                </c:pt>
              </c:numCache>
            </c:numRef>
          </c:val>
          <c:extLst>
            <c:ext xmlns:c16="http://schemas.microsoft.com/office/drawing/2014/chart" uri="{C3380CC4-5D6E-409C-BE32-E72D297353CC}">
              <c16:uniqueId val="{00000000-42FC-4BAD-852F-1E2ED336BF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76.28</c:v>
                </c:pt>
                <c:pt idx="1">
                  <c:v>76.02</c:v>
                </c:pt>
                <c:pt idx="2">
                  <c:v>80.7</c:v>
                </c:pt>
                <c:pt idx="3">
                  <c:v>82.67</c:v>
                </c:pt>
                <c:pt idx="4">
                  <c:v>82.78</c:v>
                </c:pt>
              </c:numCache>
            </c:numRef>
          </c:val>
          <c:extLst>
            <c:ext xmlns:c16="http://schemas.microsoft.com/office/drawing/2014/chart" uri="{C3380CC4-5D6E-409C-BE32-E72D297353CC}">
              <c16:uniqueId val="{00000001-42FC-4BAD-852F-1E2ED336BF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7.15</c:v>
                </c:pt>
                <c:pt idx="1">
                  <c:v>5.38</c:v>
                </c:pt>
                <c:pt idx="2">
                  <c:v>4.2</c:v>
                </c:pt>
                <c:pt idx="3">
                  <c:v>5.04</c:v>
                </c:pt>
                <c:pt idx="4">
                  <c:v>3.28</c:v>
                </c:pt>
              </c:numCache>
            </c:numRef>
          </c:val>
          <c:smooth val="0"/>
          <c:extLst>
            <c:ext xmlns:c16="http://schemas.microsoft.com/office/drawing/2014/chart" uri="{C3380CC4-5D6E-409C-BE32-E72D297353CC}">
              <c16:uniqueId val="{00000002-42FC-4BAD-852F-1E2ED336BF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0.77</c:v>
                </c:pt>
                <c:pt idx="2">
                  <c:v>#N/A</c:v>
                </c:pt>
                <c:pt idx="3">
                  <c:v>0.84</c:v>
                </c:pt>
                <c:pt idx="4">
                  <c:v>#N/A</c:v>
                </c:pt>
                <c:pt idx="5">
                  <c:v>1.0900000000000001</c:v>
                </c:pt>
                <c:pt idx="6">
                  <c:v>#N/A</c:v>
                </c:pt>
                <c:pt idx="7">
                  <c:v>1.67</c:v>
                </c:pt>
                <c:pt idx="8">
                  <c:v>0</c:v>
                </c:pt>
                <c:pt idx="9">
                  <c:v>0</c:v>
                </c:pt>
              </c:numCache>
            </c:numRef>
          </c:val>
          <c:extLst>
            <c:ext xmlns:c16="http://schemas.microsoft.com/office/drawing/2014/chart" uri="{C3380CC4-5D6E-409C-BE32-E72D297353CC}">
              <c16:uniqueId val="{00000000-FD8D-40F4-A171-F412534C91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8D-40F4-A171-F412534C9115}"/>
            </c:ext>
          </c:extLst>
        </c:ser>
        <c:ser>
          <c:idx val="2"/>
          <c:order val="2"/>
          <c:tx>
            <c:strRef>
              <c:f>データシート!$A$29</c:f>
              <c:strCache>
                <c:ptCount val="1"/>
                <c:pt idx="0">
                  <c:v>海陽町鉄道経営安定基金特別会計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D8D-40F4-A171-F412534C9115}"/>
            </c:ext>
          </c:extLst>
        </c:ser>
        <c:ser>
          <c:idx val="3"/>
          <c:order val="3"/>
          <c:tx>
            <c:strRef>
              <c:f>データシート!$A$30</c:f>
              <c:strCache>
                <c:ptCount val="1"/>
                <c:pt idx="0">
                  <c:v>海陽町後期高齢者医療特別会計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0.1</c:v>
                </c:pt>
                <c:pt idx="4">
                  <c:v>#N/A</c:v>
                </c:pt>
                <c:pt idx="5">
                  <c:v>0.12</c:v>
                </c:pt>
                <c:pt idx="6">
                  <c:v>#N/A</c:v>
                </c:pt>
                <c:pt idx="7">
                  <c:v>0.1</c:v>
                </c:pt>
                <c:pt idx="8">
                  <c:v>#N/A</c:v>
                </c:pt>
                <c:pt idx="9">
                  <c:v>0.12</c:v>
                </c:pt>
              </c:numCache>
            </c:numRef>
          </c:val>
          <c:extLst>
            <c:ext xmlns:c16="http://schemas.microsoft.com/office/drawing/2014/chart" uri="{C3380CC4-5D6E-409C-BE32-E72D297353CC}">
              <c16:uniqueId val="{00000003-FD8D-40F4-A171-F412534C9115}"/>
            </c:ext>
          </c:extLst>
        </c:ser>
        <c:ser>
          <c:idx val="4"/>
          <c:order val="4"/>
          <c:tx>
            <c:strRef>
              <c:f>データシート!$A$31</c:f>
              <c:strCache>
                <c:ptCount val="1"/>
                <c:pt idx="0">
                  <c:v>海陽町病院事業会計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0.83</c:v>
                </c:pt>
                <c:pt idx="2">
                  <c:v>#N/A</c:v>
                </c:pt>
                <c:pt idx="3">
                  <c:v>1.26</c:v>
                </c:pt>
                <c:pt idx="4">
                  <c:v>#N/A</c:v>
                </c:pt>
                <c:pt idx="5">
                  <c:v>1.33</c:v>
                </c:pt>
                <c:pt idx="6">
                  <c:v>#N/A</c:v>
                </c:pt>
                <c:pt idx="7">
                  <c:v>0.69</c:v>
                </c:pt>
                <c:pt idx="8">
                  <c:v>#N/A</c:v>
                </c:pt>
                <c:pt idx="9">
                  <c:v>0.79</c:v>
                </c:pt>
              </c:numCache>
            </c:numRef>
          </c:val>
          <c:extLst>
            <c:ext xmlns:c16="http://schemas.microsoft.com/office/drawing/2014/chart" uri="{C3380CC4-5D6E-409C-BE32-E72D297353CC}">
              <c16:uniqueId val="{00000004-FD8D-40F4-A171-F412534C9115}"/>
            </c:ext>
          </c:extLst>
        </c:ser>
        <c:ser>
          <c:idx val="5"/>
          <c:order val="5"/>
          <c:tx>
            <c:strRef>
              <c:f>データシート!$A$32</c:f>
              <c:strCache>
                <c:ptCount val="1"/>
                <c:pt idx="0">
                  <c:v>海陽町介護保険特別会計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c:v>
                </c:pt>
                <c:pt idx="2">
                  <c:v>#N/A</c:v>
                </c:pt>
                <c:pt idx="3">
                  <c:v>0.31</c:v>
                </c:pt>
                <c:pt idx="4">
                  <c:v>#N/A</c:v>
                </c:pt>
                <c:pt idx="5">
                  <c:v>0.19</c:v>
                </c:pt>
                <c:pt idx="6">
                  <c:v>#N/A</c:v>
                </c:pt>
                <c:pt idx="7">
                  <c:v>7.0000000000000007E-2</c:v>
                </c:pt>
                <c:pt idx="8">
                  <c:v>#N/A</c:v>
                </c:pt>
                <c:pt idx="9">
                  <c:v>1.01</c:v>
                </c:pt>
              </c:numCache>
            </c:numRef>
          </c:val>
          <c:extLst>
            <c:ext xmlns:c16="http://schemas.microsoft.com/office/drawing/2014/chart" uri="{C3380CC4-5D6E-409C-BE32-E72D297353CC}">
              <c16:uniqueId val="{00000005-FD8D-40F4-A171-F412534C9115}"/>
            </c:ext>
          </c:extLst>
        </c:ser>
        <c:ser>
          <c:idx val="6"/>
          <c:order val="6"/>
          <c:tx>
            <c:strRef>
              <c:f>データシート!$A$33</c:f>
              <c:strCache>
                <c:ptCount val="1"/>
                <c:pt idx="0">
                  <c:v>海陽町国民健康保険特別会計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1.51</c:v>
                </c:pt>
                <c:pt idx="2">
                  <c:v>#N/A</c:v>
                </c:pt>
                <c:pt idx="3">
                  <c:v>2.06</c:v>
                </c:pt>
                <c:pt idx="4">
                  <c:v>#N/A</c:v>
                </c:pt>
                <c:pt idx="5">
                  <c:v>2.93</c:v>
                </c:pt>
                <c:pt idx="6">
                  <c:v>#N/A</c:v>
                </c:pt>
                <c:pt idx="7">
                  <c:v>2.48</c:v>
                </c:pt>
                <c:pt idx="8">
                  <c:v>#N/A</c:v>
                </c:pt>
                <c:pt idx="9">
                  <c:v>1.61</c:v>
                </c:pt>
              </c:numCache>
            </c:numRef>
          </c:val>
          <c:extLst>
            <c:ext xmlns:c16="http://schemas.microsoft.com/office/drawing/2014/chart" uri="{C3380CC4-5D6E-409C-BE32-E72D297353CC}">
              <c16:uniqueId val="{00000006-FD8D-40F4-A171-F412534C9115}"/>
            </c:ext>
          </c:extLst>
        </c:ser>
        <c:ser>
          <c:idx val="7"/>
          <c:order val="7"/>
          <c:tx>
            <c:strRef>
              <c:f>データシート!$A$34</c:f>
              <c:strCache>
                <c:ptCount val="1"/>
                <c:pt idx="0">
                  <c:v>海陽町下水道事業会計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2.77</c:v>
                </c:pt>
              </c:numCache>
            </c:numRef>
          </c:val>
          <c:extLst>
            <c:ext xmlns:c16="http://schemas.microsoft.com/office/drawing/2014/chart" uri="{C3380CC4-5D6E-409C-BE32-E72D297353CC}">
              <c16:uniqueId val="{00000007-FD8D-40F4-A171-F412534C911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10.85</c:v>
                </c:pt>
                <c:pt idx="2">
                  <c:v>#N/A</c:v>
                </c:pt>
                <c:pt idx="3">
                  <c:v>10.59</c:v>
                </c:pt>
                <c:pt idx="4">
                  <c:v>#N/A</c:v>
                </c:pt>
                <c:pt idx="5">
                  <c:v>9.6300000000000008</c:v>
                </c:pt>
                <c:pt idx="6">
                  <c:v>#N/A</c:v>
                </c:pt>
                <c:pt idx="7">
                  <c:v>9.84</c:v>
                </c:pt>
                <c:pt idx="8">
                  <c:v>#N/A</c:v>
                </c:pt>
                <c:pt idx="9">
                  <c:v>8.08</c:v>
                </c:pt>
              </c:numCache>
            </c:numRef>
          </c:val>
          <c:extLst>
            <c:ext xmlns:c16="http://schemas.microsoft.com/office/drawing/2014/chart" uri="{C3380CC4-5D6E-409C-BE32-E72D297353CC}">
              <c16:uniqueId val="{00000008-FD8D-40F4-A171-F412534C9115}"/>
            </c:ext>
          </c:extLst>
        </c:ser>
        <c:ser>
          <c:idx val="9"/>
          <c:order val="9"/>
          <c:tx>
            <c:strRef>
              <c:f>データシート!$A$36</c:f>
              <c:strCache>
                <c:ptCount val="1"/>
                <c:pt idx="0">
                  <c:v>海陽町水道事業会計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13.38</c:v>
                </c:pt>
                <c:pt idx="2">
                  <c:v>#N/A</c:v>
                </c:pt>
                <c:pt idx="3">
                  <c:v>13.13</c:v>
                </c:pt>
                <c:pt idx="4">
                  <c:v>#N/A</c:v>
                </c:pt>
                <c:pt idx="5">
                  <c:v>13.53</c:v>
                </c:pt>
                <c:pt idx="6">
                  <c:v>#N/A</c:v>
                </c:pt>
                <c:pt idx="7">
                  <c:v>14.16</c:v>
                </c:pt>
                <c:pt idx="8">
                  <c:v>#N/A</c:v>
                </c:pt>
                <c:pt idx="9">
                  <c:v>13.97</c:v>
                </c:pt>
              </c:numCache>
            </c:numRef>
          </c:val>
          <c:extLst>
            <c:ext xmlns:c16="http://schemas.microsoft.com/office/drawing/2014/chart" uri="{C3380CC4-5D6E-409C-BE32-E72D297353CC}">
              <c16:uniqueId val="{00000009-FD8D-40F4-A171-F412534C91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957</c:v>
                </c:pt>
                <c:pt idx="5">
                  <c:v>890</c:v>
                </c:pt>
                <c:pt idx="8">
                  <c:v>880</c:v>
                </c:pt>
                <c:pt idx="11">
                  <c:v>837</c:v>
                </c:pt>
                <c:pt idx="14">
                  <c:v>808</c:v>
                </c:pt>
              </c:numCache>
            </c:numRef>
          </c:val>
          <c:extLst>
            <c:ext xmlns:c16="http://schemas.microsoft.com/office/drawing/2014/chart" uri="{C3380CC4-5D6E-409C-BE32-E72D297353CC}">
              <c16:uniqueId val="{00000000-E5E1-4146-A2A9-A644563512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E1-4146-A2A9-A644563512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5E1-4146-A2A9-A644563512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1</c:v>
                </c:pt>
                <c:pt idx="6">
                  <c:v>0</c:v>
                </c:pt>
                <c:pt idx="9">
                  <c:v>0</c:v>
                </c:pt>
                <c:pt idx="12">
                  <c:v>0</c:v>
                </c:pt>
              </c:numCache>
            </c:numRef>
          </c:val>
          <c:extLst>
            <c:ext xmlns:c16="http://schemas.microsoft.com/office/drawing/2014/chart" uri="{C3380CC4-5D6E-409C-BE32-E72D297353CC}">
              <c16:uniqueId val="{00000003-E5E1-4146-A2A9-A644563512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205</c:v>
                </c:pt>
                <c:pt idx="3">
                  <c:v>194</c:v>
                </c:pt>
                <c:pt idx="6">
                  <c:v>196</c:v>
                </c:pt>
                <c:pt idx="9">
                  <c:v>189</c:v>
                </c:pt>
                <c:pt idx="12">
                  <c:v>184</c:v>
                </c:pt>
              </c:numCache>
            </c:numRef>
          </c:val>
          <c:extLst>
            <c:ext xmlns:c16="http://schemas.microsoft.com/office/drawing/2014/chart" uri="{C3380CC4-5D6E-409C-BE32-E72D297353CC}">
              <c16:uniqueId val="{00000004-E5E1-4146-A2A9-A644563512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E1-4146-A2A9-A644563512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E1-4146-A2A9-A644563512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787</c:v>
                </c:pt>
                <c:pt idx="3">
                  <c:v>731</c:v>
                </c:pt>
                <c:pt idx="6">
                  <c:v>746</c:v>
                </c:pt>
                <c:pt idx="9">
                  <c:v>706</c:v>
                </c:pt>
                <c:pt idx="12">
                  <c:v>709</c:v>
                </c:pt>
              </c:numCache>
            </c:numRef>
          </c:val>
          <c:extLst>
            <c:ext xmlns:c16="http://schemas.microsoft.com/office/drawing/2014/chart" uri="{C3380CC4-5D6E-409C-BE32-E72D297353CC}">
              <c16:uniqueId val="{00000007-E5E1-4146-A2A9-A644563512F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59</c:v>
                </c:pt>
                <c:pt idx="2">
                  <c:v>#N/A</c:v>
                </c:pt>
                <c:pt idx="3">
                  <c:v>#N/A</c:v>
                </c:pt>
                <c:pt idx="4">
                  <c:v>36</c:v>
                </c:pt>
                <c:pt idx="5">
                  <c:v>#N/A</c:v>
                </c:pt>
                <c:pt idx="6">
                  <c:v>#N/A</c:v>
                </c:pt>
                <c:pt idx="7">
                  <c:v>62</c:v>
                </c:pt>
                <c:pt idx="8">
                  <c:v>#N/A</c:v>
                </c:pt>
                <c:pt idx="9">
                  <c:v>#N/A</c:v>
                </c:pt>
                <c:pt idx="10">
                  <c:v>58</c:v>
                </c:pt>
                <c:pt idx="11">
                  <c:v>#N/A</c:v>
                </c:pt>
                <c:pt idx="12">
                  <c:v>#N/A</c:v>
                </c:pt>
                <c:pt idx="13">
                  <c:v>85</c:v>
                </c:pt>
                <c:pt idx="14">
                  <c:v>#N/A</c:v>
                </c:pt>
              </c:numCache>
            </c:numRef>
          </c:val>
          <c:smooth val="0"/>
          <c:extLst>
            <c:ext xmlns:c16="http://schemas.microsoft.com/office/drawing/2014/chart" uri="{C3380CC4-5D6E-409C-BE32-E72D297353CC}">
              <c16:uniqueId val="{00000008-E5E1-4146-A2A9-A644563512F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7265</c:v>
                </c:pt>
                <c:pt idx="5">
                  <c:v>6914</c:v>
                </c:pt>
                <c:pt idx="8">
                  <c:v>6743</c:v>
                </c:pt>
                <c:pt idx="11">
                  <c:v>6475</c:v>
                </c:pt>
                <c:pt idx="14">
                  <c:v>6973</c:v>
                </c:pt>
              </c:numCache>
            </c:numRef>
          </c:val>
          <c:extLst>
            <c:ext xmlns:c16="http://schemas.microsoft.com/office/drawing/2014/chart" uri="{C3380CC4-5D6E-409C-BE32-E72D297353CC}">
              <c16:uniqueId val="{00000000-6C59-4068-B3A1-DA0B23F25F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100</c:v>
                </c:pt>
                <c:pt idx="5">
                  <c:v>94</c:v>
                </c:pt>
                <c:pt idx="8">
                  <c:v>90</c:v>
                </c:pt>
                <c:pt idx="11">
                  <c:v>86</c:v>
                </c:pt>
                <c:pt idx="14">
                  <c:v>82</c:v>
                </c:pt>
              </c:numCache>
            </c:numRef>
          </c:val>
          <c:extLst>
            <c:ext xmlns:c16="http://schemas.microsoft.com/office/drawing/2014/chart" uri="{C3380CC4-5D6E-409C-BE32-E72D297353CC}">
              <c16:uniqueId val="{00000001-6C59-4068-B3A1-DA0B23F25F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9025</c:v>
                </c:pt>
                <c:pt idx="5">
                  <c:v>9706</c:v>
                </c:pt>
                <c:pt idx="8">
                  <c:v>10386</c:v>
                </c:pt>
                <c:pt idx="11">
                  <c:v>10625</c:v>
                </c:pt>
                <c:pt idx="14">
                  <c:v>10611</c:v>
                </c:pt>
              </c:numCache>
            </c:numRef>
          </c:val>
          <c:extLst>
            <c:ext xmlns:c16="http://schemas.microsoft.com/office/drawing/2014/chart" uri="{C3380CC4-5D6E-409C-BE32-E72D297353CC}">
              <c16:uniqueId val="{00000002-6C59-4068-B3A1-DA0B23F25F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C59-4068-B3A1-DA0B23F25F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59-4068-B3A1-DA0B23F25F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59-4068-B3A1-DA0B23F25F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1148</c:v>
                </c:pt>
                <c:pt idx="3">
                  <c:v>1101</c:v>
                </c:pt>
                <c:pt idx="6">
                  <c:v>1048</c:v>
                </c:pt>
                <c:pt idx="9">
                  <c:v>986</c:v>
                </c:pt>
                <c:pt idx="12">
                  <c:v>998</c:v>
                </c:pt>
              </c:numCache>
            </c:numRef>
          </c:val>
          <c:extLst>
            <c:ext xmlns:c16="http://schemas.microsoft.com/office/drawing/2014/chart" uri="{C3380CC4-5D6E-409C-BE32-E72D297353CC}">
              <c16:uniqueId val="{00000006-6C59-4068-B3A1-DA0B23F25F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7-6C59-4068-B3A1-DA0B23F25F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1819</c:v>
                </c:pt>
                <c:pt idx="3">
                  <c:v>1800</c:v>
                </c:pt>
                <c:pt idx="6">
                  <c:v>1778</c:v>
                </c:pt>
                <c:pt idx="9">
                  <c:v>1729</c:v>
                </c:pt>
                <c:pt idx="12">
                  <c:v>1616</c:v>
                </c:pt>
              </c:numCache>
            </c:numRef>
          </c:val>
          <c:extLst>
            <c:ext xmlns:c16="http://schemas.microsoft.com/office/drawing/2014/chart" uri="{C3380CC4-5D6E-409C-BE32-E72D297353CC}">
              <c16:uniqueId val="{00000008-6C59-4068-B3A1-DA0B23F25F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45</c:v>
                </c:pt>
                <c:pt idx="3">
                  <c:v>37</c:v>
                </c:pt>
                <c:pt idx="6">
                  <c:v>30</c:v>
                </c:pt>
                <c:pt idx="9">
                  <c:v>23</c:v>
                </c:pt>
                <c:pt idx="12">
                  <c:v>15</c:v>
                </c:pt>
              </c:numCache>
            </c:numRef>
          </c:val>
          <c:extLst>
            <c:ext xmlns:c16="http://schemas.microsoft.com/office/drawing/2014/chart" uri="{C3380CC4-5D6E-409C-BE32-E72D297353CC}">
              <c16:uniqueId val="{00000009-6C59-4068-B3A1-DA0B23F25F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6608</c:v>
                </c:pt>
                <c:pt idx="3">
                  <c:v>6378</c:v>
                </c:pt>
                <c:pt idx="6">
                  <c:v>6123</c:v>
                </c:pt>
                <c:pt idx="9">
                  <c:v>5895</c:v>
                </c:pt>
                <c:pt idx="12">
                  <c:v>6899</c:v>
                </c:pt>
              </c:numCache>
            </c:numRef>
          </c:val>
          <c:extLst>
            <c:ext xmlns:c16="http://schemas.microsoft.com/office/drawing/2014/chart" uri="{C3380CC4-5D6E-409C-BE32-E72D297353CC}">
              <c16:uniqueId val="{0000000A-6C59-4068-B3A1-DA0B23F25F7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C59-4068-B3A1-DA0B23F25F7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3948</c:v>
                </c:pt>
                <c:pt idx="1">
                  <c:v>4042</c:v>
                </c:pt>
                <c:pt idx="2">
                  <c:v>4141</c:v>
                </c:pt>
              </c:numCache>
            </c:numRef>
          </c:val>
          <c:extLst>
            <c:ext xmlns:c16="http://schemas.microsoft.com/office/drawing/2014/chart" uri="{C3380CC4-5D6E-409C-BE32-E72D297353CC}">
              <c16:uniqueId val="{00000000-C50A-488D-A65C-69EA9A9DD5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1897</c:v>
                </c:pt>
                <c:pt idx="1">
                  <c:v>1918</c:v>
                </c:pt>
                <c:pt idx="2">
                  <c:v>1944</c:v>
                </c:pt>
              </c:numCache>
            </c:numRef>
          </c:val>
          <c:extLst>
            <c:ext xmlns:c16="http://schemas.microsoft.com/office/drawing/2014/chart" uri="{C3380CC4-5D6E-409C-BE32-E72D297353CC}">
              <c16:uniqueId val="{00000001-C50A-488D-A65C-69EA9A9DD5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4384</c:v>
                </c:pt>
                <c:pt idx="1">
                  <c:v>4483</c:v>
                </c:pt>
                <c:pt idx="2">
                  <c:v>5154</c:v>
                </c:pt>
              </c:numCache>
            </c:numRef>
          </c:val>
          <c:extLst>
            <c:ext xmlns:c16="http://schemas.microsoft.com/office/drawing/2014/chart" uri="{C3380CC4-5D6E-409C-BE32-E72D297353CC}">
              <c16:uniqueId val="{00000002-C50A-488D-A65C-69EA9A9DD5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額を除いた元利償還金は、前年度からほぼ横ばいであるものの、普通交付税の基準財政需要額に算入される公債費のうち、過去に繰上償還を行い、基準財政需要額に算入されていた臨時財政対策債（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年度債）の算入終了等により算入公債費等が減少したため、前年度数値より悪化したものである。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基準財政需要額見込額の増（＋</a:t>
          </a:r>
          <a:r>
            <a:rPr kumimoji="1" lang="en-US" altLang="ja-JP" sz="1400">
              <a:latin typeface="ＭＳ ゴシック" pitchFamily="49" charset="-128"/>
              <a:ea typeface="ＭＳ ゴシック" pitchFamily="49" charset="-128"/>
            </a:rPr>
            <a:t>498,258</a:t>
          </a:r>
          <a:r>
            <a:rPr kumimoji="1" lang="ja-JP" altLang="en-US" sz="1400">
              <a:latin typeface="ＭＳ ゴシック" pitchFamily="49" charset="-128"/>
              <a:ea typeface="ＭＳ ゴシック" pitchFamily="49" charset="-128"/>
            </a:rPr>
            <a:t>千円）や、公営企業債等繰入見込額の減（△</a:t>
          </a:r>
          <a:r>
            <a:rPr kumimoji="1" lang="en-US" altLang="ja-JP" sz="1400">
              <a:latin typeface="ＭＳ ゴシック" pitchFamily="49" charset="-128"/>
              <a:ea typeface="ＭＳ ゴシック" pitchFamily="49" charset="-128"/>
            </a:rPr>
            <a:t>112,602</a:t>
          </a:r>
          <a:r>
            <a:rPr kumimoji="1" lang="ja-JP" altLang="en-US" sz="1400">
              <a:latin typeface="ＭＳ ゴシック" pitchFamily="49" charset="-128"/>
              <a:ea typeface="ＭＳ ゴシック" pitchFamily="49" charset="-128"/>
            </a:rPr>
            <a:t>千円）など、数値の好転要因もあるものの、地方債の現在高の増（</a:t>
          </a:r>
          <a:r>
            <a:rPr kumimoji="1" lang="en-US" altLang="ja-JP" sz="1400">
              <a:latin typeface="ＭＳ ゴシック" pitchFamily="49" charset="-128"/>
              <a:ea typeface="ＭＳ ゴシック" pitchFamily="49" charset="-128"/>
            </a:rPr>
            <a:t>+1,004</a:t>
          </a:r>
          <a:r>
            <a:rPr kumimoji="1" lang="ja-JP" altLang="en-US" sz="1400">
              <a:latin typeface="ＭＳ ゴシック" pitchFamily="49" charset="-128"/>
              <a:ea typeface="ＭＳ ゴシック" pitchFamily="49" charset="-128"/>
            </a:rPr>
            <a:t>百万円）や、退職手当負担見込額の増（＋</a:t>
          </a:r>
          <a:r>
            <a:rPr kumimoji="1" lang="en-US" altLang="ja-JP" sz="1400">
              <a:latin typeface="ＭＳ ゴシック" pitchFamily="49" charset="-128"/>
              <a:ea typeface="ＭＳ ゴシック" pitchFamily="49" charset="-128"/>
            </a:rPr>
            <a:t>12,843</a:t>
          </a:r>
          <a:r>
            <a:rPr kumimoji="1" lang="ja-JP" altLang="en-US" sz="1400">
              <a:latin typeface="ＭＳ ゴシック" pitchFamily="49" charset="-128"/>
              <a:ea typeface="ＭＳ ゴシック" pitchFamily="49" charset="-128"/>
            </a:rPr>
            <a:t>千円）など将来負担額が大きく増加したことにより、前年度数値より悪化したものである。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徳島県海陽町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鉄道経営安定基金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百万円、ふるさとづくり寄附基金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百万円、子どもあゆみ基金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百万円等の取崩を行ったが、財政調整基金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百万円、ふるさとづくり寄附基金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百万円、森林・林業活性化基金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百万円、未来まちづくり基金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百万円、鉄道経営安定金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対前年度比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796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11,239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今後、大型事業（宍喰地区防災公園整備事業（総事業費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百万円）、防災行政無線システム（総事業費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百万円）、衛生組合ごみ処理施設整備事業、海部消防組合庁舎整備事業等）を行う予定であり、中長期的には取崩額が増加し、残高が減少していく見込みである。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海陽町千年のいのちを守るまちづくり基金：地震津波災害に強いまちづくりに要する経費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海陽町子どもあゆみ基金：子どもを安心して生み育てられる環境整備に要する経費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海陽町未来まちづくり基金：海陽町の地域振興及び町民の一体感の醸成を図るために行うまちづくり事業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海陽町公共施設整備保全基金：公共施設の整備、維持及び更新に要する経費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海陽町特定施設振興整備基金：住民の健康の保持促進・幼児の健全なる育成・地域振興等魅力ある地域づくりの推進整備に要する経費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海陽町子どもあゆみ基金：子どもあゆみ事業（医療費助成、多子世帯保育料軽減等）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百万円の基金取崩により、基金残高が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海陽町未来まちづくり基金：基金を創設し、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百万円の基金積み立てにより、基金残高が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海陽町千年のいのちを守るまちづくり基金：宍喰地区防災公園整備事業（総事業費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百万円）を実施するため今後取崩予定である。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海陽町未来まちづくり基金：海陽町の地域振興及び町民の一体感の醸成を図るため、必要な事業を実施する場合に取崩予定である。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定員適正化計画に基づく人件費の抑制、行財政改革の実行による徹底した経費削減等により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今後、大型事業（宍喰地区防災公園整備事業（総事業費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百万円）、防災行政無線システム（総事業費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百万円）、衛生組合ごみ処理施設整備事業、海部消防組合庁舎整備事業等）を行う予定であり、中長期的には取崩額が増加し、残高が減少していく見込みである。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基金預金利子収入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千円及び普通交付税（臨時財政対策債償還基金費）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千円の基金積立により、基金残高は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今後、大型事業（宍喰地区防災公園整備事業（総事業費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百万円）、防災行政無線システム（総事業費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百万円）、衛生組合ごみ処理施設整備事業、海部消防組合庁舎整備事業等）を行う予定であり、中長期的には公債費の増加に伴う取崩額が増加し、残高が減少していく見込みである。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8,199
7,973
327.67
9,810,860
9,348,775
404,379
5,002,273
6,898,773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人口の減少や全国平均を上回る高齢者比率（令和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度末</a:t>
          </a:r>
          <a:r>
            <a:rPr kumimoji="1" lang="en-US" altLang="ja-JP" sz="1300">
              <a:latin typeface="ＭＳ Ｐゴシック" panose="020B0600070205080204" pitchFamily="50" charset="-128"/>
              <a:ea typeface="ＭＳ Ｐゴシック" panose="020B0600070205080204" pitchFamily="50" charset="-128"/>
            </a:rPr>
            <a:t>.48.1</a:t>
          </a:r>
          <a:r>
            <a:rPr kumimoji="1" lang="ja-JP" altLang="en-US" sz="1300">
              <a:latin typeface="ＭＳ Ｐゴシック" panose="020B0600070205080204" pitchFamily="50" charset="-128"/>
              <a:ea typeface="ＭＳ Ｐゴシック" panose="020B0600070205080204" pitchFamily="50" charset="-128"/>
            </a:rPr>
            <a:t>％）に加え、町内に大型事業所が少ないことなどから地方税収が乏しく、類似団体平均を大きく下回っている。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は、税の徴収力を強化することに努め、増収を図るとともに、一次産業をはじめ、新しい地域産業の創出や、活力あるまちづくり施策を展開しつつ、海陽町行財政改革プランの着実な実行により徹底した歳出削減をすること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162278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212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43</xdr:row>
      <xdr:rowOff>162278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43</xdr:row>
      <xdr:rowOff>162278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43</xdr:row>
      <xdr:rowOff>162278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百万円）の減、歳出では、職員人件費の増や海部消防組合負担金の増などによる経常一財の増により、前年度と比較して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89.8</a:t>
          </a:r>
          <a:r>
            <a:rPr kumimoji="1" lang="ja-JP" altLang="en-US" sz="1300">
              <a:latin typeface="ＭＳ Ｐゴシック" panose="020B0600070205080204" pitchFamily="50" charset="-128"/>
              <a:ea typeface="ＭＳ Ｐゴシック" panose="020B0600070205080204" pitchFamily="50" charset="-128"/>
            </a:rPr>
            <a:t>％となっている。（類似団体平均を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ポイント上回っており、県平均を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今後も引き続き行財政改革への取組を実施し、義務的経費の削減に努めることとする。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133604</xdr:rowOff>
    </xdr:from>
    <xdr:to>
      <xdr:col>23</xdr:col>
      <xdr:colOff>133350</xdr:colOff>
      <xdr:row>64</xdr:row>
      <xdr:rowOff>53848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34954"/>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63</xdr:row>
      <xdr:rowOff>133604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75696"/>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62</xdr:row>
      <xdr:rowOff>145796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68178"/>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109728</xdr:rowOff>
    </xdr:from>
    <xdr:to>
      <xdr:col>11</xdr:col>
      <xdr:colOff>31750</xdr:colOff>
      <xdr:row>63</xdr:row>
      <xdr:rowOff>27432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6817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140225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82804</xdr:rowOff>
    </xdr:from>
    <xdr:to>
      <xdr:col>19</xdr:col>
      <xdr:colOff>184150</xdr:colOff>
      <xdr:row>64</xdr:row>
      <xdr:rowOff>12954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58928</xdr:rowOff>
    </xdr:from>
    <xdr:to>
      <xdr:col>11</xdr:col>
      <xdr:colOff>82550</xdr:colOff>
      <xdr:row>61</xdr:row>
      <xdr:rowOff>160528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170705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148082</xdr:rowOff>
    </xdr:from>
    <xdr:to>
      <xdr:col>7</xdr:col>
      <xdr:colOff>31750</xdr:colOff>
      <xdr:row>63</xdr:row>
      <xdr:rowOff>78232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88409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[337,048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337,048</a:t>
          </a:r>
          <a:r>
            <a:rPr kumimoji="1" lang="ja-JP" altLang="en-US" sz="1300">
              <a:latin typeface="ＭＳ Ｐゴシック" panose="020B0600070205080204" pitchFamily="50" charset="-128"/>
              <a:ea typeface="ＭＳ Ｐゴシック" panose="020B0600070205080204" pitchFamily="50" charset="-128"/>
            </a:rPr>
            <a:t>円と前年度決算額と比較では</a:t>
          </a:r>
          <a:r>
            <a:rPr kumimoji="1" lang="en-US" altLang="ja-JP" sz="1300">
              <a:latin typeface="ＭＳ Ｐゴシック" panose="020B0600070205080204" pitchFamily="50" charset="-128"/>
              <a:ea typeface="ＭＳ Ｐゴシック" panose="020B0600070205080204" pitchFamily="50" charset="-128"/>
            </a:rPr>
            <a:t>30,559</a:t>
          </a:r>
          <a:r>
            <a:rPr kumimoji="1" lang="ja-JP" altLang="en-US" sz="1300">
              <a:latin typeface="ＭＳ Ｐゴシック" panose="020B0600070205080204" pitchFamily="50" charset="-128"/>
              <a:ea typeface="ＭＳ Ｐゴシック" panose="020B0600070205080204" pitchFamily="50" charset="-128"/>
            </a:rPr>
            <a:t>円増加し、類似団体平均</a:t>
          </a:r>
          <a:r>
            <a:rPr kumimoji="1" lang="en-US" altLang="ja-JP" sz="1300">
              <a:latin typeface="ＭＳ Ｐゴシック" panose="020B0600070205080204" pitchFamily="50" charset="-128"/>
              <a:ea typeface="ＭＳ Ｐゴシック" panose="020B0600070205080204" pitchFamily="50" charset="-128"/>
            </a:rPr>
            <a:t>360,636</a:t>
          </a:r>
          <a:r>
            <a:rPr kumimoji="1" lang="ja-JP" altLang="en-US" sz="1300">
              <a:latin typeface="ＭＳ Ｐゴシック" panose="020B0600070205080204" pitchFamily="50" charset="-128"/>
              <a:ea typeface="ＭＳ Ｐゴシック" panose="020B0600070205080204" pitchFamily="50" charset="-128"/>
            </a:rPr>
            <a:t>円を上回っている。主な増加要因としては、漁火の森・宍喰温泉施設指定管理料の皆増（</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百万）などにより、前年度と比較して物件費総額が増となり、分母となる人口（</a:t>
          </a:r>
          <a:r>
            <a:rPr kumimoji="1" lang="en-US" altLang="ja-JP" sz="1300">
              <a:latin typeface="ＭＳ Ｐゴシック" panose="020B0600070205080204" pitchFamily="50" charset="-128"/>
              <a:ea typeface="ＭＳ Ｐゴシック" panose="020B0600070205080204" pitchFamily="50" charset="-128"/>
            </a:rPr>
            <a:t>8,402</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8,199</a:t>
          </a:r>
          <a:r>
            <a:rPr kumimoji="1" lang="ja-JP" altLang="en-US" sz="1300">
              <a:latin typeface="ＭＳ Ｐゴシック" panose="020B0600070205080204" pitchFamily="50" charset="-128"/>
              <a:ea typeface="ＭＳ Ｐゴシック" panose="020B0600070205080204" pitchFamily="50" charset="-128"/>
            </a:rPr>
            <a:t>人）の減より人口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人当たりの決算額が上昇となった。</a:t>
          </a:r>
        </a:p>
        <a:p>
          <a:r>
            <a:rPr kumimoji="1" lang="ja-JP" altLang="en-US" sz="1300">
              <a:latin typeface="ＭＳ Ｐゴシック" panose="020B0600070205080204" pitchFamily="50" charset="-128"/>
              <a:ea typeface="ＭＳ Ｐゴシック" panose="020B0600070205080204" pitchFamily="50" charset="-128"/>
            </a:rPr>
            <a:t>　今後も職員数の適正管理及び物件費の削減に努め、適正化を図る。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141562</xdr:rowOff>
    </xdr:from>
    <xdr:to>
      <xdr:col>23</xdr:col>
      <xdr:colOff>133350</xdr:colOff>
      <xdr:row>81</xdr:row>
      <xdr:rowOff>156310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29012"/>
          <a:ext cx="838200" cy="1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141087</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2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138761</xdr:rowOff>
    </xdr:from>
    <xdr:to>
      <xdr:col>19</xdr:col>
      <xdr:colOff>133350</xdr:colOff>
      <xdr:row>81</xdr:row>
      <xdr:rowOff>141562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26211"/>
          <a:ext cx="8890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135755</xdr:rowOff>
    </xdr:from>
    <xdr:to>
      <xdr:col>15</xdr:col>
      <xdr:colOff>82550</xdr:colOff>
      <xdr:row>81</xdr:row>
      <xdr:rowOff>138761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23205"/>
          <a:ext cx="889000" cy="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120946</xdr:rowOff>
    </xdr:from>
    <xdr:to>
      <xdr:col>11</xdr:col>
      <xdr:colOff>31750</xdr:colOff>
      <xdr:row>81</xdr:row>
      <xdr:rowOff>135755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08396"/>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64461</xdr:rowOff>
    </xdr:from>
    <xdr:to>
      <xdr:col>7</xdr:col>
      <xdr:colOff>31750</xdr:colOff>
      <xdr:row>81</xdr:row>
      <xdr:rowOff>166061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4788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105510</xdr:rowOff>
    </xdr:from>
    <xdr:to>
      <xdr:col>23</xdr:col>
      <xdr:colOff>184150</xdr:colOff>
      <xdr:row>82</xdr:row>
      <xdr:rowOff>35660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9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26787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1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90762</xdr:rowOff>
    </xdr:from>
    <xdr:to>
      <xdr:col>19</xdr:col>
      <xdr:colOff>184150</xdr:colOff>
      <xdr:row>82</xdr:row>
      <xdr:rowOff>20912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5689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64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87961</xdr:rowOff>
    </xdr:from>
    <xdr:to>
      <xdr:col>15</xdr:col>
      <xdr:colOff>133350</xdr:colOff>
      <xdr:row>82</xdr:row>
      <xdr:rowOff>18111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7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2888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6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84955</xdr:rowOff>
    </xdr:from>
    <xdr:to>
      <xdr:col>11</xdr:col>
      <xdr:colOff>82550</xdr:colOff>
      <xdr:row>82</xdr:row>
      <xdr:rowOff>15105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171332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5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70146</xdr:rowOff>
    </xdr:from>
    <xdr:to>
      <xdr:col>7</xdr:col>
      <xdr:colOff>31750</xdr:colOff>
      <xdr:row>82</xdr:row>
      <xdr:rowOff>296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5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年度の指数は前年度の横ばいの</a:t>
          </a:r>
          <a:r>
            <a:rPr kumimoji="1" lang="en-US" altLang="ja-JP" sz="1300">
              <a:latin typeface="ＭＳ Ｐゴシック" panose="020B0600070205080204" pitchFamily="50" charset="-128"/>
              <a:ea typeface="ＭＳ Ｐゴシック" panose="020B0600070205080204" pitchFamily="50" charset="-128"/>
            </a:rPr>
            <a:t>90.5</a:t>
          </a:r>
          <a:r>
            <a:rPr kumimoji="1" lang="ja-JP" altLang="en-US" sz="1300">
              <a:latin typeface="ＭＳ Ｐゴシック" panose="020B0600070205080204" pitchFamily="50" charset="-128"/>
              <a:ea typeface="ＭＳ Ｐゴシック" panose="020B0600070205080204" pitchFamily="50" charset="-128"/>
            </a:rPr>
            <a:t>となっており、類似団体平均を</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ポイント、全国町村平均を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今後も引き続き給与の適正管理に努める。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86482</xdr:rowOff>
    </xdr:from>
    <xdr:to>
      <xdr:col>81</xdr:col>
      <xdr:colOff>44450</xdr:colOff>
      <xdr:row>82</xdr:row>
      <xdr:rowOff>86482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1453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86482</xdr:rowOff>
    </xdr:from>
    <xdr:to>
      <xdr:col>77</xdr:col>
      <xdr:colOff>44450</xdr:colOff>
      <xdr:row>82</xdr:row>
      <xdr:rowOff>143934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14538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82</xdr:row>
      <xdr:rowOff>155423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2028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155423</xdr:rowOff>
    </xdr:from>
    <xdr:to>
      <xdr:col>68</xdr:col>
      <xdr:colOff>152400</xdr:colOff>
      <xdr:row>83</xdr:row>
      <xdr:rowOff>29936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2143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35682</xdr:rowOff>
    </xdr:from>
    <xdr:to>
      <xdr:col>81</xdr:col>
      <xdr:colOff>95250</xdr:colOff>
      <xdr:row>82</xdr:row>
      <xdr:rowOff>137282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0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52209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3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35682</xdr:rowOff>
    </xdr:from>
    <xdr:to>
      <xdr:col>77</xdr:col>
      <xdr:colOff>95250</xdr:colOff>
      <xdr:row>82</xdr:row>
      <xdr:rowOff>137282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0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147459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863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104623</xdr:rowOff>
    </xdr:from>
    <xdr:to>
      <xdr:col>68</xdr:col>
      <xdr:colOff>203200</xdr:colOff>
      <xdr:row>83</xdr:row>
      <xdr:rowOff>34773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44950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3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11.22</a:t>
          </a:r>
          <a:r>
            <a:rPr kumimoji="1" lang="ja-JP" altLang="en-US" sz="1300">
              <a:latin typeface="ＭＳ Ｐゴシック" panose="020B0600070205080204" pitchFamily="50" charset="-128"/>
              <a:ea typeface="ＭＳ Ｐゴシック" panose="020B0600070205080204" pitchFamily="50" charset="-128"/>
            </a:rPr>
            <a:t>人と、類似団体平均より</a:t>
          </a:r>
          <a:r>
            <a:rPr kumimoji="1" lang="en-US" altLang="ja-JP" sz="1300">
              <a:latin typeface="ＭＳ Ｐゴシック" panose="020B0600070205080204" pitchFamily="50" charset="-128"/>
              <a:ea typeface="ＭＳ Ｐゴシック" panose="020B0600070205080204" pitchFamily="50" charset="-128"/>
            </a:rPr>
            <a:t>3.29</a:t>
          </a:r>
          <a:r>
            <a:rPr kumimoji="1" lang="ja-JP" altLang="en-US" sz="1300">
              <a:latin typeface="ＭＳ Ｐゴシック" panose="020B0600070205080204" pitchFamily="50" charset="-128"/>
              <a:ea typeface="ＭＳ Ｐゴシック" panose="020B0600070205080204" pitchFamily="50" charset="-128"/>
            </a:rPr>
            <a:t>人少ない職員数となっている。</a:t>
          </a:r>
        </a:p>
        <a:p>
          <a:r>
            <a:rPr kumimoji="1" lang="ja-JP" altLang="en-US" sz="1300">
              <a:latin typeface="ＭＳ Ｐゴシック" panose="020B0600070205080204" pitchFamily="50" charset="-128"/>
              <a:ea typeface="ＭＳ Ｐゴシック" panose="020B0600070205080204" pitchFamily="50" charset="-128"/>
            </a:rPr>
            <a:t>　今後も事務分掌見直しによる職員配置の適正化により、適正な定員管理に努める。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32512</xdr:rowOff>
    </xdr:from>
    <xdr:to>
      <xdr:col>81</xdr:col>
      <xdr:colOff>44450</xdr:colOff>
      <xdr:row>61</xdr:row>
      <xdr:rowOff>39751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90962"/>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32512</xdr:rowOff>
    </xdr:from>
    <xdr:to>
      <xdr:col>77</xdr:col>
      <xdr:colOff>44450</xdr:colOff>
      <xdr:row>61</xdr:row>
      <xdr:rowOff>39751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9096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10795</xdr:rowOff>
    </xdr:from>
    <xdr:to>
      <xdr:col>72</xdr:col>
      <xdr:colOff>203200</xdr:colOff>
      <xdr:row>61</xdr:row>
      <xdr:rowOff>32512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6924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162137</xdr:rowOff>
    </xdr:from>
    <xdr:to>
      <xdr:col>68</xdr:col>
      <xdr:colOff>152400</xdr:colOff>
      <xdr:row>61</xdr:row>
      <xdr:rowOff>10795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4913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153839</xdr:rowOff>
    </xdr:from>
    <xdr:to>
      <xdr:col>64</xdr:col>
      <xdr:colOff>152400</xdr:colOff>
      <xdr:row>62</xdr:row>
      <xdr:rowOff>83989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68766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153162</xdr:rowOff>
    </xdr:from>
    <xdr:to>
      <xdr:col>81</xdr:col>
      <xdr:colOff>95250</xdr:colOff>
      <xdr:row>61</xdr:row>
      <xdr:rowOff>83312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169689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8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160401</xdr:rowOff>
    </xdr:from>
    <xdr:to>
      <xdr:col>77</xdr:col>
      <xdr:colOff>95250</xdr:colOff>
      <xdr:row>61</xdr:row>
      <xdr:rowOff>90551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100728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16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153162</xdr:rowOff>
    </xdr:from>
    <xdr:to>
      <xdr:col>73</xdr:col>
      <xdr:colOff>44450</xdr:colOff>
      <xdr:row>61</xdr:row>
      <xdr:rowOff>83312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93489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131445</xdr:rowOff>
    </xdr:from>
    <xdr:to>
      <xdr:col>68</xdr:col>
      <xdr:colOff>203200</xdr:colOff>
      <xdr:row>61</xdr:row>
      <xdr:rowOff>61595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111337</xdr:rowOff>
    </xdr:from>
    <xdr:to>
      <xdr:col>64</xdr:col>
      <xdr:colOff>152400</xdr:colOff>
      <xdr:row>61</xdr:row>
      <xdr:rowOff>41487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51664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類似団体と比べ健全ではあるものの、前年度と比べて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ポイントの増加となった。主な理由は繰上償還額を除いた公債費は前年度から</a:t>
          </a:r>
          <a:r>
            <a:rPr kumimoji="1" lang="en-US" altLang="ja-JP" sz="1200">
              <a:latin typeface="ＭＳ Ｐゴシック" panose="020B0600070205080204" pitchFamily="50" charset="-128"/>
              <a:ea typeface="ＭＳ Ｐゴシック" panose="020B0600070205080204" pitchFamily="50" charset="-128"/>
            </a:rPr>
            <a:t>2,474</a:t>
          </a:r>
          <a:r>
            <a:rPr kumimoji="1" lang="ja-JP" altLang="en-US" sz="1200">
              <a:latin typeface="ＭＳ Ｐゴシック" panose="020B0600070205080204" pitchFamily="50" charset="-128"/>
              <a:ea typeface="ＭＳ Ｐゴシック" panose="020B0600070205080204" pitchFamily="50" charset="-128"/>
            </a:rPr>
            <a:t>千円の増とほぼ横ばいであるものの、普通交付税の基準財政需要額に算入される公債費について、過去に繰上償還を行い基準財政需要額に算入されていた、臨時財政対策債（平成</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年度債）の算入終了などにより、令和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年度の算入額が前年度より</a:t>
          </a:r>
          <a:r>
            <a:rPr kumimoji="1" lang="en-US" altLang="ja-JP" sz="1200">
              <a:latin typeface="ＭＳ Ｐゴシック" panose="020B0600070205080204" pitchFamily="50" charset="-128"/>
              <a:ea typeface="ＭＳ Ｐゴシック" panose="020B0600070205080204" pitchFamily="50" charset="-128"/>
            </a:rPr>
            <a:t>29,138</a:t>
          </a:r>
          <a:r>
            <a:rPr kumimoji="1" lang="ja-JP" altLang="en-US" sz="1200">
              <a:latin typeface="ＭＳ Ｐゴシック" panose="020B0600070205080204" pitchFamily="50" charset="-128"/>
              <a:ea typeface="ＭＳ Ｐゴシック" panose="020B0600070205080204" pitchFamily="50" charset="-128"/>
            </a:rPr>
            <a:t>千円の減となったため、数値が悪化したものである。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今後も、建設事業の必要性や規模の見直し、繰上償還等により、なお一層の健全化を図っていく。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33274</xdr:rowOff>
    </xdr:from>
    <xdr:to>
      <xdr:col>81</xdr:col>
      <xdr:colOff>44450</xdr:colOff>
      <xdr:row>37</xdr:row>
      <xdr:rowOff>71882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37692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33274</xdr:rowOff>
    </xdr:from>
    <xdr:to>
      <xdr:col>77</xdr:col>
      <xdr:colOff>44450</xdr:colOff>
      <xdr:row>37</xdr:row>
      <xdr:rowOff>42926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3769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42926</xdr:rowOff>
    </xdr:from>
    <xdr:to>
      <xdr:col>72</xdr:col>
      <xdr:colOff>203200</xdr:colOff>
      <xdr:row>37</xdr:row>
      <xdr:rowOff>62230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3865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81534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4058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21082</xdr:rowOff>
    </xdr:from>
    <xdr:to>
      <xdr:col>81</xdr:col>
      <xdr:colOff>95250</xdr:colOff>
      <xdr:row>37</xdr:row>
      <xdr:rowOff>122682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37609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20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153924</xdr:rowOff>
    </xdr:from>
    <xdr:to>
      <xdr:col>77</xdr:col>
      <xdr:colOff>95250</xdr:colOff>
      <xdr:row>37</xdr:row>
      <xdr:rowOff>84074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94251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163576</xdr:rowOff>
    </xdr:from>
    <xdr:to>
      <xdr:col>73</xdr:col>
      <xdr:colOff>44450</xdr:colOff>
      <xdr:row>37</xdr:row>
      <xdr:rowOff>93726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103903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10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30734</xdr:rowOff>
    </xdr:from>
    <xdr:to>
      <xdr:col>64</xdr:col>
      <xdr:colOff>152400</xdr:colOff>
      <xdr:row>37</xdr:row>
      <xdr:rowOff>132334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142511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基準財政需要額見込額の増（</a:t>
          </a:r>
          <a:r>
            <a:rPr kumimoji="1" lang="en-US" altLang="ja-JP" sz="1300">
              <a:latin typeface="ＭＳ Ｐゴシック" panose="020B0600070205080204" pitchFamily="50" charset="-128"/>
              <a:ea typeface="ＭＳ Ｐゴシック" panose="020B0600070205080204" pitchFamily="50" charset="-128"/>
            </a:rPr>
            <a:t>+498</a:t>
          </a:r>
          <a:r>
            <a:rPr kumimoji="1" lang="ja-JP" altLang="en-US" sz="1300">
              <a:latin typeface="ＭＳ Ｐゴシック" panose="020B0600070205080204" pitchFamily="50" charset="-128"/>
              <a:ea typeface="ＭＳ Ｐゴシック" panose="020B0600070205080204" pitchFamily="50" charset="-128"/>
            </a:rPr>
            <a:t>百万円）や公営企業債繰入見込額の減（△</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百万円）など数値の好転要因もあるものの、地方債の現在高の増（＋</a:t>
          </a:r>
          <a:r>
            <a:rPr kumimoji="1" lang="en-US" altLang="ja-JP" sz="1300">
              <a:latin typeface="ＭＳ Ｐゴシック" panose="020B0600070205080204" pitchFamily="50" charset="-128"/>
              <a:ea typeface="ＭＳ Ｐゴシック" panose="020B0600070205080204" pitchFamily="50" charset="-128"/>
            </a:rPr>
            <a:t>1,004,038</a:t>
          </a:r>
          <a:r>
            <a:rPr kumimoji="1" lang="ja-JP" altLang="en-US" sz="1300">
              <a:latin typeface="ＭＳ Ｐゴシック" panose="020B0600070205080204" pitchFamily="50" charset="-128"/>
              <a:ea typeface="ＭＳ Ｐゴシック" panose="020B0600070205080204" pitchFamily="50" charset="-128"/>
            </a:rPr>
            <a:t>千円）や退職手当負担見込額の増（＋</a:t>
          </a:r>
          <a:r>
            <a:rPr kumimoji="1" lang="en-US" altLang="ja-JP" sz="1300">
              <a:latin typeface="ＭＳ Ｐゴシック" panose="020B0600070205080204" pitchFamily="50" charset="-128"/>
              <a:ea typeface="ＭＳ Ｐゴシック" panose="020B0600070205080204" pitchFamily="50" charset="-128"/>
            </a:rPr>
            <a:t>12,843</a:t>
          </a:r>
          <a:r>
            <a:rPr kumimoji="1" lang="ja-JP" altLang="en-US" sz="1300">
              <a:latin typeface="ＭＳ Ｐゴシック" panose="020B0600070205080204" pitchFamily="50" charset="-128"/>
              <a:ea typeface="ＭＳ Ｐゴシック" panose="020B0600070205080204" pitchFamily="50" charset="-128"/>
            </a:rPr>
            <a:t>千円）など将来負担額が大きく増加したことにより、前年度数値より悪化したものである。（</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210.8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193.7</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今後も公債費等義務的経費の削減を中心に行財政改革を進め、財政の健全化に努める。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8,199
7,973
327.67
9,810,860
9,348,775
404,379
5,002,273
6,898,773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これまでの定員適正化計画に基づき定員管理等に取り組んできた結果、人件費にかかる経常収支比率は低い水準であり、類似団体平均と比較すると</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しかし、一部事務組合負担金に係る人件費に準ずる費用については、人口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人当たりの決算額が類似団体と比較して高い水準にあることから、これらを含めた人件費関係経費全体について、削減していく必要がある。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0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17272</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894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124714</xdr:rowOff>
    </xdr:from>
    <xdr:to>
      <xdr:col>15</xdr:col>
      <xdr:colOff>98425</xdr:colOff>
      <xdr:row>36</xdr:row>
      <xdr:rowOff>17272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254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124714</xdr:rowOff>
    </xdr:from>
    <xdr:to>
      <xdr:col>11</xdr:col>
      <xdr:colOff>9525</xdr:colOff>
      <xdr:row>36</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254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137922</xdr:rowOff>
    </xdr:from>
    <xdr:to>
      <xdr:col>15</xdr:col>
      <xdr:colOff>149225</xdr:colOff>
      <xdr:row>36</xdr:row>
      <xdr:rowOff>68072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78249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73914</xdr:rowOff>
    </xdr:from>
    <xdr:to>
      <xdr:col>11</xdr:col>
      <xdr:colOff>60325</xdr:colOff>
      <xdr:row>36</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類似団体平均より</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ポイント上回っており、前年度と比較し</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前年度比較で増加している要因は、漁火の森・宍喰温泉施設指定管理料の皆増（</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百万）、物価高に伴う光熱水費の増（</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百万円）によるものであり、類似団体より高い水準にあるのは、</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年度から開始した給食業務の外部委託の影響によるものである。</a:t>
          </a:r>
        </a:p>
        <a:p>
          <a:r>
            <a:rPr kumimoji="1" lang="ja-JP" altLang="en-US" sz="1200">
              <a:latin typeface="ＭＳ Ｐゴシック" panose="020B0600070205080204" pitchFamily="50" charset="-128"/>
              <a:ea typeface="ＭＳ Ｐゴシック" panose="020B0600070205080204" pitchFamily="50" charset="-128"/>
            </a:rPr>
            <a:t>　今後も、海陽町行財政改革プランに基づき経費の節減に努め、より一層の適正化を図る。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62230</xdr:rowOff>
    </xdr:from>
    <xdr:to>
      <xdr:col>82</xdr:col>
      <xdr:colOff>107950</xdr:colOff>
      <xdr:row>16</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054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62230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711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27940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33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15</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987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99060</xdr:rowOff>
    </xdr:from>
    <xdr:to>
      <xdr:col>65</xdr:col>
      <xdr:colOff>53975</xdr:colOff>
      <xdr:row>16</xdr:row>
      <xdr:rowOff>29210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17797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xdr:rowOff>
    </xdr:from>
    <xdr:to>
      <xdr:col>78</xdr:col>
      <xdr:colOff>120650</xdr:colOff>
      <xdr:row>16</xdr:row>
      <xdr:rowOff>113030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97807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41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年度末で高齢者比率</a:t>
          </a:r>
          <a:r>
            <a:rPr kumimoji="1" lang="en-US" altLang="ja-JP" sz="1300">
              <a:latin typeface="ＭＳ Ｐゴシック" panose="020B0600070205080204" pitchFamily="50" charset="-128"/>
              <a:ea typeface="ＭＳ Ｐゴシック" panose="020B0600070205080204" pitchFamily="50" charset="-128"/>
            </a:rPr>
            <a:t>48.1</a:t>
          </a:r>
          <a:r>
            <a:rPr kumimoji="1" lang="ja-JP" altLang="en-US" sz="1300">
              <a:latin typeface="ＭＳ Ｐゴシック" panose="020B0600070205080204" pitchFamily="50" charset="-128"/>
              <a:ea typeface="ＭＳ Ｐゴシック" panose="020B0600070205080204" pitchFamily="50" charset="-128"/>
            </a:rPr>
            <a:t>％と少子高齢化が進む本町であるが、扶助費の経常収支比率は類似団体平均より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国レベルで社会保障関係経費の増加が見込まれるなか、本町では保健、医療、介護に関し包括的に取組を行っており、今後も更なる充実を図り、関係機関等と連携し扶助費の抑制に努める。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51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今後も国民健康保険及び介護保険の保険料の適正化を図り、普通会計の負担額を減らしていくよう努める。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62230</xdr:rowOff>
    </xdr:from>
    <xdr:to>
      <xdr:col>82</xdr:col>
      <xdr:colOff>107950</xdr:colOff>
      <xdr:row>58</xdr:row>
      <xdr:rowOff>81280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8348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81280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97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43180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97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43180</xdr:rowOff>
    </xdr:from>
    <xdr:to>
      <xdr:col>69</xdr:col>
      <xdr:colOff>92075</xdr:colOff>
      <xdr:row>58</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987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27957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104157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53340</xdr:rowOff>
    </xdr:from>
    <xdr:to>
      <xdr:col>65</xdr:col>
      <xdr:colOff>53975</xdr:colOff>
      <xdr:row>58</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165117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補助費の経常収支比率は類似団体平均を</a:t>
          </a:r>
          <a:r>
            <a:rPr kumimoji="1" lang="en-US" altLang="ja-JP" sz="1200">
              <a:latin typeface="ＭＳ Ｐゴシック" panose="020B0600070205080204" pitchFamily="50" charset="-128"/>
              <a:ea typeface="ＭＳ Ｐゴシック" panose="020B0600070205080204" pitchFamily="50" charset="-128"/>
            </a:rPr>
            <a:t>8.4</a:t>
          </a:r>
          <a:r>
            <a:rPr kumimoji="1" lang="ja-JP" altLang="en-US" sz="1200">
              <a:latin typeface="ＭＳ Ｐゴシック" panose="020B0600070205080204" pitchFamily="50" charset="-128"/>
              <a:ea typeface="ＭＳ Ｐゴシック" panose="020B0600070205080204" pitchFamily="50" charset="-128"/>
            </a:rPr>
            <a:t>ポイント上回り、前年度と比べると</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ポイント高くなっている。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前年度比較で増加している要因は、下水道事業会計の法適用化による費目変更（繰出金から補助費等）等による増（</a:t>
          </a:r>
          <a:r>
            <a:rPr kumimoji="1" lang="en-US" altLang="ja-JP" sz="1200">
              <a:latin typeface="ＭＳ Ｐゴシック" panose="020B0600070205080204" pitchFamily="50" charset="-128"/>
              <a:ea typeface="ＭＳ Ｐゴシック" panose="020B0600070205080204" pitchFamily="50" charset="-128"/>
            </a:rPr>
            <a:t>+184</a:t>
          </a:r>
          <a:r>
            <a:rPr kumimoji="1" lang="ja-JP" altLang="en-US" sz="1200">
              <a:latin typeface="ＭＳ Ｐゴシック" panose="020B0600070205080204" pitchFamily="50" charset="-128"/>
              <a:ea typeface="ＭＳ Ｐゴシック" panose="020B0600070205080204" pitchFamily="50" charset="-128"/>
            </a:rPr>
            <a:t>百万）や海部消防組合負担金の増（</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百万円）によるものであり、類似団体より高い水準にあるのは、病院事業会計・下水道事業会計への繰出金や広域で行っている消防組合、衛生処理事務組合など一部事務組合への負担金の影響が考えられる。</a:t>
          </a:r>
        </a:p>
        <a:p>
          <a:r>
            <a:rPr kumimoji="1" lang="ja-JP" altLang="en-US" sz="1200">
              <a:latin typeface="ＭＳ Ｐゴシック" panose="020B0600070205080204" pitchFamily="50" charset="-128"/>
              <a:ea typeface="ＭＳ Ｐゴシック" panose="020B0600070205080204" pitchFamily="50" charset="-128"/>
            </a:rPr>
            <a:t>　今後は、病院事業・下水道事業の経営安定化や一部事務組合に対しても経費削減の努力を要請し、補助費の削減を図る。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37846</xdr:rowOff>
    </xdr:from>
    <xdr:to>
      <xdr:col>82</xdr:col>
      <xdr:colOff>107950</xdr:colOff>
      <xdr:row>40</xdr:row>
      <xdr:rowOff>30988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724396"/>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145288</xdr:rowOff>
    </xdr:from>
    <xdr:to>
      <xdr:col>78</xdr:col>
      <xdr:colOff>69850</xdr:colOff>
      <xdr:row>39</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6603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38</xdr:row>
      <xdr:rowOff>145288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146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38</xdr:row>
      <xdr:rowOff>154432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614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151638</xdr:rowOff>
    </xdr:from>
    <xdr:to>
      <xdr:col>82</xdr:col>
      <xdr:colOff>158750</xdr:colOff>
      <xdr:row>40</xdr:row>
      <xdr:rowOff>81788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123715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158496</xdr:rowOff>
    </xdr:from>
    <xdr:to>
      <xdr:col>78</xdr:col>
      <xdr:colOff>120650</xdr:colOff>
      <xdr:row>39</xdr:row>
      <xdr:rowOff>88646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73423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94488</xdr:rowOff>
    </xdr:from>
    <xdr:to>
      <xdr:col>74</xdr:col>
      <xdr:colOff>31750</xdr:colOff>
      <xdr:row>39</xdr:row>
      <xdr:rowOff>24638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9415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103632</xdr:rowOff>
    </xdr:from>
    <xdr:to>
      <xdr:col>65</xdr:col>
      <xdr:colOff>53975</xdr:colOff>
      <xdr:row>39</xdr:row>
      <xdr:rowOff>33782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18559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年度借入過疎債、平成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年度借入合併債・辺地債の償還終了の影響などにより、前年度より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今後も大型事業関連の償還開始が控えているため、事業の厳選や見直しによる新規発行地方債の管理に努めることで公債費負担の軽減を図る。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8889</xdr:rowOff>
    </xdr:from>
    <xdr:to>
      <xdr:col>24</xdr:col>
      <xdr:colOff>25400</xdr:colOff>
      <xdr:row>76</xdr:row>
      <xdr:rowOff>24130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390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24130</xdr:rowOff>
    </xdr:from>
    <xdr:to>
      <xdr:col>19</xdr:col>
      <xdr:colOff>187325</xdr:colOff>
      <xdr:row>76</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54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16511</xdr:rowOff>
    </xdr:from>
    <xdr:to>
      <xdr:col>15</xdr:col>
      <xdr:colOff>98425</xdr:colOff>
      <xdr:row>76</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467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16511</xdr:rowOff>
    </xdr:from>
    <xdr:to>
      <xdr:col>11</xdr:col>
      <xdr:colOff>9525</xdr:colOff>
      <xdr:row>76</xdr:row>
      <xdr:rowOff>77470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467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129540</xdr:rowOff>
    </xdr:from>
    <xdr:to>
      <xdr:col>24</xdr:col>
      <xdr:colOff>76200</xdr:colOff>
      <xdr:row>76</xdr:row>
      <xdr:rowOff>59689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146067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144780</xdr:rowOff>
    </xdr:from>
    <xdr:to>
      <xdr:col>20</xdr:col>
      <xdr:colOff>38100</xdr:colOff>
      <xdr:row>76</xdr:row>
      <xdr:rowOff>74930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85107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137160</xdr:rowOff>
    </xdr:from>
    <xdr:to>
      <xdr:col>11</xdr:col>
      <xdr:colOff>60325</xdr:colOff>
      <xdr:row>76</xdr:row>
      <xdr:rowOff>67311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77487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a:t>
          </a:r>
          <a:r>
            <a:rPr kumimoji="1" lang="en-US" altLang="ja-JP" sz="1300">
              <a:latin typeface="ＭＳ Ｐゴシック" panose="020B0600070205080204" pitchFamily="50" charset="-128"/>
              <a:ea typeface="ＭＳ Ｐゴシック" panose="020B0600070205080204" pitchFamily="50" charset="-128"/>
            </a:rPr>
            <a:t>75.9</a:t>
          </a:r>
          <a:r>
            <a:rPr kumimoji="1" lang="ja-JP" altLang="en-US" sz="1300">
              <a:latin typeface="ＭＳ Ｐゴシック" panose="020B0600070205080204" pitchFamily="50" charset="-128"/>
              <a:ea typeface="ＭＳ Ｐゴシック" panose="020B0600070205080204" pitchFamily="50" charset="-128"/>
            </a:rPr>
            <a:t>％と前年度と比較し</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ポイント高くなっており、類似団体平均を上回っている。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今後も経費削減に努め、数値の改善を図る。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123189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408661"/>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54611</xdr:rowOff>
    </xdr:from>
    <xdr:to>
      <xdr:col>78</xdr:col>
      <xdr:colOff>69850</xdr:colOff>
      <xdr:row>78</xdr:row>
      <xdr:rowOff>35561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5626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96520</xdr:rowOff>
    </xdr:from>
    <xdr:to>
      <xdr:col>73</xdr:col>
      <xdr:colOff>180975</xdr:colOff>
      <xdr:row>77</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1267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96520</xdr:rowOff>
    </xdr:from>
    <xdr:to>
      <xdr:col>69</xdr:col>
      <xdr:colOff>92075</xdr:colOff>
      <xdr:row>77</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1267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72389</xdr:rowOff>
    </xdr:from>
    <xdr:to>
      <xdr:col>82</xdr:col>
      <xdr:colOff>158750</xdr:colOff>
      <xdr:row>79</xdr:row>
      <xdr:rowOff>2539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44466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3811</xdr:rowOff>
    </xdr:from>
    <xdr:to>
      <xdr:col>74</xdr:col>
      <xdr:colOff>31750</xdr:colOff>
      <xdr:row>77</xdr:row>
      <xdr:rowOff>105411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45720</xdr:rowOff>
    </xdr:from>
    <xdr:to>
      <xdr:col>69</xdr:col>
      <xdr:colOff>142875</xdr:colOff>
      <xdr:row>76</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74635</xdr:rowOff>
    </xdr:from>
    <xdr:to>
      <xdr:col>29</xdr:col>
      <xdr:colOff>127000</xdr:colOff>
      <xdr:row>16</xdr:row>
      <xdr:rowOff>154971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865460"/>
          <a:ext cx="647700" cy="80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59413</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50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154971</xdr:rowOff>
    </xdr:from>
    <xdr:to>
      <xdr:col>26</xdr:col>
      <xdr:colOff>50800</xdr:colOff>
      <xdr:row>17</xdr:row>
      <xdr:rowOff>38517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45796"/>
          <a:ext cx="698500" cy="54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38517</xdr:rowOff>
    </xdr:from>
    <xdr:to>
      <xdr:col>22</xdr:col>
      <xdr:colOff>114300</xdr:colOff>
      <xdr:row>17</xdr:row>
      <xdr:rowOff>77687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00792"/>
          <a:ext cx="698500" cy="39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51878</xdr:rowOff>
    </xdr:from>
    <xdr:to>
      <xdr:col>18</xdr:col>
      <xdr:colOff>177800</xdr:colOff>
      <xdr:row>17</xdr:row>
      <xdr:rowOff>77687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014153"/>
          <a:ext cx="698500" cy="25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91735</xdr:rowOff>
    </xdr:from>
    <xdr:to>
      <xdr:col>15</xdr:col>
      <xdr:colOff>101600</xdr:colOff>
      <xdr:row>18</xdr:row>
      <xdr:rowOff>21885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5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4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23835</xdr:rowOff>
    </xdr:from>
    <xdr:to>
      <xdr:col>29</xdr:col>
      <xdr:colOff>177800</xdr:colOff>
      <xdr:row>16</xdr:row>
      <xdr:rowOff>125435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14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40362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65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104171</xdr:rowOff>
    </xdr:from>
    <xdr:to>
      <xdr:col>26</xdr:col>
      <xdr:colOff>101600</xdr:colOff>
      <xdr:row>17</xdr:row>
      <xdr:rowOff>34321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894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44498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66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159167</xdr:rowOff>
    </xdr:from>
    <xdr:to>
      <xdr:col>22</xdr:col>
      <xdr:colOff>165100</xdr:colOff>
      <xdr:row>17</xdr:row>
      <xdr:rowOff>89317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49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99494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71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26887</xdr:rowOff>
    </xdr:from>
    <xdr:to>
      <xdr:col>19</xdr:col>
      <xdr:colOff>38100</xdr:colOff>
      <xdr:row>17</xdr:row>
      <xdr:rowOff>128487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89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138664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75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1078</xdr:rowOff>
    </xdr:from>
    <xdr:to>
      <xdr:col>15</xdr:col>
      <xdr:colOff>101600</xdr:colOff>
      <xdr:row>17</xdr:row>
      <xdr:rowOff>102678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963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112855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3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300634</xdr:rowOff>
    </xdr:from>
    <xdr:to>
      <xdr:col>29</xdr:col>
      <xdr:colOff>127000</xdr:colOff>
      <xdr:row>38</xdr:row>
      <xdr:rowOff>102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425334"/>
          <a:ext cx="647700" cy="42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340589</xdr:rowOff>
    </xdr:from>
    <xdr:to>
      <xdr:col>26</xdr:col>
      <xdr:colOff>50800</xdr:colOff>
      <xdr:row>38</xdr:row>
      <xdr:rowOff>102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465289"/>
          <a:ext cx="698500" cy="2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340589</xdr:rowOff>
    </xdr:from>
    <xdr:to>
      <xdr:col>22</xdr:col>
      <xdr:colOff>114300</xdr:colOff>
      <xdr:row>38</xdr:row>
      <xdr:rowOff>35585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465289"/>
          <a:ext cx="698500" cy="3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4649</xdr:rowOff>
    </xdr:from>
    <xdr:to>
      <xdr:col>18</xdr:col>
      <xdr:colOff>177800</xdr:colOff>
      <xdr:row>38</xdr:row>
      <xdr:rowOff>35585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472249"/>
          <a:ext cx="698500" cy="30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165760</xdr:rowOff>
    </xdr:from>
    <xdr:to>
      <xdr:col>15</xdr:col>
      <xdr:colOff>101600</xdr:colOff>
      <xdr:row>37</xdr:row>
      <xdr:rowOff>95910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19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277537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8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249834</xdr:rowOff>
    </xdr:from>
    <xdr:to>
      <xdr:col>29</xdr:col>
      <xdr:colOff>177800</xdr:colOff>
      <xdr:row>38</xdr:row>
      <xdr:rowOff>8534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374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221911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34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292202</xdr:rowOff>
    </xdr:from>
    <xdr:to>
      <xdr:col>26</xdr:col>
      <xdr:colOff>101600</xdr:colOff>
      <xdr:row>38</xdr:row>
      <xdr:rowOff>50902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41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35679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503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289789</xdr:rowOff>
    </xdr:from>
    <xdr:to>
      <xdr:col>22</xdr:col>
      <xdr:colOff>165100</xdr:colOff>
      <xdr:row>38</xdr:row>
      <xdr:rowOff>48489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414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33266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50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327685</xdr:rowOff>
    </xdr:from>
    <xdr:to>
      <xdr:col>19</xdr:col>
      <xdr:colOff>38100</xdr:colOff>
      <xdr:row>38</xdr:row>
      <xdr:rowOff>86385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452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71162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538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296749</xdr:rowOff>
    </xdr:from>
    <xdr:to>
      <xdr:col>15</xdr:col>
      <xdr:colOff>101600</xdr:colOff>
      <xdr:row>38</xdr:row>
      <xdr:rowOff>55449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421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40226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50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8,199
7,973
327.67
9,810,860
9,348,775
404,379
5,002,273
6,898,773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159512</xdr:rowOff>
    </xdr:from>
    <xdr:to>
      <xdr:col>24</xdr:col>
      <xdr:colOff>63500</xdr:colOff>
      <xdr:row>35</xdr:row>
      <xdr:rowOff>74983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88812"/>
          <a:ext cx="838200" cy="8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74983</xdr:rowOff>
    </xdr:from>
    <xdr:to>
      <xdr:col>19</xdr:col>
      <xdr:colOff>177800</xdr:colOff>
      <xdr:row>35</xdr:row>
      <xdr:rowOff>136675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75733"/>
          <a:ext cx="889000" cy="6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136675</xdr:rowOff>
    </xdr:from>
    <xdr:to>
      <xdr:col>15</xdr:col>
      <xdr:colOff>50800</xdr:colOff>
      <xdr:row>35</xdr:row>
      <xdr:rowOff>170622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7425"/>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150391</xdr:rowOff>
    </xdr:from>
    <xdr:to>
      <xdr:col>10</xdr:col>
      <xdr:colOff>114300</xdr:colOff>
      <xdr:row>35</xdr:row>
      <xdr:rowOff>170622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51141"/>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58024</xdr:rowOff>
    </xdr:from>
    <xdr:to>
      <xdr:col>6</xdr:col>
      <xdr:colOff>38100</xdr:colOff>
      <xdr:row>35</xdr:row>
      <xdr:rowOff>159624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4701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108712</xdr:rowOff>
    </xdr:from>
    <xdr:to>
      <xdr:col>24</xdr:col>
      <xdr:colOff>114300</xdr:colOff>
      <xdr:row>35</xdr:row>
      <xdr:rowOff>38862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87139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1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24183</xdr:rowOff>
    </xdr:from>
    <xdr:to>
      <xdr:col>20</xdr:col>
      <xdr:colOff>38100</xdr:colOff>
      <xdr:row>35</xdr:row>
      <xdr:rowOff>125783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116910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1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85875</xdr:rowOff>
    </xdr:from>
    <xdr:to>
      <xdr:col>15</xdr:col>
      <xdr:colOff>101600</xdr:colOff>
      <xdr:row>36</xdr:row>
      <xdr:rowOff>16025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7152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7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119822</xdr:rowOff>
    </xdr:from>
    <xdr:to>
      <xdr:col>10</xdr:col>
      <xdr:colOff>165100</xdr:colOff>
      <xdr:row>36</xdr:row>
      <xdr:rowOff>49972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41099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1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99591</xdr:rowOff>
    </xdr:from>
    <xdr:to>
      <xdr:col>6</xdr:col>
      <xdr:colOff>38100</xdr:colOff>
      <xdr:row>36</xdr:row>
      <xdr:rowOff>29741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0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20868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9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51233</xdr:rowOff>
    </xdr:from>
    <xdr:to>
      <xdr:col>24</xdr:col>
      <xdr:colOff>63500</xdr:colOff>
      <xdr:row>58</xdr:row>
      <xdr:rowOff>60327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95333"/>
          <a:ext cx="838200" cy="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59827</xdr:rowOff>
    </xdr:from>
    <xdr:to>
      <xdr:col>19</xdr:col>
      <xdr:colOff>177800</xdr:colOff>
      <xdr:row>58</xdr:row>
      <xdr:rowOff>60327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03927"/>
          <a:ext cx="889000" cy="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59827</xdr:rowOff>
    </xdr:from>
    <xdr:to>
      <xdr:col>15</xdr:col>
      <xdr:colOff>50800</xdr:colOff>
      <xdr:row>58</xdr:row>
      <xdr:rowOff>60029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03927"/>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60029</xdr:rowOff>
    </xdr:from>
    <xdr:to>
      <xdr:col>10</xdr:col>
      <xdr:colOff>114300</xdr:colOff>
      <xdr:row>58</xdr:row>
      <xdr:rowOff>74829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04129"/>
          <a:ext cx="889000" cy="1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37298</xdr:rowOff>
    </xdr:from>
    <xdr:to>
      <xdr:col>6</xdr:col>
      <xdr:colOff>38100</xdr:colOff>
      <xdr:row>58</xdr:row>
      <xdr:rowOff>138898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130025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7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433</xdr:rowOff>
    </xdr:from>
    <xdr:to>
      <xdr:col>24</xdr:col>
      <xdr:colOff>114300</xdr:colOff>
      <xdr:row>58</xdr:row>
      <xdr:rowOff>102033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4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9527</xdr:rowOff>
    </xdr:from>
    <xdr:to>
      <xdr:col>20</xdr:col>
      <xdr:colOff>38100</xdr:colOff>
      <xdr:row>58</xdr:row>
      <xdr:rowOff>111127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5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127654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2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9027</xdr:rowOff>
    </xdr:from>
    <xdr:to>
      <xdr:col>15</xdr:col>
      <xdr:colOff>101600</xdr:colOff>
      <xdr:row>58</xdr:row>
      <xdr:rowOff>110627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127154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2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9229</xdr:rowOff>
    </xdr:from>
    <xdr:to>
      <xdr:col>10</xdr:col>
      <xdr:colOff>165100</xdr:colOff>
      <xdr:row>58</xdr:row>
      <xdr:rowOff>110829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5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127356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2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24029</xdr:rowOff>
    </xdr:from>
    <xdr:to>
      <xdr:col>6</xdr:col>
      <xdr:colOff>38100</xdr:colOff>
      <xdr:row>58</xdr:row>
      <xdr:rowOff>125629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142156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148006</xdr:rowOff>
    </xdr:from>
    <xdr:to>
      <xdr:col>24</xdr:col>
      <xdr:colOff>63500</xdr:colOff>
      <xdr:row>78</xdr:row>
      <xdr:rowOff>158635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21106"/>
          <a:ext cx="8382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143033</xdr:rowOff>
    </xdr:from>
    <xdr:to>
      <xdr:col>19</xdr:col>
      <xdr:colOff>177800</xdr:colOff>
      <xdr:row>78</xdr:row>
      <xdr:rowOff>148006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516133"/>
          <a:ext cx="889000" cy="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142824</xdr:rowOff>
    </xdr:from>
    <xdr:to>
      <xdr:col>15</xdr:col>
      <xdr:colOff>50800</xdr:colOff>
      <xdr:row>78</xdr:row>
      <xdr:rowOff>143033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15924"/>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142787</xdr:rowOff>
    </xdr:from>
    <xdr:to>
      <xdr:col>10</xdr:col>
      <xdr:colOff>114300</xdr:colOff>
      <xdr:row>78</xdr:row>
      <xdr:rowOff>142824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15887"/>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53715</xdr:rowOff>
    </xdr:from>
    <xdr:to>
      <xdr:col>6</xdr:col>
      <xdr:colOff>38100</xdr:colOff>
      <xdr:row>77</xdr:row>
      <xdr:rowOff>155315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392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107835</xdr:rowOff>
    </xdr:from>
    <xdr:to>
      <xdr:col>24</xdr:col>
      <xdr:colOff>114300</xdr:colOff>
      <xdr:row>79</xdr:row>
      <xdr:rowOff>37985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22762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9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97206</xdr:rowOff>
    </xdr:from>
    <xdr:to>
      <xdr:col>20</xdr:col>
      <xdr:colOff>38100</xdr:colOff>
      <xdr:row>79</xdr:row>
      <xdr:rowOff>27356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18483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6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92233</xdr:rowOff>
    </xdr:from>
    <xdr:to>
      <xdr:col>15</xdr:col>
      <xdr:colOff>101600</xdr:colOff>
      <xdr:row>79</xdr:row>
      <xdr:rowOff>22383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13510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5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92024</xdr:rowOff>
    </xdr:from>
    <xdr:to>
      <xdr:col>10</xdr:col>
      <xdr:colOff>165100</xdr:colOff>
      <xdr:row>79</xdr:row>
      <xdr:rowOff>22174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6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13301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91987</xdr:rowOff>
    </xdr:from>
    <xdr:to>
      <xdr:col>6</xdr:col>
      <xdr:colOff>38100</xdr:colOff>
      <xdr:row>79</xdr:row>
      <xdr:rowOff>22137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6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13264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5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3333</xdr:rowOff>
    </xdr:from>
    <xdr:to>
      <xdr:col>24</xdr:col>
      <xdr:colOff>63500</xdr:colOff>
      <xdr:row>98</xdr:row>
      <xdr:rowOff>23892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05433"/>
          <a:ext cx="838200" cy="2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23892</xdr:rowOff>
    </xdr:from>
    <xdr:to>
      <xdr:col>19</xdr:col>
      <xdr:colOff>177800</xdr:colOff>
      <xdr:row>98</xdr:row>
      <xdr:rowOff>101730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25992"/>
          <a:ext cx="889000" cy="7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2623</xdr:rowOff>
    </xdr:from>
    <xdr:to>
      <xdr:col>15</xdr:col>
      <xdr:colOff>50800</xdr:colOff>
      <xdr:row>98</xdr:row>
      <xdr:rowOff>101730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04723"/>
          <a:ext cx="889000" cy="9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2623</xdr:rowOff>
    </xdr:from>
    <xdr:to>
      <xdr:col>10</xdr:col>
      <xdr:colOff>114300</xdr:colOff>
      <xdr:row>99</xdr:row>
      <xdr:rowOff>32068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04723"/>
          <a:ext cx="889000" cy="20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73896</xdr:rowOff>
    </xdr:from>
    <xdr:to>
      <xdr:col>6</xdr:col>
      <xdr:colOff>38100</xdr:colOff>
      <xdr:row>99</xdr:row>
      <xdr:rowOff>4046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20573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123983</xdr:rowOff>
    </xdr:from>
    <xdr:to>
      <xdr:col>24</xdr:col>
      <xdr:colOff>114300</xdr:colOff>
      <xdr:row>98</xdr:row>
      <xdr:rowOff>54133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5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102410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3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144542</xdr:rowOff>
    </xdr:from>
    <xdr:to>
      <xdr:col>20</xdr:col>
      <xdr:colOff>38100</xdr:colOff>
      <xdr:row>98</xdr:row>
      <xdr:rowOff>74692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7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65819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6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50930</xdr:rowOff>
    </xdr:from>
    <xdr:to>
      <xdr:col>15</xdr:col>
      <xdr:colOff>101600</xdr:colOff>
      <xdr:row>98</xdr:row>
      <xdr:rowOff>152530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5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143657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4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123273</xdr:rowOff>
    </xdr:from>
    <xdr:to>
      <xdr:col>10</xdr:col>
      <xdr:colOff>165100</xdr:colOff>
      <xdr:row>98</xdr:row>
      <xdr:rowOff>53423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44550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4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152718</xdr:rowOff>
    </xdr:from>
    <xdr:to>
      <xdr:col>6</xdr:col>
      <xdr:colOff>38100</xdr:colOff>
      <xdr:row>99</xdr:row>
      <xdr:rowOff>82868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5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73995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4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113202</xdr:rowOff>
    </xdr:from>
    <xdr:to>
      <xdr:col>55</xdr:col>
      <xdr:colOff>0</xdr:colOff>
      <xdr:row>37</xdr:row>
      <xdr:rowOff>109841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85402"/>
          <a:ext cx="838200" cy="16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109841</xdr:rowOff>
    </xdr:from>
    <xdr:to>
      <xdr:col>50</xdr:col>
      <xdr:colOff>114300</xdr:colOff>
      <xdr:row>37</xdr:row>
      <xdr:rowOff>125138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53491"/>
          <a:ext cx="8890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125138</xdr:rowOff>
    </xdr:from>
    <xdr:to>
      <xdr:col>45</xdr:col>
      <xdr:colOff>177800</xdr:colOff>
      <xdr:row>37</xdr:row>
      <xdr:rowOff>135650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68788"/>
          <a:ext cx="889000" cy="1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65382</xdr:rowOff>
    </xdr:from>
    <xdr:to>
      <xdr:col>41</xdr:col>
      <xdr:colOff>50800</xdr:colOff>
      <xdr:row>37</xdr:row>
      <xdr:rowOff>135650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66132"/>
          <a:ext cx="889000" cy="4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160871</xdr:rowOff>
    </xdr:from>
    <xdr:to>
      <xdr:col>36</xdr:col>
      <xdr:colOff>165100</xdr:colOff>
      <xdr:row>36</xdr:row>
      <xdr:rowOff>91021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82148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5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62402</xdr:rowOff>
    </xdr:from>
    <xdr:to>
      <xdr:col>55</xdr:col>
      <xdr:colOff>50800</xdr:colOff>
      <xdr:row>36</xdr:row>
      <xdr:rowOff>164002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85279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8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59041</xdr:rowOff>
    </xdr:from>
    <xdr:to>
      <xdr:col>50</xdr:col>
      <xdr:colOff>165100</xdr:colOff>
      <xdr:row>37</xdr:row>
      <xdr:rowOff>160641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0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5718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17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74338</xdr:rowOff>
    </xdr:from>
    <xdr:to>
      <xdr:col>46</xdr:col>
      <xdr:colOff>38100</xdr:colOff>
      <xdr:row>38</xdr:row>
      <xdr:rowOff>4488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1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21015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19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84850</xdr:rowOff>
    </xdr:from>
    <xdr:to>
      <xdr:col>41</xdr:col>
      <xdr:colOff>101600</xdr:colOff>
      <xdr:row>38</xdr:row>
      <xdr:rowOff>15000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2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31527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0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14582</xdr:rowOff>
    </xdr:from>
    <xdr:to>
      <xdr:col>36</xdr:col>
      <xdr:colOff>165100</xdr:colOff>
      <xdr:row>35</xdr:row>
      <xdr:rowOff>116182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1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132709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9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57568</xdr:rowOff>
    </xdr:from>
    <xdr:to>
      <xdr:col>55</xdr:col>
      <xdr:colOff>0</xdr:colOff>
      <xdr:row>58</xdr:row>
      <xdr:rowOff>81955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01668"/>
          <a:ext cx="838200" cy="2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81955</xdr:rowOff>
    </xdr:from>
    <xdr:to>
      <xdr:col>50</xdr:col>
      <xdr:colOff>114300</xdr:colOff>
      <xdr:row>58</xdr:row>
      <xdr:rowOff>85354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26055"/>
          <a:ext cx="889000" cy="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85354</xdr:rowOff>
    </xdr:from>
    <xdr:to>
      <xdr:col>45</xdr:col>
      <xdr:colOff>177800</xdr:colOff>
      <xdr:row>58</xdr:row>
      <xdr:rowOff>89823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29454"/>
          <a:ext cx="889000" cy="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83687</xdr:rowOff>
    </xdr:from>
    <xdr:to>
      <xdr:col>41</xdr:col>
      <xdr:colOff>50800</xdr:colOff>
      <xdr:row>58</xdr:row>
      <xdr:rowOff>89823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27787"/>
          <a:ext cx="889000" cy="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31053</xdr:rowOff>
    </xdr:from>
    <xdr:to>
      <xdr:col>36</xdr:col>
      <xdr:colOff>165100</xdr:colOff>
      <xdr:row>58</xdr:row>
      <xdr:rowOff>132653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149180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6768</xdr:rowOff>
    </xdr:from>
    <xdr:to>
      <xdr:col>55</xdr:col>
      <xdr:colOff>50800</xdr:colOff>
      <xdr:row>58</xdr:row>
      <xdr:rowOff>108368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5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137595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3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31155</xdr:rowOff>
    </xdr:from>
    <xdr:to>
      <xdr:col>50</xdr:col>
      <xdr:colOff>165100</xdr:colOff>
      <xdr:row>58</xdr:row>
      <xdr:rowOff>132755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123882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100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34554</xdr:rowOff>
    </xdr:from>
    <xdr:to>
      <xdr:col>46</xdr:col>
      <xdr:colOff>38100</xdr:colOff>
      <xdr:row>58</xdr:row>
      <xdr:rowOff>136154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127281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10071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39023</xdr:rowOff>
    </xdr:from>
    <xdr:to>
      <xdr:col>41</xdr:col>
      <xdr:colOff>101600</xdr:colOff>
      <xdr:row>58</xdr:row>
      <xdr:rowOff>140623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8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131750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1007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32887</xdr:rowOff>
    </xdr:from>
    <xdr:to>
      <xdr:col>36</xdr:col>
      <xdr:colOff>165100</xdr:colOff>
      <xdr:row>58</xdr:row>
      <xdr:rowOff>134487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125614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1006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133378</xdr:rowOff>
    </xdr:from>
    <xdr:to>
      <xdr:col>55</xdr:col>
      <xdr:colOff>0</xdr:colOff>
      <xdr:row>78</xdr:row>
      <xdr:rowOff>134382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06478"/>
          <a:ext cx="8382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133378</xdr:rowOff>
    </xdr:from>
    <xdr:to>
      <xdr:col>50</xdr:col>
      <xdr:colOff>114300</xdr:colOff>
      <xdr:row>78</xdr:row>
      <xdr:rowOff>135128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06478"/>
          <a:ext cx="889000" cy="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134327</xdr:rowOff>
    </xdr:from>
    <xdr:to>
      <xdr:col>45</xdr:col>
      <xdr:colOff>177800</xdr:colOff>
      <xdr:row>78</xdr:row>
      <xdr:rowOff>135128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07427"/>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134327</xdr:rowOff>
    </xdr:from>
    <xdr:to>
      <xdr:col>41</xdr:col>
      <xdr:colOff>50800</xdr:colOff>
      <xdr:row>78</xdr:row>
      <xdr:rowOff>135815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07427"/>
          <a:ext cx="8890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72504</xdr:rowOff>
    </xdr:from>
    <xdr:to>
      <xdr:col>36</xdr:col>
      <xdr:colOff>165100</xdr:colOff>
      <xdr:row>79</xdr:row>
      <xdr:rowOff>2654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19181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83582</xdr:rowOff>
    </xdr:from>
    <xdr:to>
      <xdr:col>55</xdr:col>
      <xdr:colOff>50800</xdr:colOff>
      <xdr:row>79</xdr:row>
      <xdr:rowOff>13732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82578</xdr:rowOff>
    </xdr:from>
    <xdr:to>
      <xdr:col>50</xdr:col>
      <xdr:colOff>165100</xdr:colOff>
      <xdr:row>79</xdr:row>
      <xdr:rowOff>12728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3855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4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84328</xdr:rowOff>
    </xdr:from>
    <xdr:to>
      <xdr:col>46</xdr:col>
      <xdr:colOff>38100</xdr:colOff>
      <xdr:row>79</xdr:row>
      <xdr:rowOff>14478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5605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5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83527</xdr:rowOff>
    </xdr:from>
    <xdr:to>
      <xdr:col>41</xdr:col>
      <xdr:colOff>101600</xdr:colOff>
      <xdr:row>79</xdr:row>
      <xdr:rowOff>13677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4804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85015</xdr:rowOff>
    </xdr:from>
    <xdr:to>
      <xdr:col>36</xdr:col>
      <xdr:colOff>165100</xdr:colOff>
      <xdr:row>79</xdr:row>
      <xdr:rowOff>15165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6292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146284</xdr:rowOff>
    </xdr:from>
    <xdr:to>
      <xdr:col>55</xdr:col>
      <xdr:colOff>0</xdr:colOff>
      <xdr:row>97</xdr:row>
      <xdr:rowOff>97724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605484"/>
          <a:ext cx="838200" cy="12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97724</xdr:rowOff>
    </xdr:from>
    <xdr:to>
      <xdr:col>50</xdr:col>
      <xdr:colOff>114300</xdr:colOff>
      <xdr:row>97</xdr:row>
      <xdr:rowOff>104318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728374"/>
          <a:ext cx="889000" cy="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104318</xdr:rowOff>
    </xdr:from>
    <xdr:to>
      <xdr:col>45</xdr:col>
      <xdr:colOff>177800</xdr:colOff>
      <xdr:row>97</xdr:row>
      <xdr:rowOff>158969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34968"/>
          <a:ext cx="889000" cy="5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148647</xdr:rowOff>
    </xdr:from>
    <xdr:to>
      <xdr:col>41</xdr:col>
      <xdr:colOff>50800</xdr:colOff>
      <xdr:row>97</xdr:row>
      <xdr:rowOff>158969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79297"/>
          <a:ext cx="889000" cy="1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98732</xdr:rowOff>
    </xdr:from>
    <xdr:to>
      <xdr:col>36</xdr:col>
      <xdr:colOff>165100</xdr:colOff>
      <xdr:row>98</xdr:row>
      <xdr:rowOff>28882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20009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95484</xdr:rowOff>
    </xdr:from>
    <xdr:to>
      <xdr:col>55</xdr:col>
      <xdr:colOff>50800</xdr:colOff>
      <xdr:row>97</xdr:row>
      <xdr:rowOff>25634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5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118361</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40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46924</xdr:rowOff>
    </xdr:from>
    <xdr:to>
      <xdr:col>50</xdr:col>
      <xdr:colOff>165100</xdr:colOff>
      <xdr:row>97</xdr:row>
      <xdr:rowOff>148524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7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165051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53518</xdr:rowOff>
    </xdr:from>
    <xdr:to>
      <xdr:col>46</xdr:col>
      <xdr:colOff>38100</xdr:colOff>
      <xdr:row>97</xdr:row>
      <xdr:rowOff>155118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8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195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108169</xdr:rowOff>
    </xdr:from>
    <xdr:to>
      <xdr:col>41</xdr:col>
      <xdr:colOff>101600</xdr:colOff>
      <xdr:row>98</xdr:row>
      <xdr:rowOff>38319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3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29446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3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97847</xdr:rowOff>
    </xdr:from>
    <xdr:to>
      <xdr:col>36</xdr:col>
      <xdr:colOff>165100</xdr:colOff>
      <xdr:row>98</xdr:row>
      <xdr:rowOff>27997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44524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0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130076</xdr:rowOff>
    </xdr:from>
    <xdr:to>
      <xdr:col>85</xdr:col>
      <xdr:colOff>127000</xdr:colOff>
      <xdr:row>38</xdr:row>
      <xdr:rowOff>131772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45176"/>
          <a:ext cx="8382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128019</xdr:rowOff>
    </xdr:from>
    <xdr:to>
      <xdr:col>81</xdr:col>
      <xdr:colOff>50800</xdr:colOff>
      <xdr:row>38</xdr:row>
      <xdr:rowOff>130076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43119"/>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105332</xdr:rowOff>
    </xdr:from>
    <xdr:to>
      <xdr:col>76</xdr:col>
      <xdr:colOff>114300</xdr:colOff>
      <xdr:row>38</xdr:row>
      <xdr:rowOff>128019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20432"/>
          <a:ext cx="889000" cy="2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105332</xdr:rowOff>
    </xdr:from>
    <xdr:to>
      <xdr:col>71</xdr:col>
      <xdr:colOff>177800</xdr:colOff>
      <xdr:row>38</xdr:row>
      <xdr:rowOff>109131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20432"/>
          <a:ext cx="889000" cy="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41612</xdr:rowOff>
    </xdr:from>
    <xdr:to>
      <xdr:col>67</xdr:col>
      <xdr:colOff>101600</xdr:colOff>
      <xdr:row>38</xdr:row>
      <xdr:rowOff>143212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159739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80972</xdr:rowOff>
    </xdr:from>
    <xdr:to>
      <xdr:col>85</xdr:col>
      <xdr:colOff>177800</xdr:colOff>
      <xdr:row>39</xdr:row>
      <xdr:rowOff>11122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79276</xdr:rowOff>
    </xdr:from>
    <xdr:to>
      <xdr:col>81</xdr:col>
      <xdr:colOff>101600</xdr:colOff>
      <xdr:row>39</xdr:row>
      <xdr:rowOff>9426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9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553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8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77219</xdr:rowOff>
    </xdr:from>
    <xdr:to>
      <xdr:col>76</xdr:col>
      <xdr:colOff>165100</xdr:colOff>
      <xdr:row>39</xdr:row>
      <xdr:rowOff>7369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169946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8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54532</xdr:rowOff>
    </xdr:from>
    <xdr:to>
      <xdr:col>72</xdr:col>
      <xdr:colOff>38100</xdr:colOff>
      <xdr:row>38</xdr:row>
      <xdr:rowOff>156132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6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147259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6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58331</xdr:rowOff>
    </xdr:from>
    <xdr:to>
      <xdr:col>67</xdr:col>
      <xdr:colOff>101600</xdr:colOff>
      <xdr:row>38</xdr:row>
      <xdr:rowOff>159931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7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151058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6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73850</xdr:rowOff>
    </xdr:from>
    <xdr:to>
      <xdr:col>85</xdr:col>
      <xdr:colOff>127000</xdr:colOff>
      <xdr:row>77</xdr:row>
      <xdr:rowOff>80180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75500"/>
          <a:ext cx="838200" cy="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76291</xdr:rowOff>
    </xdr:from>
    <xdr:to>
      <xdr:col>81</xdr:col>
      <xdr:colOff>50800</xdr:colOff>
      <xdr:row>77</xdr:row>
      <xdr:rowOff>80180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277941"/>
          <a:ext cx="889000" cy="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76291</xdr:rowOff>
    </xdr:from>
    <xdr:to>
      <xdr:col>76</xdr:col>
      <xdr:colOff>114300</xdr:colOff>
      <xdr:row>77</xdr:row>
      <xdr:rowOff>83139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77941"/>
          <a:ext cx="8890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79496</xdr:rowOff>
    </xdr:from>
    <xdr:to>
      <xdr:col>71</xdr:col>
      <xdr:colOff>177800</xdr:colOff>
      <xdr:row>77</xdr:row>
      <xdr:rowOff>83139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281146"/>
          <a:ext cx="889000" cy="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84243</xdr:rowOff>
    </xdr:from>
    <xdr:to>
      <xdr:col>67</xdr:col>
      <xdr:colOff>101600</xdr:colOff>
      <xdr:row>78</xdr:row>
      <xdr:rowOff>14393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5520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7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23050</xdr:rowOff>
    </xdr:from>
    <xdr:to>
      <xdr:col>85</xdr:col>
      <xdr:colOff>177800</xdr:colOff>
      <xdr:row>77</xdr:row>
      <xdr:rowOff>124650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45927</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7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29380</xdr:rowOff>
    </xdr:from>
    <xdr:to>
      <xdr:col>81</xdr:col>
      <xdr:colOff>101600</xdr:colOff>
      <xdr:row>77</xdr:row>
      <xdr:rowOff>130980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3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147507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300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25491</xdr:rowOff>
    </xdr:from>
    <xdr:to>
      <xdr:col>76</xdr:col>
      <xdr:colOff>165100</xdr:colOff>
      <xdr:row>77</xdr:row>
      <xdr:rowOff>127091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2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143618</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300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32339</xdr:rowOff>
    </xdr:from>
    <xdr:to>
      <xdr:col>72</xdr:col>
      <xdr:colOff>38100</xdr:colOff>
      <xdr:row>77</xdr:row>
      <xdr:rowOff>133939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3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150466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0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28696</xdr:rowOff>
    </xdr:from>
    <xdr:to>
      <xdr:col>67</xdr:col>
      <xdr:colOff>101600</xdr:colOff>
      <xdr:row>77</xdr:row>
      <xdr:rowOff>130296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146823</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00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23107</xdr:rowOff>
    </xdr:from>
    <xdr:to>
      <xdr:col>85</xdr:col>
      <xdr:colOff>127000</xdr:colOff>
      <xdr:row>98</xdr:row>
      <xdr:rowOff>108643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653757"/>
          <a:ext cx="838200" cy="25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138511</xdr:rowOff>
    </xdr:from>
    <xdr:to>
      <xdr:col>81</xdr:col>
      <xdr:colOff>50800</xdr:colOff>
      <xdr:row>98</xdr:row>
      <xdr:rowOff>108643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769161"/>
          <a:ext cx="889000" cy="14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134252</xdr:rowOff>
    </xdr:from>
    <xdr:to>
      <xdr:col>76</xdr:col>
      <xdr:colOff>114300</xdr:colOff>
      <xdr:row>97</xdr:row>
      <xdr:rowOff>138511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764902"/>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134252</xdr:rowOff>
    </xdr:from>
    <xdr:to>
      <xdr:col>71</xdr:col>
      <xdr:colOff>177800</xdr:colOff>
      <xdr:row>99</xdr:row>
      <xdr:rowOff>7305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64902"/>
          <a:ext cx="889000" cy="2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69518</xdr:rowOff>
    </xdr:from>
    <xdr:to>
      <xdr:col>67</xdr:col>
      <xdr:colOff>101600</xdr:colOff>
      <xdr:row>98</xdr:row>
      <xdr:rowOff>171118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16195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143757</xdr:rowOff>
    </xdr:from>
    <xdr:to>
      <xdr:col>85</xdr:col>
      <xdr:colOff>177800</xdr:colOff>
      <xdr:row>97</xdr:row>
      <xdr:rowOff>73907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0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166634</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45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57843</xdr:rowOff>
    </xdr:from>
    <xdr:to>
      <xdr:col>81</xdr:col>
      <xdr:colOff>101600</xdr:colOff>
      <xdr:row>98</xdr:row>
      <xdr:rowOff>159443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150570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5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87711</xdr:rowOff>
    </xdr:from>
    <xdr:to>
      <xdr:col>76</xdr:col>
      <xdr:colOff>165100</xdr:colOff>
      <xdr:row>98</xdr:row>
      <xdr:rowOff>17861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1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34388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9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83452</xdr:rowOff>
    </xdr:from>
    <xdr:to>
      <xdr:col>72</xdr:col>
      <xdr:colOff>38100</xdr:colOff>
      <xdr:row>98</xdr:row>
      <xdr:rowOff>13602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30129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8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127955</xdr:rowOff>
    </xdr:from>
    <xdr:to>
      <xdr:col>67</xdr:col>
      <xdr:colOff>101600</xdr:colOff>
      <xdr:row>99</xdr:row>
      <xdr:rowOff>58105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3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49232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58115</xdr:rowOff>
    </xdr:from>
    <xdr:to>
      <xdr:col>98</xdr:col>
      <xdr:colOff>38100</xdr:colOff>
      <xdr:row>38</xdr:row>
      <xdr:rowOff>159715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4792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15360</xdr:rowOff>
    </xdr:from>
    <xdr:to>
      <xdr:col>98</xdr:col>
      <xdr:colOff>38100</xdr:colOff>
      <xdr:row>58</xdr:row>
      <xdr:rowOff>116960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133487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3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6524</xdr:rowOff>
    </xdr:from>
    <xdr:to>
      <xdr:col>116</xdr:col>
      <xdr:colOff>63500</xdr:colOff>
      <xdr:row>73</xdr:row>
      <xdr:rowOff>15668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179474"/>
          <a:ext cx="8382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6524</xdr:rowOff>
    </xdr:from>
    <xdr:to>
      <xdr:col>111</xdr:col>
      <xdr:colOff>177800</xdr:colOff>
      <xdr:row>71</xdr:row>
      <xdr:rowOff>98911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179474"/>
          <a:ext cx="889000" cy="9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98911</xdr:rowOff>
    </xdr:from>
    <xdr:to>
      <xdr:col>107</xdr:col>
      <xdr:colOff>50800</xdr:colOff>
      <xdr:row>71</xdr:row>
      <xdr:rowOff>140010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271861"/>
          <a:ext cx="889000" cy="4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140010</xdr:rowOff>
    </xdr:from>
    <xdr:to>
      <xdr:col>102</xdr:col>
      <xdr:colOff>114300</xdr:colOff>
      <xdr:row>72</xdr:row>
      <xdr:rowOff>35393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312960"/>
          <a:ext cx="889000" cy="6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136318</xdr:rowOff>
    </xdr:from>
    <xdr:to>
      <xdr:col>116</xdr:col>
      <xdr:colOff>114300</xdr:colOff>
      <xdr:row>73</xdr:row>
      <xdr:rowOff>66468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48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159195</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33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127174</xdr:rowOff>
    </xdr:from>
    <xdr:to>
      <xdr:col>112</xdr:col>
      <xdr:colOff>38100</xdr:colOff>
      <xdr:row>71</xdr:row>
      <xdr:rowOff>57324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1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73851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190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48111</xdr:rowOff>
    </xdr:from>
    <xdr:to>
      <xdr:col>107</xdr:col>
      <xdr:colOff>101600</xdr:colOff>
      <xdr:row>71</xdr:row>
      <xdr:rowOff>149711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22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166238</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199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89210</xdr:rowOff>
    </xdr:from>
    <xdr:to>
      <xdr:col>102</xdr:col>
      <xdr:colOff>165100</xdr:colOff>
      <xdr:row>72</xdr:row>
      <xdr:rowOff>19360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2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35887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03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156043</xdr:rowOff>
    </xdr:from>
    <xdr:to>
      <xdr:col>98</xdr:col>
      <xdr:colOff>38100</xdr:colOff>
      <xdr:row>72</xdr:row>
      <xdr:rowOff>86193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3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102720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10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1,140,234</a:t>
          </a:r>
          <a:r>
            <a:rPr kumimoji="1" lang="ja-JP" altLang="en-US" sz="1300">
              <a:latin typeface="ＭＳ Ｐゴシック" panose="020B0600070205080204" pitchFamily="50" charset="-128"/>
              <a:ea typeface="ＭＳ Ｐゴシック" panose="020B0600070205080204" pitchFamily="50" charset="-128"/>
            </a:rPr>
            <a:t>円となり、前年度と比較すると</a:t>
          </a:r>
          <a:r>
            <a:rPr kumimoji="1" lang="en-US" altLang="ja-JP" sz="1300">
              <a:latin typeface="ＭＳ Ｐゴシック" panose="020B0600070205080204" pitchFamily="50" charset="-128"/>
              <a:ea typeface="ＭＳ Ｐゴシック" panose="020B0600070205080204" pitchFamily="50" charset="-128"/>
            </a:rPr>
            <a:t>190,427</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補助費等については、類似団体と比較すると</a:t>
          </a:r>
          <a:r>
            <a:rPr kumimoji="1" lang="en-US" altLang="ja-JP" sz="1300">
              <a:latin typeface="ＭＳ Ｐゴシック" panose="020B0600070205080204" pitchFamily="50" charset="-128"/>
              <a:ea typeface="ＭＳ Ｐゴシック" panose="020B0600070205080204" pitchFamily="50" charset="-128"/>
            </a:rPr>
            <a:t>38,967</a:t>
          </a:r>
          <a:r>
            <a:rPr kumimoji="1" lang="ja-JP" altLang="en-US" sz="1300">
              <a:latin typeface="ＭＳ Ｐゴシック" panose="020B0600070205080204" pitchFamily="50" charset="-128"/>
              <a:ea typeface="ＭＳ Ｐゴシック" panose="020B0600070205080204" pitchFamily="50" charset="-128"/>
            </a:rPr>
            <a:t>円上回っており、前年度比較においても</a:t>
          </a:r>
          <a:r>
            <a:rPr kumimoji="1" lang="en-US" altLang="ja-JP" sz="1300">
              <a:latin typeface="ＭＳ Ｐゴシック" panose="020B0600070205080204" pitchFamily="50" charset="-128"/>
              <a:ea typeface="ＭＳ Ｐゴシック" panose="020B0600070205080204" pitchFamily="50" charset="-128"/>
            </a:rPr>
            <a:t>44,118</a:t>
          </a:r>
          <a:r>
            <a:rPr kumimoji="1" lang="ja-JP" altLang="en-US" sz="1300">
              <a:latin typeface="ＭＳ Ｐゴシック" panose="020B0600070205080204" pitchFamily="50" charset="-128"/>
              <a:ea typeface="ＭＳ Ｐゴシック" panose="020B0600070205080204" pitchFamily="50" charset="-128"/>
            </a:rPr>
            <a:t>円増加（</a:t>
          </a:r>
          <a:r>
            <a:rPr kumimoji="1" lang="en-US" altLang="ja-JP" sz="1300">
              <a:latin typeface="ＭＳ Ｐゴシック" panose="020B0600070205080204" pitchFamily="50" charset="-128"/>
              <a:ea typeface="ＭＳ Ｐゴシック" panose="020B0600070205080204" pitchFamily="50" charset="-128"/>
            </a:rPr>
            <a:t>+25.5</a:t>
          </a:r>
          <a:r>
            <a:rPr kumimoji="1" lang="ja-JP" altLang="en-US" sz="1300">
              <a:latin typeface="ＭＳ Ｐゴシック" panose="020B0600070205080204" pitchFamily="50" charset="-128"/>
              <a:ea typeface="ＭＳ Ｐゴシック" panose="020B0600070205080204" pitchFamily="50" charset="-128"/>
            </a:rPr>
            <a:t>％）している。主な増加要因としては下水道事業会計法適用化による費目変更（繰出金から補助費等へ）による増（</a:t>
          </a:r>
          <a:r>
            <a:rPr kumimoji="1" lang="en-US" altLang="ja-JP" sz="1300">
              <a:latin typeface="ＭＳ Ｐゴシック" panose="020B0600070205080204" pitchFamily="50" charset="-128"/>
              <a:ea typeface="ＭＳ Ｐゴシック" panose="020B0600070205080204" pitchFamily="50" charset="-128"/>
            </a:rPr>
            <a:t>+237</a:t>
          </a:r>
          <a:r>
            <a:rPr kumimoji="1" lang="ja-JP" altLang="en-US" sz="1300">
              <a:latin typeface="ＭＳ Ｐゴシック" panose="020B0600070205080204" pitchFamily="50" charset="-128"/>
              <a:ea typeface="ＭＳ Ｐゴシック" panose="020B0600070205080204" pitchFamily="50" charset="-128"/>
            </a:rPr>
            <a:t>百万円）、海南病院事業会計繰出金の増（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千円）によるものである。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普通建設事業費（うち更新整備）については、類似団体と比較すると</a:t>
          </a:r>
          <a:r>
            <a:rPr kumimoji="1" lang="en-US" altLang="ja-JP" sz="1300">
              <a:latin typeface="ＭＳ Ｐゴシック" panose="020B0600070205080204" pitchFamily="50" charset="-128"/>
              <a:ea typeface="ＭＳ Ｐゴシック" panose="020B0600070205080204" pitchFamily="50" charset="-128"/>
            </a:rPr>
            <a:t>54,588</a:t>
          </a:r>
          <a:r>
            <a:rPr kumimoji="1" lang="ja-JP" altLang="en-US" sz="1300">
              <a:latin typeface="ＭＳ Ｐゴシック" panose="020B0600070205080204" pitchFamily="50" charset="-128"/>
              <a:ea typeface="ＭＳ Ｐゴシック" panose="020B0600070205080204" pitchFamily="50" charset="-128"/>
            </a:rPr>
            <a:t>円上回っており、前年度比較においても</a:t>
          </a:r>
          <a:r>
            <a:rPr kumimoji="1" lang="en-US" altLang="ja-JP" sz="1300">
              <a:latin typeface="ＭＳ Ｐゴシック" panose="020B0600070205080204" pitchFamily="50" charset="-128"/>
              <a:ea typeface="ＭＳ Ｐゴシック" panose="020B0600070205080204" pitchFamily="50" charset="-128"/>
            </a:rPr>
            <a:t>53,758</a:t>
          </a:r>
          <a:r>
            <a:rPr kumimoji="1" lang="ja-JP" altLang="en-US" sz="1300">
              <a:latin typeface="ＭＳ Ｐゴシック" panose="020B0600070205080204" pitchFamily="50" charset="-128"/>
              <a:ea typeface="ＭＳ Ｐゴシック" panose="020B0600070205080204" pitchFamily="50" charset="-128"/>
            </a:rPr>
            <a:t>円増加（</a:t>
          </a:r>
          <a:r>
            <a:rPr kumimoji="1" lang="en-US" altLang="ja-JP" sz="1300">
              <a:latin typeface="ＭＳ Ｐゴシック" panose="020B0600070205080204" pitchFamily="50" charset="-128"/>
              <a:ea typeface="ＭＳ Ｐゴシック" panose="020B0600070205080204" pitchFamily="50" charset="-128"/>
            </a:rPr>
            <a:t>+57.6</a:t>
          </a:r>
          <a:r>
            <a:rPr kumimoji="1" lang="ja-JP" altLang="en-US" sz="1300">
              <a:latin typeface="ＭＳ Ｐゴシック" panose="020B0600070205080204" pitchFamily="50" charset="-128"/>
              <a:ea typeface="ＭＳ Ｐゴシック" panose="020B0600070205080204" pitchFamily="50" charset="-128"/>
            </a:rPr>
            <a:t>％）している。主な増加要因としては防災行政無線システム設備整備事業の増（</a:t>
          </a:r>
          <a:r>
            <a:rPr kumimoji="1" lang="en-US" altLang="ja-JP" sz="1300">
              <a:latin typeface="ＭＳ Ｐゴシック" panose="020B0600070205080204" pitchFamily="50" charset="-128"/>
              <a:ea typeface="ＭＳ Ｐゴシック" panose="020B0600070205080204" pitchFamily="50" charset="-128"/>
            </a:rPr>
            <a:t>+575</a:t>
          </a:r>
          <a:r>
            <a:rPr kumimoji="1" lang="ja-JP" altLang="en-US" sz="1300">
              <a:latin typeface="ＭＳ Ｐゴシック" panose="020B0600070205080204" pitchFamily="50" charset="-128"/>
              <a:ea typeface="ＭＳ Ｐゴシック" panose="020B0600070205080204" pitchFamily="50" charset="-128"/>
            </a:rPr>
            <a:t>千円）によるものである。</a:t>
          </a:r>
        </a:p>
        <a:p>
          <a:r>
            <a:rPr kumimoji="1" lang="ja-JP" altLang="en-US" sz="1300">
              <a:latin typeface="ＭＳ Ｐゴシック" panose="020B0600070205080204" pitchFamily="50" charset="-128"/>
              <a:ea typeface="ＭＳ Ｐゴシック" panose="020B0600070205080204" pitchFamily="50" charset="-128"/>
            </a:rPr>
            <a:t>　公債費については、類似団体と比較して</a:t>
          </a:r>
          <a:r>
            <a:rPr kumimoji="1" lang="en-US" altLang="ja-JP" sz="1300">
              <a:latin typeface="ＭＳ Ｐゴシック" panose="020B0600070205080204" pitchFamily="50" charset="-128"/>
              <a:ea typeface="ＭＳ Ｐゴシック" panose="020B0600070205080204" pitchFamily="50" charset="-128"/>
            </a:rPr>
            <a:t>10,733</a:t>
          </a:r>
          <a:r>
            <a:rPr kumimoji="1" lang="ja-JP" altLang="en-US" sz="1300">
              <a:latin typeface="ＭＳ Ｐゴシック" panose="020B0600070205080204" pitchFamily="50" charset="-128"/>
              <a:ea typeface="ＭＳ Ｐゴシック" panose="020B0600070205080204" pitchFamily="50" charset="-128"/>
            </a:rPr>
            <a:t>円上回っているが、令和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年度に実施した地方債繰上償還（</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百万円）の影響によるものである。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積立金については、類似団体と比較すると</a:t>
          </a:r>
          <a:r>
            <a:rPr kumimoji="1" lang="en-US" altLang="ja-JP" sz="1300">
              <a:latin typeface="ＭＳ Ｐゴシック" panose="020B0600070205080204" pitchFamily="50" charset="-128"/>
              <a:ea typeface="ＭＳ Ｐゴシック" panose="020B0600070205080204" pitchFamily="50" charset="-128"/>
            </a:rPr>
            <a:t>56,296</a:t>
          </a:r>
          <a:r>
            <a:rPr kumimoji="1" lang="ja-JP" altLang="en-US" sz="1300">
              <a:latin typeface="ＭＳ Ｐゴシック" panose="020B0600070205080204" pitchFamily="50" charset="-128"/>
              <a:ea typeface="ＭＳ Ｐゴシック" panose="020B0600070205080204" pitchFamily="50" charset="-128"/>
            </a:rPr>
            <a:t>円上回っており、前年度比較においても</a:t>
          </a:r>
          <a:r>
            <a:rPr kumimoji="1" lang="en-US" altLang="ja-JP" sz="1300">
              <a:latin typeface="ＭＳ Ｐゴシック" panose="020B0600070205080204" pitchFamily="50" charset="-128"/>
              <a:ea typeface="ＭＳ Ｐゴシック" panose="020B0600070205080204" pitchFamily="50" charset="-128"/>
            </a:rPr>
            <a:t>78,692</a:t>
          </a:r>
          <a:r>
            <a:rPr kumimoji="1" lang="ja-JP" altLang="en-US" sz="1300">
              <a:latin typeface="ＭＳ Ｐゴシック" panose="020B0600070205080204" pitchFamily="50" charset="-128"/>
              <a:ea typeface="ＭＳ Ｐゴシック" panose="020B0600070205080204" pitchFamily="50" charset="-128"/>
            </a:rPr>
            <a:t>円増加（</a:t>
          </a:r>
          <a:r>
            <a:rPr kumimoji="1" lang="en-US" altLang="ja-JP" sz="1300">
              <a:latin typeface="ＭＳ Ｐゴシック" panose="020B0600070205080204" pitchFamily="50" charset="-128"/>
              <a:ea typeface="ＭＳ Ｐゴシック" panose="020B0600070205080204" pitchFamily="50" charset="-128"/>
            </a:rPr>
            <a:t>+158.9</a:t>
          </a:r>
          <a:r>
            <a:rPr kumimoji="1" lang="ja-JP" altLang="en-US" sz="1300">
              <a:latin typeface="ＭＳ Ｐゴシック" panose="020B0600070205080204" pitchFamily="50" charset="-128"/>
              <a:ea typeface="ＭＳ Ｐゴシック" panose="020B0600070205080204" pitchFamily="50" charset="-128"/>
            </a:rPr>
            <a:t>％）している。主な増加要因としては、未来まちづくり基金の創設による増（</a:t>
          </a:r>
          <a:r>
            <a:rPr kumimoji="1" lang="en-US" altLang="ja-JP" sz="1300">
              <a:latin typeface="ＭＳ Ｐゴシック" panose="020B0600070205080204" pitchFamily="50" charset="-128"/>
              <a:ea typeface="ＭＳ Ｐゴシック" panose="020B0600070205080204" pitchFamily="50" charset="-128"/>
            </a:rPr>
            <a:t>+767</a:t>
          </a:r>
          <a:r>
            <a:rPr kumimoji="1" lang="ja-JP" altLang="en-US" sz="1300">
              <a:latin typeface="ＭＳ Ｐゴシック" panose="020B0600070205080204" pitchFamily="50" charset="-128"/>
              <a:ea typeface="ＭＳ Ｐゴシック" panose="020B0600070205080204" pitchFamily="50" charset="-128"/>
            </a:rPr>
            <a:t>百万円）によるものである。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8,199
7,973
327.67
9,810,860
9,348,775
404,379
5,002,273
6,898,773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103251</xdr:rowOff>
    </xdr:from>
    <xdr:to>
      <xdr:col>24</xdr:col>
      <xdr:colOff>63500</xdr:colOff>
      <xdr:row>37</xdr:row>
      <xdr:rowOff>109855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46901"/>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109855</xdr:rowOff>
    </xdr:from>
    <xdr:to>
      <xdr:col>19</xdr:col>
      <xdr:colOff>177800</xdr:colOff>
      <xdr:row>38</xdr:row>
      <xdr:rowOff>9652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53505"/>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9652</xdr:rowOff>
    </xdr:from>
    <xdr:to>
      <xdr:col>15</xdr:col>
      <xdr:colOff>50800</xdr:colOff>
      <xdr:row>38</xdr:row>
      <xdr:rowOff>13843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2475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13843</xdr:rowOff>
    </xdr:from>
    <xdr:to>
      <xdr:col>10</xdr:col>
      <xdr:colOff>114300</xdr:colOff>
      <xdr:row>38</xdr:row>
      <xdr:rowOff>26289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28943"/>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52451</xdr:rowOff>
    </xdr:from>
    <xdr:to>
      <xdr:col>24</xdr:col>
      <xdr:colOff>114300</xdr:colOff>
      <xdr:row>37</xdr:row>
      <xdr:rowOff>154051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30878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7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59055</xdr:rowOff>
    </xdr:from>
    <xdr:to>
      <xdr:col>20</xdr:col>
      <xdr:colOff>38100</xdr:colOff>
      <xdr:row>37</xdr:row>
      <xdr:rowOff>160655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151782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9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130302</xdr:rowOff>
    </xdr:from>
    <xdr:to>
      <xdr:col>15</xdr:col>
      <xdr:colOff>101600</xdr:colOff>
      <xdr:row>38</xdr:row>
      <xdr:rowOff>60452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51579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6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134493</xdr:rowOff>
    </xdr:from>
    <xdr:to>
      <xdr:col>10</xdr:col>
      <xdr:colOff>165100</xdr:colOff>
      <xdr:row>38</xdr:row>
      <xdr:rowOff>64643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55770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7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146939</xdr:rowOff>
    </xdr:from>
    <xdr:to>
      <xdr:col>6</xdr:col>
      <xdr:colOff>38100</xdr:colOff>
      <xdr:row>38</xdr:row>
      <xdr:rowOff>77089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68216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8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57235</xdr:rowOff>
    </xdr:from>
    <xdr:to>
      <xdr:col>24</xdr:col>
      <xdr:colOff>63500</xdr:colOff>
      <xdr:row>57</xdr:row>
      <xdr:rowOff>165327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9885"/>
          <a:ext cx="838200" cy="10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112150</xdr:rowOff>
    </xdr:from>
    <xdr:to>
      <xdr:col>19</xdr:col>
      <xdr:colOff>177800</xdr:colOff>
      <xdr:row>57</xdr:row>
      <xdr:rowOff>165327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84800"/>
          <a:ext cx="889000" cy="5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112150</xdr:rowOff>
    </xdr:from>
    <xdr:to>
      <xdr:col>15</xdr:col>
      <xdr:colOff>50800</xdr:colOff>
      <xdr:row>57</xdr:row>
      <xdr:rowOff>142662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84800"/>
          <a:ext cx="889000" cy="3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63214</xdr:rowOff>
    </xdr:from>
    <xdr:to>
      <xdr:col>10</xdr:col>
      <xdr:colOff>114300</xdr:colOff>
      <xdr:row>57</xdr:row>
      <xdr:rowOff>142662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35864"/>
          <a:ext cx="889000" cy="7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3247</xdr:rowOff>
    </xdr:from>
    <xdr:to>
      <xdr:col>6</xdr:col>
      <xdr:colOff>38100</xdr:colOff>
      <xdr:row>57</xdr:row>
      <xdr:rowOff>104847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121374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5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6435</xdr:rowOff>
    </xdr:from>
    <xdr:to>
      <xdr:col>24</xdr:col>
      <xdr:colOff>114300</xdr:colOff>
      <xdr:row>57</xdr:row>
      <xdr:rowOff>108035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29312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3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114527</xdr:rowOff>
    </xdr:from>
    <xdr:to>
      <xdr:col>20</xdr:col>
      <xdr:colOff>38100</xdr:colOff>
      <xdr:row>58</xdr:row>
      <xdr:rowOff>44677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35804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7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61350</xdr:rowOff>
    </xdr:from>
    <xdr:to>
      <xdr:col>15</xdr:col>
      <xdr:colOff>101600</xdr:colOff>
      <xdr:row>57</xdr:row>
      <xdr:rowOff>162950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154077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2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91862</xdr:rowOff>
    </xdr:from>
    <xdr:to>
      <xdr:col>10</xdr:col>
      <xdr:colOff>165100</xdr:colOff>
      <xdr:row>58</xdr:row>
      <xdr:rowOff>22012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13139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12414</xdr:rowOff>
    </xdr:from>
    <xdr:to>
      <xdr:col>6</xdr:col>
      <xdr:colOff>38100</xdr:colOff>
      <xdr:row>57</xdr:row>
      <xdr:rowOff>114014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8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105141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7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13996</xdr:rowOff>
    </xdr:from>
    <xdr:to>
      <xdr:col>24</xdr:col>
      <xdr:colOff>63500</xdr:colOff>
      <xdr:row>76</xdr:row>
      <xdr:rowOff>58410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4196"/>
          <a:ext cx="8382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58410</xdr:rowOff>
    </xdr:from>
    <xdr:to>
      <xdr:col>19</xdr:col>
      <xdr:colOff>177800</xdr:colOff>
      <xdr:row>76</xdr:row>
      <xdr:rowOff>112306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88610"/>
          <a:ext cx="889000" cy="5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80683</xdr:rowOff>
    </xdr:from>
    <xdr:to>
      <xdr:col>15</xdr:col>
      <xdr:colOff>50800</xdr:colOff>
      <xdr:row>76</xdr:row>
      <xdr:rowOff>112306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10883"/>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80683</xdr:rowOff>
    </xdr:from>
    <xdr:to>
      <xdr:col>10</xdr:col>
      <xdr:colOff>114300</xdr:colOff>
      <xdr:row>77</xdr:row>
      <xdr:rowOff>50012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10883"/>
          <a:ext cx="889000" cy="1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78750</xdr:rowOff>
    </xdr:from>
    <xdr:to>
      <xdr:col>6</xdr:col>
      <xdr:colOff>38100</xdr:colOff>
      <xdr:row>78</xdr:row>
      <xdr:rowOff>8900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134647</xdr:rowOff>
    </xdr:from>
    <xdr:to>
      <xdr:col>24</xdr:col>
      <xdr:colOff>114300</xdr:colOff>
      <xdr:row>76</xdr:row>
      <xdr:rowOff>64796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33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157524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4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7610</xdr:rowOff>
    </xdr:from>
    <xdr:to>
      <xdr:col>20</xdr:col>
      <xdr:colOff>38100</xdr:colOff>
      <xdr:row>76</xdr:row>
      <xdr:rowOff>109210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3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125737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61506</xdr:rowOff>
    </xdr:from>
    <xdr:to>
      <xdr:col>15</xdr:col>
      <xdr:colOff>101600</xdr:colOff>
      <xdr:row>76</xdr:row>
      <xdr:rowOff>163106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8183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6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29883</xdr:rowOff>
    </xdr:from>
    <xdr:to>
      <xdr:col>10</xdr:col>
      <xdr:colOff>165100</xdr:colOff>
      <xdr:row>76</xdr:row>
      <xdr:rowOff>131483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148010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170662</xdr:rowOff>
    </xdr:from>
    <xdr:to>
      <xdr:col>6</xdr:col>
      <xdr:colOff>38100</xdr:colOff>
      <xdr:row>77</xdr:row>
      <xdr:rowOff>100812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117339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7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97924</xdr:rowOff>
    </xdr:from>
    <xdr:to>
      <xdr:col>24</xdr:col>
      <xdr:colOff>63500</xdr:colOff>
      <xdr:row>98</xdr:row>
      <xdr:rowOff>98039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00024"/>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98039</xdr:rowOff>
    </xdr:from>
    <xdr:to>
      <xdr:col>19</xdr:col>
      <xdr:colOff>177800</xdr:colOff>
      <xdr:row>98</xdr:row>
      <xdr:rowOff>102012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00139"/>
          <a:ext cx="8890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99320</xdr:rowOff>
    </xdr:from>
    <xdr:to>
      <xdr:col>15</xdr:col>
      <xdr:colOff>50800</xdr:colOff>
      <xdr:row>98</xdr:row>
      <xdr:rowOff>102012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01420"/>
          <a:ext cx="889000" cy="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99320</xdr:rowOff>
    </xdr:from>
    <xdr:to>
      <xdr:col>10</xdr:col>
      <xdr:colOff>114300</xdr:colOff>
      <xdr:row>98</xdr:row>
      <xdr:rowOff>105766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1420"/>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57418</xdr:rowOff>
    </xdr:from>
    <xdr:to>
      <xdr:col>6</xdr:col>
      <xdr:colOff>38100</xdr:colOff>
      <xdr:row>98</xdr:row>
      <xdr:rowOff>159018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150145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5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47124</xdr:rowOff>
    </xdr:from>
    <xdr:to>
      <xdr:col>24</xdr:col>
      <xdr:colOff>114300</xdr:colOff>
      <xdr:row>98</xdr:row>
      <xdr:rowOff>148724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47239</xdr:rowOff>
    </xdr:from>
    <xdr:to>
      <xdr:col>20</xdr:col>
      <xdr:colOff>38100</xdr:colOff>
      <xdr:row>98</xdr:row>
      <xdr:rowOff>148839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139966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51212</xdr:rowOff>
    </xdr:from>
    <xdr:to>
      <xdr:col>15</xdr:col>
      <xdr:colOff>101600</xdr:colOff>
      <xdr:row>98</xdr:row>
      <xdr:rowOff>152812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143939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48520</xdr:rowOff>
    </xdr:from>
    <xdr:to>
      <xdr:col>10</xdr:col>
      <xdr:colOff>165100</xdr:colOff>
      <xdr:row>98</xdr:row>
      <xdr:rowOff>150120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166647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2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54966</xdr:rowOff>
    </xdr:from>
    <xdr:to>
      <xdr:col>6</xdr:col>
      <xdr:colOff>38100</xdr:colOff>
      <xdr:row>98</xdr:row>
      <xdr:rowOff>156566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3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69697</xdr:rowOff>
    </xdr:from>
    <xdr:to>
      <xdr:col>36</xdr:col>
      <xdr:colOff>165100</xdr:colOff>
      <xdr:row>38</xdr:row>
      <xdr:rowOff>171297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16375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60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147141</xdr:rowOff>
    </xdr:from>
    <xdr:to>
      <xdr:col>55</xdr:col>
      <xdr:colOff>0</xdr:colOff>
      <xdr:row>57</xdr:row>
      <xdr:rowOff>153146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19791"/>
          <a:ext cx="838200" cy="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147141</xdr:rowOff>
    </xdr:from>
    <xdr:to>
      <xdr:col>50</xdr:col>
      <xdr:colOff>114300</xdr:colOff>
      <xdr:row>58</xdr:row>
      <xdr:rowOff>715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19791"/>
          <a:ext cx="889000" cy="2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155340</xdr:rowOff>
    </xdr:from>
    <xdr:to>
      <xdr:col>45</xdr:col>
      <xdr:colOff>177800</xdr:colOff>
      <xdr:row>58</xdr:row>
      <xdr:rowOff>715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27990"/>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139049</xdr:rowOff>
    </xdr:from>
    <xdr:to>
      <xdr:col>41</xdr:col>
      <xdr:colOff>50800</xdr:colOff>
      <xdr:row>57</xdr:row>
      <xdr:rowOff>155340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11699"/>
          <a:ext cx="889000" cy="1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130433</xdr:rowOff>
    </xdr:from>
    <xdr:to>
      <xdr:col>36</xdr:col>
      <xdr:colOff>165100</xdr:colOff>
      <xdr:row>58</xdr:row>
      <xdr:rowOff>60583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51710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102346</xdr:rowOff>
    </xdr:from>
    <xdr:to>
      <xdr:col>55</xdr:col>
      <xdr:colOff>50800</xdr:colOff>
      <xdr:row>58</xdr:row>
      <xdr:rowOff>32496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7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125223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2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96341</xdr:rowOff>
    </xdr:from>
    <xdr:to>
      <xdr:col>50</xdr:col>
      <xdr:colOff>165100</xdr:colOff>
      <xdr:row>58</xdr:row>
      <xdr:rowOff>26491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6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43018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4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121365</xdr:rowOff>
    </xdr:from>
    <xdr:to>
      <xdr:col>46</xdr:col>
      <xdr:colOff>38100</xdr:colOff>
      <xdr:row>58</xdr:row>
      <xdr:rowOff>51515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9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68042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6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104540</xdr:rowOff>
    </xdr:from>
    <xdr:to>
      <xdr:col>41</xdr:col>
      <xdr:colOff>101600</xdr:colOff>
      <xdr:row>58</xdr:row>
      <xdr:rowOff>34690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51217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5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88249</xdr:rowOff>
    </xdr:from>
    <xdr:to>
      <xdr:col>36</xdr:col>
      <xdr:colOff>165100</xdr:colOff>
      <xdr:row>58</xdr:row>
      <xdr:rowOff>18399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6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34926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3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47375</xdr:rowOff>
    </xdr:from>
    <xdr:to>
      <xdr:col>55</xdr:col>
      <xdr:colOff>0</xdr:colOff>
      <xdr:row>78</xdr:row>
      <xdr:rowOff>48523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20475"/>
          <a:ext cx="8382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44035</xdr:rowOff>
    </xdr:from>
    <xdr:to>
      <xdr:col>50</xdr:col>
      <xdr:colOff>114300</xdr:colOff>
      <xdr:row>78</xdr:row>
      <xdr:rowOff>48523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17135"/>
          <a:ext cx="8890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21160</xdr:rowOff>
    </xdr:from>
    <xdr:to>
      <xdr:col>45</xdr:col>
      <xdr:colOff>177800</xdr:colOff>
      <xdr:row>78</xdr:row>
      <xdr:rowOff>44035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94260"/>
          <a:ext cx="889000" cy="2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21160</xdr:rowOff>
    </xdr:from>
    <xdr:to>
      <xdr:col>41</xdr:col>
      <xdr:colOff>50800</xdr:colOff>
      <xdr:row>78</xdr:row>
      <xdr:rowOff>60144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94260"/>
          <a:ext cx="889000" cy="3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44841</xdr:rowOff>
    </xdr:from>
    <xdr:to>
      <xdr:col>36</xdr:col>
      <xdr:colOff>165100</xdr:colOff>
      <xdr:row>78</xdr:row>
      <xdr:rowOff>146441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137568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168025</xdr:rowOff>
    </xdr:from>
    <xdr:to>
      <xdr:col>55</xdr:col>
      <xdr:colOff>50800</xdr:colOff>
      <xdr:row>78</xdr:row>
      <xdr:rowOff>98175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6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146452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4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169173</xdr:rowOff>
    </xdr:from>
    <xdr:to>
      <xdr:col>50</xdr:col>
      <xdr:colOff>165100</xdr:colOff>
      <xdr:row>78</xdr:row>
      <xdr:rowOff>99323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7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115850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14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164685</xdr:rowOff>
    </xdr:from>
    <xdr:to>
      <xdr:col>46</xdr:col>
      <xdr:colOff>38100</xdr:colOff>
      <xdr:row>78</xdr:row>
      <xdr:rowOff>94835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6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85962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141810</xdr:rowOff>
    </xdr:from>
    <xdr:to>
      <xdr:col>41</xdr:col>
      <xdr:colOff>101600</xdr:colOff>
      <xdr:row>78</xdr:row>
      <xdr:rowOff>71960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88487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1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9344</xdr:rowOff>
    </xdr:from>
    <xdr:to>
      <xdr:col>36</xdr:col>
      <xdr:colOff>165100</xdr:colOff>
      <xdr:row>78</xdr:row>
      <xdr:rowOff>110944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8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127471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5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58666</xdr:rowOff>
    </xdr:from>
    <xdr:to>
      <xdr:col>55</xdr:col>
      <xdr:colOff>0</xdr:colOff>
      <xdr:row>96</xdr:row>
      <xdr:rowOff>92997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17866"/>
          <a:ext cx="838200" cy="3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73512</xdr:rowOff>
    </xdr:from>
    <xdr:to>
      <xdr:col>50</xdr:col>
      <xdr:colOff>114300</xdr:colOff>
      <xdr:row>96</xdr:row>
      <xdr:rowOff>92997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32712"/>
          <a:ext cx="889000" cy="1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169157</xdr:rowOff>
    </xdr:from>
    <xdr:to>
      <xdr:col>45</xdr:col>
      <xdr:colOff>177800</xdr:colOff>
      <xdr:row>96</xdr:row>
      <xdr:rowOff>73512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56907"/>
          <a:ext cx="889000" cy="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169157</xdr:rowOff>
    </xdr:from>
    <xdr:to>
      <xdr:col>41</xdr:col>
      <xdr:colOff>50800</xdr:colOff>
      <xdr:row>96</xdr:row>
      <xdr:rowOff>94492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56907"/>
          <a:ext cx="889000" cy="9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15049</xdr:rowOff>
    </xdr:from>
    <xdr:to>
      <xdr:col>36</xdr:col>
      <xdr:colOff>165100</xdr:colOff>
      <xdr:row>96</xdr:row>
      <xdr:rowOff>116649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133176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7866</xdr:rowOff>
    </xdr:from>
    <xdr:to>
      <xdr:col>55</xdr:col>
      <xdr:colOff>50800</xdr:colOff>
      <xdr:row>96</xdr:row>
      <xdr:rowOff>109466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6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157743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4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42197</xdr:rowOff>
    </xdr:from>
    <xdr:to>
      <xdr:col>50</xdr:col>
      <xdr:colOff>165100</xdr:colOff>
      <xdr:row>96</xdr:row>
      <xdr:rowOff>143797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134924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5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22712</xdr:rowOff>
    </xdr:from>
    <xdr:to>
      <xdr:col>46</xdr:col>
      <xdr:colOff>38100</xdr:colOff>
      <xdr:row>96</xdr:row>
      <xdr:rowOff>124312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8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140839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5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118357</xdr:rowOff>
    </xdr:from>
    <xdr:to>
      <xdr:col>41</xdr:col>
      <xdr:colOff>101600</xdr:colOff>
      <xdr:row>96</xdr:row>
      <xdr:rowOff>48507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0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65034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8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43692</xdr:rowOff>
    </xdr:from>
    <xdr:to>
      <xdr:col>36</xdr:col>
      <xdr:colOff>165100</xdr:colOff>
      <xdr:row>96</xdr:row>
      <xdr:rowOff>145292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0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136419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55837</xdr:rowOff>
    </xdr:from>
    <xdr:to>
      <xdr:col>85</xdr:col>
      <xdr:colOff>127000</xdr:colOff>
      <xdr:row>36</xdr:row>
      <xdr:rowOff>65514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5370787"/>
          <a:ext cx="838200" cy="86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90224</xdr:rowOff>
    </xdr:from>
    <xdr:to>
      <xdr:col>81</xdr:col>
      <xdr:colOff>50800</xdr:colOff>
      <xdr:row>36</xdr:row>
      <xdr:rowOff>65514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090974"/>
          <a:ext cx="889000" cy="14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90224</xdr:rowOff>
    </xdr:from>
    <xdr:to>
      <xdr:col>76</xdr:col>
      <xdr:colOff>114300</xdr:colOff>
      <xdr:row>36</xdr:row>
      <xdr:rowOff>93164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090974"/>
          <a:ext cx="889000" cy="17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72437</xdr:rowOff>
    </xdr:from>
    <xdr:to>
      <xdr:col>71</xdr:col>
      <xdr:colOff>177800</xdr:colOff>
      <xdr:row>36</xdr:row>
      <xdr:rowOff>93164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244637"/>
          <a:ext cx="8890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118378</xdr:rowOff>
    </xdr:from>
    <xdr:to>
      <xdr:col>67</xdr:col>
      <xdr:colOff>101600</xdr:colOff>
      <xdr:row>37</xdr:row>
      <xdr:rowOff>48528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39655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8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5037</xdr:rowOff>
    </xdr:from>
    <xdr:to>
      <xdr:col>85</xdr:col>
      <xdr:colOff>177800</xdr:colOff>
      <xdr:row>31</xdr:row>
      <xdr:rowOff>106637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3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129514</xdr:rowOff>
    </xdr:from>
    <xdr:ext cx="599010"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27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14714</xdr:rowOff>
    </xdr:from>
    <xdr:to>
      <xdr:col>81</xdr:col>
      <xdr:colOff>101600</xdr:colOff>
      <xdr:row>36</xdr:row>
      <xdr:rowOff>116314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1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132841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9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39424</xdr:rowOff>
    </xdr:from>
    <xdr:to>
      <xdr:col>76</xdr:col>
      <xdr:colOff>165100</xdr:colOff>
      <xdr:row>35</xdr:row>
      <xdr:rowOff>141024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04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157551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81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42364</xdr:rowOff>
    </xdr:from>
    <xdr:to>
      <xdr:col>72</xdr:col>
      <xdr:colOff>38100</xdr:colOff>
      <xdr:row>36</xdr:row>
      <xdr:rowOff>143964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160491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98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21637</xdr:rowOff>
    </xdr:from>
    <xdr:to>
      <xdr:col>67</xdr:col>
      <xdr:colOff>101600</xdr:colOff>
      <xdr:row>36</xdr:row>
      <xdr:rowOff>123237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1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139764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96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102873</xdr:rowOff>
    </xdr:from>
    <xdr:to>
      <xdr:col>85</xdr:col>
      <xdr:colOff>127000</xdr:colOff>
      <xdr:row>57</xdr:row>
      <xdr:rowOff>119476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75523"/>
          <a:ext cx="838200" cy="1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119476</xdr:rowOff>
    </xdr:from>
    <xdr:to>
      <xdr:col>81</xdr:col>
      <xdr:colOff>50800</xdr:colOff>
      <xdr:row>58</xdr:row>
      <xdr:rowOff>18355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92126"/>
          <a:ext cx="889000" cy="7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18355</xdr:rowOff>
    </xdr:from>
    <xdr:to>
      <xdr:col>76</xdr:col>
      <xdr:colOff>114300</xdr:colOff>
      <xdr:row>58</xdr:row>
      <xdr:rowOff>40357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62455"/>
          <a:ext cx="889000" cy="2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11687</xdr:rowOff>
    </xdr:from>
    <xdr:to>
      <xdr:col>71</xdr:col>
      <xdr:colOff>177800</xdr:colOff>
      <xdr:row>58</xdr:row>
      <xdr:rowOff>40357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55787"/>
          <a:ext cx="889000" cy="2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52073</xdr:rowOff>
    </xdr:from>
    <xdr:to>
      <xdr:col>85</xdr:col>
      <xdr:colOff>177800</xdr:colOff>
      <xdr:row>57</xdr:row>
      <xdr:rowOff>153673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2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74950</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7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68676</xdr:rowOff>
    </xdr:from>
    <xdr:to>
      <xdr:col>81</xdr:col>
      <xdr:colOff>101600</xdr:colOff>
      <xdr:row>57</xdr:row>
      <xdr:rowOff>170276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4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15353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6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139005</xdr:rowOff>
    </xdr:from>
    <xdr:to>
      <xdr:col>76</xdr:col>
      <xdr:colOff>165100</xdr:colOff>
      <xdr:row>58</xdr:row>
      <xdr:rowOff>69155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1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60282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0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161007</xdr:rowOff>
    </xdr:from>
    <xdr:to>
      <xdr:col>72</xdr:col>
      <xdr:colOff>38100</xdr:colOff>
      <xdr:row>58</xdr:row>
      <xdr:rowOff>91157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3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82284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132337</xdr:rowOff>
    </xdr:from>
    <xdr:to>
      <xdr:col>67</xdr:col>
      <xdr:colOff>101600</xdr:colOff>
      <xdr:row>58</xdr:row>
      <xdr:rowOff>62487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0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53614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9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130076</xdr:rowOff>
    </xdr:from>
    <xdr:to>
      <xdr:col>85</xdr:col>
      <xdr:colOff>127000</xdr:colOff>
      <xdr:row>78</xdr:row>
      <xdr:rowOff>131772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03176"/>
          <a:ext cx="8382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128019</xdr:rowOff>
    </xdr:from>
    <xdr:to>
      <xdr:col>81</xdr:col>
      <xdr:colOff>50800</xdr:colOff>
      <xdr:row>78</xdr:row>
      <xdr:rowOff>130076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01119"/>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105332</xdr:rowOff>
    </xdr:from>
    <xdr:to>
      <xdr:col>76</xdr:col>
      <xdr:colOff>114300</xdr:colOff>
      <xdr:row>78</xdr:row>
      <xdr:rowOff>128019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78432"/>
          <a:ext cx="889000" cy="2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105332</xdr:rowOff>
    </xdr:from>
    <xdr:to>
      <xdr:col>71</xdr:col>
      <xdr:colOff>177800</xdr:colOff>
      <xdr:row>78</xdr:row>
      <xdr:rowOff>106394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78432"/>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41566</xdr:rowOff>
    </xdr:from>
    <xdr:to>
      <xdr:col>67</xdr:col>
      <xdr:colOff>101600</xdr:colOff>
      <xdr:row>78</xdr:row>
      <xdr:rowOff>143166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159693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80972</xdr:rowOff>
    </xdr:from>
    <xdr:to>
      <xdr:col>85</xdr:col>
      <xdr:colOff>177800</xdr:colOff>
      <xdr:row>79</xdr:row>
      <xdr:rowOff>11122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79276</xdr:rowOff>
    </xdr:from>
    <xdr:to>
      <xdr:col>81</xdr:col>
      <xdr:colOff>101600</xdr:colOff>
      <xdr:row>79</xdr:row>
      <xdr:rowOff>9426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553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4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77219</xdr:rowOff>
    </xdr:from>
    <xdr:to>
      <xdr:col>76</xdr:col>
      <xdr:colOff>165100</xdr:colOff>
      <xdr:row>79</xdr:row>
      <xdr:rowOff>7369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169946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4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54532</xdr:rowOff>
    </xdr:from>
    <xdr:to>
      <xdr:col>72</xdr:col>
      <xdr:colOff>38100</xdr:colOff>
      <xdr:row>78</xdr:row>
      <xdr:rowOff>156132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2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147259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55594</xdr:rowOff>
    </xdr:from>
    <xdr:to>
      <xdr:col>67</xdr:col>
      <xdr:colOff>101600</xdr:colOff>
      <xdr:row>78</xdr:row>
      <xdr:rowOff>157194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148321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2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73850</xdr:rowOff>
    </xdr:from>
    <xdr:to>
      <xdr:col>85</xdr:col>
      <xdr:colOff>127000</xdr:colOff>
      <xdr:row>97</xdr:row>
      <xdr:rowOff>80180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04500"/>
          <a:ext cx="838200" cy="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76291</xdr:rowOff>
    </xdr:from>
    <xdr:to>
      <xdr:col>81</xdr:col>
      <xdr:colOff>50800</xdr:colOff>
      <xdr:row>97</xdr:row>
      <xdr:rowOff>80180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06941"/>
          <a:ext cx="889000" cy="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76291</xdr:rowOff>
    </xdr:from>
    <xdr:to>
      <xdr:col>76</xdr:col>
      <xdr:colOff>114300</xdr:colOff>
      <xdr:row>97</xdr:row>
      <xdr:rowOff>83139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06941"/>
          <a:ext cx="8890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79496</xdr:rowOff>
    </xdr:from>
    <xdr:to>
      <xdr:col>71</xdr:col>
      <xdr:colOff>177800</xdr:colOff>
      <xdr:row>97</xdr:row>
      <xdr:rowOff>83139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710146"/>
          <a:ext cx="889000" cy="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84145</xdr:rowOff>
    </xdr:from>
    <xdr:to>
      <xdr:col>67</xdr:col>
      <xdr:colOff>101600</xdr:colOff>
      <xdr:row>98</xdr:row>
      <xdr:rowOff>14295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5422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23050</xdr:rowOff>
    </xdr:from>
    <xdr:to>
      <xdr:col>85</xdr:col>
      <xdr:colOff>177800</xdr:colOff>
      <xdr:row>97</xdr:row>
      <xdr:rowOff>124650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45927</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0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29380</xdr:rowOff>
    </xdr:from>
    <xdr:to>
      <xdr:col>81</xdr:col>
      <xdr:colOff>101600</xdr:colOff>
      <xdr:row>97</xdr:row>
      <xdr:rowOff>130980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6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147507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3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25491</xdr:rowOff>
    </xdr:from>
    <xdr:to>
      <xdr:col>76</xdr:col>
      <xdr:colOff>165100</xdr:colOff>
      <xdr:row>97</xdr:row>
      <xdr:rowOff>127091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5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143618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3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32339</xdr:rowOff>
    </xdr:from>
    <xdr:to>
      <xdr:col>72</xdr:col>
      <xdr:colOff>38100</xdr:colOff>
      <xdr:row>97</xdr:row>
      <xdr:rowOff>133939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6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150466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3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28696</xdr:rowOff>
    </xdr:from>
    <xdr:to>
      <xdr:col>67</xdr:col>
      <xdr:colOff>101600</xdr:colOff>
      <xdr:row>97</xdr:row>
      <xdr:rowOff>130296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146823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43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118364</xdr:rowOff>
    </xdr:from>
    <xdr:to>
      <xdr:col>98</xdr:col>
      <xdr:colOff>38100</xdr:colOff>
      <xdr:row>39</xdr:row>
      <xdr:rowOff>48514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65041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1,140,234</a:t>
          </a:r>
          <a:r>
            <a:rPr kumimoji="1" lang="ja-JP" altLang="en-US" sz="1300">
              <a:latin typeface="ＭＳ Ｐゴシック" panose="020B0600070205080204" pitchFamily="50" charset="-128"/>
              <a:ea typeface="ＭＳ Ｐゴシック" panose="020B0600070205080204" pitchFamily="50" charset="-128"/>
            </a:rPr>
            <a:t>円となり、前年度と比較すると</a:t>
          </a:r>
          <a:r>
            <a:rPr kumimoji="1" lang="en-US" altLang="ja-JP" sz="1300">
              <a:latin typeface="ＭＳ Ｐゴシック" panose="020B0600070205080204" pitchFamily="50" charset="-128"/>
              <a:ea typeface="ＭＳ Ｐゴシック" panose="020B0600070205080204" pitchFamily="50" charset="-128"/>
            </a:rPr>
            <a:t>190,427</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総務費が、前年度と比較して</a:t>
          </a:r>
          <a:r>
            <a:rPr kumimoji="1" lang="en-US" altLang="ja-JP" sz="1300">
              <a:latin typeface="ＭＳ Ｐゴシック" panose="020B0600070205080204" pitchFamily="50" charset="-128"/>
              <a:ea typeface="ＭＳ Ｐゴシック" panose="020B0600070205080204" pitchFamily="50" charset="-128"/>
            </a:rPr>
            <a:t>+85,112</a:t>
          </a:r>
          <a:r>
            <a:rPr kumimoji="1" lang="ja-JP" altLang="en-US" sz="1300">
              <a:latin typeface="ＭＳ Ｐゴシック" panose="020B0600070205080204" pitchFamily="50" charset="-128"/>
              <a:ea typeface="ＭＳ Ｐゴシック" panose="020B0600070205080204" pitchFamily="50" charset="-128"/>
            </a:rPr>
            <a:t>円となっており、主な増加要因としては、未来まちづくり基金の創設による増（</a:t>
          </a:r>
          <a:r>
            <a:rPr kumimoji="1" lang="en-US" altLang="ja-JP" sz="1300">
              <a:latin typeface="ＭＳ Ｐゴシック" panose="020B0600070205080204" pitchFamily="50" charset="-128"/>
              <a:ea typeface="ＭＳ Ｐゴシック" panose="020B0600070205080204" pitchFamily="50" charset="-128"/>
            </a:rPr>
            <a:t>+767</a:t>
          </a:r>
          <a:r>
            <a:rPr kumimoji="1" lang="ja-JP" altLang="en-US" sz="1300">
              <a:latin typeface="ＭＳ Ｐゴシック" panose="020B0600070205080204" pitchFamily="50" charset="-128"/>
              <a:ea typeface="ＭＳ Ｐゴシック" panose="020B0600070205080204" pitchFamily="50" charset="-128"/>
            </a:rPr>
            <a:t>百万円）によるものである。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a:t>
          </a:r>
          <a:r>
            <a:rPr kumimoji="1" lang="ja-JP" altLang="en-US" sz="1300">
              <a:latin typeface="ＭＳ Ｐゴシック" panose="020B0600070205080204" pitchFamily="50" charset="-128"/>
              <a:ea typeface="ＭＳ Ｐゴシック" panose="020B0600070205080204" pitchFamily="50" charset="-128"/>
            </a:rPr>
            <a:t>が、前年度と比較して</a:t>
          </a:r>
          <a:r>
            <a:rPr kumimoji="1" lang="en-US" altLang="ja-JP" sz="1300">
              <a:latin typeface="ＭＳ Ｐゴシック" panose="020B0600070205080204" pitchFamily="50" charset="-128"/>
              <a:ea typeface="ＭＳ Ｐゴシック" panose="020B0600070205080204" pitchFamily="50" charset="-128"/>
            </a:rPr>
            <a:t>+11,657</a:t>
          </a:r>
          <a:r>
            <a:rPr kumimoji="1" lang="ja-JP" altLang="en-US" sz="1300">
              <a:latin typeface="ＭＳ Ｐゴシック" panose="020B0600070205080204" pitchFamily="50" charset="-128"/>
              <a:ea typeface="ＭＳ Ｐゴシック" panose="020B0600070205080204" pitchFamily="50" charset="-128"/>
            </a:rPr>
            <a:t>円となっている。主な増加要因としては、障害者介護給付費の増（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百万円）、徳島県後期高齢者広域連合への繰出金の増（</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百万円）によるものである。</a:t>
          </a:r>
        </a:p>
        <a:p>
          <a:r>
            <a:rPr kumimoji="1" lang="ja-JP" altLang="en-US" sz="1300">
              <a:latin typeface="ＭＳ Ｐゴシック" panose="020B0600070205080204" pitchFamily="50" charset="-128"/>
              <a:ea typeface="ＭＳ Ｐゴシック" panose="020B0600070205080204" pitchFamily="50" charset="-128"/>
            </a:rPr>
            <a:t>　消防費が、前年度と比較して</a:t>
          </a:r>
          <a:r>
            <a:rPr kumimoji="1" lang="en-US" altLang="ja-JP" sz="1300">
              <a:latin typeface="ＭＳ Ｐゴシック" panose="020B0600070205080204" pitchFamily="50" charset="-128"/>
              <a:ea typeface="ＭＳ Ｐゴシック" panose="020B0600070205080204" pitchFamily="50" charset="-128"/>
            </a:rPr>
            <a:t>+79,639</a:t>
          </a:r>
          <a:r>
            <a:rPr kumimoji="1" lang="ja-JP" altLang="en-US" sz="1300">
              <a:latin typeface="ＭＳ Ｐゴシック" panose="020B0600070205080204" pitchFamily="50" charset="-128"/>
              <a:ea typeface="ＭＳ Ｐゴシック" panose="020B0600070205080204" pitchFamily="50" charset="-128"/>
            </a:rPr>
            <a:t>円となっている。主な増加要因としては、防災行政無線システム設備整備事業の増（</a:t>
          </a:r>
          <a:r>
            <a:rPr kumimoji="1" lang="en-US" altLang="ja-JP" sz="1300">
              <a:latin typeface="ＭＳ Ｐゴシック" panose="020B0600070205080204" pitchFamily="50" charset="-128"/>
              <a:ea typeface="ＭＳ Ｐゴシック" panose="020B0600070205080204" pitchFamily="50" charset="-128"/>
            </a:rPr>
            <a:t>+575</a:t>
          </a:r>
          <a:r>
            <a:rPr kumimoji="1" lang="ja-JP" altLang="en-US" sz="1300">
              <a:latin typeface="ＭＳ Ｐゴシック" panose="020B0600070205080204" pitchFamily="50" charset="-128"/>
              <a:ea typeface="ＭＳ Ｐゴシック" panose="020B0600070205080204" pitchFamily="50" charset="-128"/>
            </a:rPr>
            <a:t>千円）によるものである。</a:t>
          </a:r>
        </a:p>
        <a:p>
          <a:r>
            <a:rPr kumimoji="1" lang="ja-JP" altLang="en-US" sz="1300">
              <a:latin typeface="ＭＳ Ｐゴシック" panose="020B0600070205080204" pitchFamily="50" charset="-128"/>
              <a:ea typeface="ＭＳ Ｐゴシック" panose="020B0600070205080204" pitchFamily="50" charset="-128"/>
            </a:rPr>
            <a:t>　公債費については、類似団体と比較して</a:t>
          </a:r>
          <a:r>
            <a:rPr kumimoji="1" lang="en-US" altLang="ja-JP" sz="1300">
              <a:latin typeface="ＭＳ Ｐゴシック" panose="020B0600070205080204" pitchFamily="50" charset="-128"/>
              <a:ea typeface="ＭＳ Ｐゴシック" panose="020B0600070205080204" pitchFamily="50" charset="-128"/>
            </a:rPr>
            <a:t>10,733</a:t>
          </a:r>
          <a:r>
            <a:rPr kumimoji="1" lang="ja-JP" altLang="en-US" sz="1300">
              <a:latin typeface="ＭＳ Ｐゴシック" panose="020B0600070205080204" pitchFamily="50" charset="-128"/>
              <a:ea typeface="ＭＳ Ｐゴシック" panose="020B0600070205080204" pitchFamily="50" charset="-128"/>
            </a:rPr>
            <a:t>円上回っているが、令和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年度に実施した地方債繰上償還（</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百万円）の影響によるものである。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定員適正化計画に基づく人件費の抑制、行財政改革の実行による徹底した経費削減により、財政調整基金残高は令和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年度末で</a:t>
          </a:r>
          <a:r>
            <a:rPr kumimoji="1" lang="en-US" altLang="ja-JP" sz="1400">
              <a:latin typeface="ＭＳ ゴシック" pitchFamily="49" charset="-128"/>
              <a:ea typeface="ＭＳ ゴシック" pitchFamily="49" charset="-128"/>
            </a:rPr>
            <a:t>4,141</a:t>
          </a:r>
          <a:r>
            <a:rPr kumimoji="1" lang="ja-JP" altLang="en-US" sz="1400">
              <a:latin typeface="ＭＳ ゴシック" pitchFamily="49" charset="-128"/>
              <a:ea typeface="ＭＳ ゴシック" pitchFamily="49" charset="-128"/>
            </a:rPr>
            <a:t>百万円となっており、将来に備えての財源確保もできている。しかし、今後、大規模事業（宍喰地区防災公園、防災行政無線システム、衛生組合ごみ処理施設整備事業、海部消防組合庁舎整備事業等）が控えているため、より一層の行財政改革の実行等により、経費削減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全ての会計において資金不足は生じていない。健全に運営されているといえる。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9810860</v>
      </c>
      <c r="BO4" s="436"/>
      <c r="BP4" s="436"/>
      <c r="BQ4" s="436"/>
      <c r="BR4" s="436"/>
      <c r="BS4" s="436"/>
      <c r="BT4" s="436"/>
      <c r="BU4" s="437"/>
      <c r="BV4" s="435">
        <v>8491488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8.1</v>
      </c>
      <c r="CU4" s="576"/>
      <c r="CV4" s="576"/>
      <c r="CW4" s="576"/>
      <c r="CX4" s="576"/>
      <c r="CY4" s="576"/>
      <c r="CZ4" s="576"/>
      <c r="DA4" s="577"/>
      <c r="DB4" s="575">
        <v>9.8000000000000007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9348775</v>
      </c>
      <c r="BO5" s="407"/>
      <c r="BP5" s="407"/>
      <c r="BQ5" s="407"/>
      <c r="BR5" s="407"/>
      <c r="BS5" s="407"/>
      <c r="BT5" s="407"/>
      <c r="BU5" s="408"/>
      <c r="BV5" s="406">
        <v>7980275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89.8</v>
      </c>
      <c r="CU5" s="404"/>
      <c r="CV5" s="404"/>
      <c r="CW5" s="404"/>
      <c r="CX5" s="404"/>
      <c r="CY5" s="404"/>
      <c r="CZ5" s="404"/>
      <c r="DA5" s="405"/>
      <c r="DB5" s="403">
        <v>87.9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462085</v>
      </c>
      <c r="BO6" s="407"/>
      <c r="BP6" s="407"/>
      <c r="BQ6" s="407"/>
      <c r="BR6" s="407"/>
      <c r="BS6" s="407"/>
      <c r="BT6" s="407"/>
      <c r="BU6" s="408"/>
      <c r="BV6" s="406">
        <v>511213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v>
      </c>
      <c r="CU6" s="550"/>
      <c r="CV6" s="550"/>
      <c r="CW6" s="550"/>
      <c r="CX6" s="550"/>
      <c r="CY6" s="550"/>
      <c r="CZ6" s="550"/>
      <c r="DA6" s="551"/>
      <c r="DB6" s="549">
        <v>88.2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57706</v>
      </c>
      <c r="BO7" s="407"/>
      <c r="BP7" s="407"/>
      <c r="BQ7" s="407"/>
      <c r="BR7" s="407"/>
      <c r="BS7" s="407"/>
      <c r="BT7" s="407"/>
      <c r="BU7" s="408"/>
      <c r="BV7" s="406">
        <v>29664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5002273</v>
      </c>
      <c r="CU7" s="407"/>
      <c r="CV7" s="407"/>
      <c r="CW7" s="407"/>
      <c r="CX7" s="407"/>
      <c r="CY7" s="407"/>
      <c r="CZ7" s="407"/>
      <c r="DA7" s="408"/>
      <c r="DB7" s="406">
        <v>4889092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404379</v>
      </c>
      <c r="BO8" s="407"/>
      <c r="BP8" s="407"/>
      <c r="BQ8" s="407"/>
      <c r="BR8" s="407"/>
      <c r="BS8" s="407"/>
      <c r="BT8" s="407"/>
      <c r="BU8" s="408"/>
      <c r="BV8" s="406">
        <v>481549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v>
      </c>
      <c r="CU8" s="510"/>
      <c r="CV8" s="510"/>
      <c r="CW8" s="510"/>
      <c r="CX8" s="510"/>
      <c r="CY8" s="510"/>
      <c r="CZ8" s="510"/>
      <c r="DA8" s="511"/>
      <c r="DB8" s="509">
        <v>0.19</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8358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-77170</v>
      </c>
      <c r="BO9" s="407"/>
      <c r="BP9" s="407"/>
      <c r="BQ9" s="407"/>
      <c r="BR9" s="407"/>
      <c r="BS9" s="407"/>
      <c r="BT9" s="407"/>
      <c r="BU9" s="408"/>
      <c r="BV9" s="406">
        <v>10344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12.8</v>
      </c>
      <c r="CU9" s="404"/>
      <c r="CV9" s="404"/>
      <c r="CW9" s="404"/>
      <c r="CX9" s="404"/>
      <c r="CY9" s="404"/>
      <c r="CZ9" s="404"/>
      <c r="DA9" s="405"/>
      <c r="DB9" s="403">
        <v>13</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9283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99092</v>
      </c>
      <c r="BO10" s="407"/>
      <c r="BP10" s="407"/>
      <c r="BQ10" s="407"/>
      <c r="BR10" s="407"/>
      <c r="BS10" s="407"/>
      <c r="BT10" s="407"/>
      <c r="BU10" s="408"/>
      <c r="BV10" s="406">
        <v>93648</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142216</v>
      </c>
      <c r="BO11" s="407"/>
      <c r="BP11" s="407"/>
      <c r="BQ11" s="407"/>
      <c r="BR11" s="407"/>
      <c r="BS11" s="407"/>
      <c r="BT11" s="407"/>
      <c r="BU11" s="408"/>
      <c r="BV11" s="406">
        <v>142497</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8199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7973</v>
      </c>
      <c r="S13" s="494"/>
      <c r="T13" s="494"/>
      <c r="U13" s="494"/>
      <c r="V13" s="495"/>
      <c r="W13" s="496" t="s">
        <v>131</v>
      </c>
      <c r="X13" s="392"/>
      <c r="Y13" s="392"/>
      <c r="Z13" s="392"/>
      <c r="AA13" s="392"/>
      <c r="AB13" s="393"/>
      <c r="AC13" s="359">
        <v>613</v>
      </c>
      <c r="AD13" s="360"/>
      <c r="AE13" s="360"/>
      <c r="AF13" s="360"/>
      <c r="AG13" s="361"/>
      <c r="AH13" s="359">
        <v>693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164138</v>
      </c>
      <c r="BO13" s="407"/>
      <c r="BP13" s="407"/>
      <c r="BQ13" s="407"/>
      <c r="BR13" s="407"/>
      <c r="BS13" s="407"/>
      <c r="BT13" s="407"/>
      <c r="BU13" s="408"/>
      <c r="BV13" s="406">
        <v>246489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1.6</v>
      </c>
      <c r="CU13" s="404"/>
      <c r="CV13" s="404"/>
      <c r="CW13" s="404"/>
      <c r="CX13" s="404"/>
      <c r="CY13" s="404"/>
      <c r="CZ13" s="404"/>
      <c r="DA13" s="405"/>
      <c r="DB13" s="403">
        <v>1.2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8402</v>
      </c>
      <c r="S14" s="494"/>
      <c r="T14" s="494"/>
      <c r="U14" s="494"/>
      <c r="V14" s="495"/>
      <c r="W14" s="497"/>
      <c r="X14" s="395"/>
      <c r="Y14" s="395"/>
      <c r="Z14" s="395"/>
      <c r="AA14" s="395"/>
      <c r="AB14" s="396"/>
      <c r="AC14" s="486">
        <v>15.4</v>
      </c>
      <c r="AD14" s="487"/>
      <c r="AE14" s="487"/>
      <c r="AF14" s="487"/>
      <c r="AG14" s="488"/>
      <c r="AH14" s="486">
        <v>16.5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8194</v>
      </c>
      <c r="S15" s="494"/>
      <c r="T15" s="494"/>
      <c r="U15" s="494"/>
      <c r="V15" s="495"/>
      <c r="W15" s="496" t="s">
        <v>137</v>
      </c>
      <c r="X15" s="392"/>
      <c r="Y15" s="392"/>
      <c r="Z15" s="392"/>
      <c r="AA15" s="392"/>
      <c r="AB15" s="393"/>
      <c r="AC15" s="359">
        <v>972</v>
      </c>
      <c r="AD15" s="360"/>
      <c r="AE15" s="360"/>
      <c r="AF15" s="360"/>
      <c r="AG15" s="361"/>
      <c r="AH15" s="359">
        <v>1077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963567</v>
      </c>
      <c r="BO15" s="436"/>
      <c r="BP15" s="436"/>
      <c r="BQ15" s="436"/>
      <c r="BR15" s="436"/>
      <c r="BS15" s="436"/>
      <c r="BT15" s="436"/>
      <c r="BU15" s="437"/>
      <c r="BV15" s="435">
        <v>923483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24.4</v>
      </c>
      <c r="AD16" s="487"/>
      <c r="AE16" s="487"/>
      <c r="AF16" s="487"/>
      <c r="AG16" s="488"/>
      <c r="AH16" s="486">
        <v>25.6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4782501</v>
      </c>
      <c r="BO16" s="407"/>
      <c r="BP16" s="407"/>
      <c r="BQ16" s="407"/>
      <c r="BR16" s="407"/>
      <c r="BS16" s="407"/>
      <c r="BT16" s="407"/>
      <c r="BU16" s="408"/>
      <c r="BV16" s="406">
        <v>4672255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2392</v>
      </c>
      <c r="AD17" s="360"/>
      <c r="AE17" s="360"/>
      <c r="AF17" s="360"/>
      <c r="AG17" s="361"/>
      <c r="AH17" s="359">
        <v>2431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1162606</v>
      </c>
      <c r="BO17" s="407"/>
      <c r="BP17" s="407"/>
      <c r="BQ17" s="407"/>
      <c r="BR17" s="407"/>
      <c r="BS17" s="407"/>
      <c r="BT17" s="407"/>
      <c r="BU17" s="408"/>
      <c r="BV17" s="406">
        <v>1121815</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327.67</v>
      </c>
      <c r="M18" s="459"/>
      <c r="N18" s="459"/>
      <c r="O18" s="459"/>
      <c r="P18" s="459"/>
      <c r="Q18" s="459"/>
      <c r="R18" s="460"/>
      <c r="S18" s="460"/>
      <c r="T18" s="460"/>
      <c r="U18" s="460"/>
      <c r="V18" s="461"/>
      <c r="W18" s="477"/>
      <c r="X18" s="478"/>
      <c r="Y18" s="478"/>
      <c r="Z18" s="478"/>
      <c r="AA18" s="478"/>
      <c r="AB18" s="502"/>
      <c r="AC18" s="376">
        <v>60.1</v>
      </c>
      <c r="AD18" s="377"/>
      <c r="AE18" s="377"/>
      <c r="AF18" s="377"/>
      <c r="AG18" s="462"/>
      <c r="AH18" s="376">
        <v>57.9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4536315</v>
      </c>
      <c r="BO18" s="407"/>
      <c r="BP18" s="407"/>
      <c r="BQ18" s="407"/>
      <c r="BR18" s="407"/>
      <c r="BS18" s="407"/>
      <c r="BT18" s="407"/>
      <c r="BU18" s="408"/>
      <c r="BV18" s="406">
        <v>4322540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6631634</v>
      </c>
      <c r="BO19" s="407"/>
      <c r="BP19" s="407"/>
      <c r="BQ19" s="407"/>
      <c r="BR19" s="407"/>
      <c r="BS19" s="407"/>
      <c r="BT19" s="407"/>
      <c r="BU19" s="408"/>
      <c r="BV19" s="406">
        <v>6516677</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4018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6898773</v>
      </c>
      <c r="BO22" s="436"/>
      <c r="BP22" s="436"/>
      <c r="BQ22" s="436"/>
      <c r="BR22" s="436"/>
      <c r="BS22" s="436"/>
      <c r="BT22" s="436"/>
      <c r="BU22" s="437"/>
      <c r="BV22" s="435">
        <v>5894735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4025484</v>
      </c>
      <c r="BO23" s="407"/>
      <c r="BP23" s="407"/>
      <c r="BQ23" s="407"/>
      <c r="BR23" s="407"/>
      <c r="BS23" s="407"/>
      <c r="BT23" s="407"/>
      <c r="BU23" s="408"/>
      <c r="BV23" s="406">
        <v>4099489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7680</v>
      </c>
      <c r="R24" s="360"/>
      <c r="S24" s="360"/>
      <c r="T24" s="360"/>
      <c r="U24" s="360"/>
      <c r="V24" s="361"/>
      <c r="W24" s="449"/>
      <c r="X24" s="386"/>
      <c r="Y24" s="387"/>
      <c r="Z24" s="362" t="s">
        <v>162</v>
      </c>
      <c r="AA24" s="363"/>
      <c r="AB24" s="363"/>
      <c r="AC24" s="363"/>
      <c r="AD24" s="363"/>
      <c r="AE24" s="363"/>
      <c r="AF24" s="363"/>
      <c r="AG24" s="364"/>
      <c r="AH24" s="359">
        <v>89</v>
      </c>
      <c r="AI24" s="360"/>
      <c r="AJ24" s="360"/>
      <c r="AK24" s="360"/>
      <c r="AL24" s="361"/>
      <c r="AM24" s="359">
        <v>270471</v>
      </c>
      <c r="AN24" s="360"/>
      <c r="AO24" s="360"/>
      <c r="AP24" s="360"/>
      <c r="AQ24" s="360"/>
      <c r="AR24" s="361"/>
      <c r="AS24" s="359">
        <v>3039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5860137</v>
      </c>
      <c r="BO24" s="407"/>
      <c r="BP24" s="407"/>
      <c r="BQ24" s="407"/>
      <c r="BR24" s="407"/>
      <c r="BS24" s="407"/>
      <c r="BT24" s="407"/>
      <c r="BU24" s="408"/>
      <c r="BV24" s="406">
        <v>4641471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6150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1186155</v>
      </c>
      <c r="BO25" s="436"/>
      <c r="BP25" s="436"/>
      <c r="BQ25" s="436"/>
      <c r="BR25" s="436"/>
      <c r="BS25" s="436"/>
      <c r="BT25" s="436"/>
      <c r="BU25" s="437"/>
      <c r="BV25" s="435">
        <v>940565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5530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171</v>
      </c>
      <c r="F27" s="363"/>
      <c r="G27" s="363"/>
      <c r="H27" s="363"/>
      <c r="I27" s="363"/>
      <c r="J27" s="363"/>
      <c r="K27" s="364"/>
      <c r="L27" s="359">
        <v>1</v>
      </c>
      <c r="M27" s="360"/>
      <c r="N27" s="360"/>
      <c r="O27" s="360"/>
      <c r="P27" s="361"/>
      <c r="Q27" s="359">
        <v>2690</v>
      </c>
      <c r="R27" s="360"/>
      <c r="S27" s="360"/>
      <c r="T27" s="360"/>
      <c r="U27" s="360"/>
      <c r="V27" s="361"/>
      <c r="W27" s="449"/>
      <c r="X27" s="386"/>
      <c r="Y27" s="387"/>
      <c r="Z27" s="362" t="s">
        <v>172</v>
      </c>
      <c r="AA27" s="363"/>
      <c r="AB27" s="363"/>
      <c r="AC27" s="363"/>
      <c r="AD27" s="363"/>
      <c r="AE27" s="363"/>
      <c r="AF27" s="363"/>
      <c r="AG27" s="364"/>
      <c r="AH27" s="359">
        <v>3</v>
      </c>
      <c r="AI27" s="360"/>
      <c r="AJ27" s="360"/>
      <c r="AK27" s="360"/>
      <c r="AL27" s="361"/>
      <c r="AM27" s="359">
        <v>9408</v>
      </c>
      <c r="AN27" s="360"/>
      <c r="AO27" s="360"/>
      <c r="AP27" s="360"/>
      <c r="AQ27" s="360"/>
      <c r="AR27" s="361"/>
      <c r="AS27" s="359">
        <v>3136</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2310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4140833</v>
      </c>
      <c r="BO28" s="436"/>
      <c r="BP28" s="436"/>
      <c r="BQ28" s="436"/>
      <c r="BR28" s="436"/>
      <c r="BS28" s="436"/>
      <c r="BT28" s="436"/>
      <c r="BU28" s="437"/>
      <c r="BV28" s="435">
        <v>4041741</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12</v>
      </c>
      <c r="M29" s="360"/>
      <c r="N29" s="360"/>
      <c r="O29" s="360"/>
      <c r="P29" s="361"/>
      <c r="Q29" s="359">
        <v>1920</v>
      </c>
      <c r="R29" s="360"/>
      <c r="S29" s="360"/>
      <c r="T29" s="360"/>
      <c r="U29" s="360"/>
      <c r="V29" s="361"/>
      <c r="W29" s="450"/>
      <c r="X29" s="451"/>
      <c r="Y29" s="452"/>
      <c r="Z29" s="362" t="s">
        <v>178</v>
      </c>
      <c r="AA29" s="363"/>
      <c r="AB29" s="363"/>
      <c r="AC29" s="363"/>
      <c r="AD29" s="363"/>
      <c r="AE29" s="363"/>
      <c r="AF29" s="363"/>
      <c r="AG29" s="364"/>
      <c r="AH29" s="359">
        <v>92</v>
      </c>
      <c r="AI29" s="360"/>
      <c r="AJ29" s="360"/>
      <c r="AK29" s="360"/>
      <c r="AL29" s="361"/>
      <c r="AM29" s="359">
        <v>279879</v>
      </c>
      <c r="AN29" s="360"/>
      <c r="AO29" s="360"/>
      <c r="AP29" s="360"/>
      <c r="AQ29" s="360"/>
      <c r="AR29" s="361"/>
      <c r="AS29" s="359">
        <v>3042</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1944364</v>
      </c>
      <c r="BO29" s="407"/>
      <c r="BP29" s="407"/>
      <c r="BQ29" s="407"/>
      <c r="BR29" s="407"/>
      <c r="BS29" s="407"/>
      <c r="BT29" s="407"/>
      <c r="BU29" s="408"/>
      <c r="BV29" s="406">
        <v>1918285</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90.5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5154296</v>
      </c>
      <c r="BO30" s="441"/>
      <c r="BP30" s="441"/>
      <c r="BQ30" s="441"/>
      <c r="BR30" s="441"/>
      <c r="BS30" s="441"/>
      <c r="BT30" s="441"/>
      <c r="BU30" s="442"/>
      <c r="BV30" s="440">
        <v>4482920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海陽町国民健康保険特別会計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海陽町水道事業会計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徳島県市町村議会議員公務災害補償等組合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㈱漁火</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海陽町鉄道経営安定基金特別会計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海陽町介護保険特別会計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海陽町病院事業会計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徳島県市町村総合事務組合（一般会計）</v>
      </c>
      <c r="BZ35" s="355"/>
      <c r="CA35" s="355"/>
      <c r="CB35" s="355"/>
      <c r="CC35" s="355"/>
      <c r="CD35" s="355"/>
      <c r="CE35" s="355"/>
      <c r="CF35" s="355"/>
      <c r="CG35" s="355"/>
      <c r="CH35" s="355"/>
      <c r="CI35" s="355"/>
      <c r="CJ35" s="355"/>
      <c r="CK35" s="355"/>
      <c r="CL35" s="355"/>
      <c r="CM35" s="355"/>
      <c r="CN35" s="163"/>
      <c r="CO35" s="354">
        <f t="shared" ref="CO35:CO43" si="3">IF(CQ35="","",CO34+1)</f>
        <v>19</v>
      </c>
      <c r="CP35" s="354"/>
      <c r="CQ35" s="355" t="str">
        <f>IF('各会計、関係団体の財政状況及び健全化判断比率'!BS8="","",'各会計、関係団体の財政状況及び健全化判断比率'!BS8)</f>
        <v>阿佐海岸鉄道㈱</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海陽町後期高齢者医療特別会計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IF('各会計、関係団体の財政状況及び健全化判断比率'!B33="","",'各会計、関係団体の財政状況及び健全化判断比率'!B33)</f>
        <v>海陽町下水道事業会計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徳島県市町村総合事務組合（徳島滞納整理機構特別会計）</v>
      </c>
      <c r="BZ36" s="355"/>
      <c r="CA36" s="355"/>
      <c r="CB36" s="355"/>
      <c r="CC36" s="355"/>
      <c r="CD36" s="355"/>
      <c r="CE36" s="355"/>
      <c r="CF36" s="355"/>
      <c r="CG36" s="355"/>
      <c r="CH36" s="355"/>
      <c r="CI36" s="355"/>
      <c r="CJ36" s="355"/>
      <c r="CK36" s="355"/>
      <c r="CL36" s="355"/>
      <c r="CM36" s="355"/>
      <c r="CN36" s="163"/>
      <c r="CO36" s="354">
        <f t="shared" si="3"/>
        <v>20</v>
      </c>
      <c r="CP36" s="354"/>
      <c r="CQ36" s="355" t="str">
        <f>IF('各会計、関係団体の財政状況及び健全化判断比率'!BS9="","",'各会計、関係団体の財政状況及び健全化判断比率'!BS9)</f>
        <v>（一財）まぜのおか</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海部老人ホーム町村組合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海部郡衛生処理事務組合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海部消防組合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徳島県後期高齢者医療広域連合（一般会計）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徳島県後期高齢者医療広域連合（後期高齢者医療事務会計）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海部郡特別養護老人ホーム事務組合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zjzPuSv27bpSp3IE09XXK8VloFfJmYLrPr855C/joqeN73AzUtTYLryk2IMMVWMuWJ9D47dxY7h/OIWBMxVmbQ==" saltValue="C+Mrk+pTLVsePKCbAJkc5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532</v>
      </c>
      <c r="D34" s="1136"/>
      <c r="E34" s="1137"/>
      <c r="F34" s="32">
        <v>13.38</v>
      </c>
      <c r="G34" s="33">
        <v>13.13</v>
      </c>
      <c r="H34" s="33">
        <v>13.53</v>
      </c>
      <c r="I34" s="33">
        <v>14.16</v>
      </c>
      <c r="J34" s="34">
        <v>13.97</v>
      </c>
      <c r="K34" s="22"/>
      <c r="L34" s="22"/>
      <c r="M34" s="22"/>
      <c r="N34" s="22"/>
      <c r="O34" s="22"/>
      <c r="P34" s="22"/>
    </row>
    <row r="35" spans="1:16" ht="39" customHeight="1" x14ac:dyDescent="0.2">
      <c r="A35" s="22"/>
      <c r="B35" s="35"/>
      <c r="C35" s="1132" t="s">
        <v>533</v>
      </c>
      <c r="D35" s="1132"/>
      <c r="E35" s="1133"/>
      <c r="F35" s="36">
        <v>10.85</v>
      </c>
      <c r="G35" s="37">
        <v>10.59</v>
      </c>
      <c r="H35" s="37">
        <v>9.6300000000000008</v>
      </c>
      <c r="I35" s="37">
        <v>9.84</v>
      </c>
      <c r="J35" s="38">
        <v>8.08</v>
      </c>
      <c r="K35" s="22"/>
      <c r="L35" s="22"/>
      <c r="M35" s="22"/>
      <c r="N35" s="22"/>
      <c r="O35" s="22"/>
      <c r="P35" s="22"/>
    </row>
    <row r="36" spans="1:16" ht="39" customHeight="1" x14ac:dyDescent="0.2">
      <c r="A36" s="22"/>
      <c r="B36" s="35"/>
      <c r="C36" s="1132" t="s">
        <v>534</v>
      </c>
      <c r="D36" s="1132"/>
      <c r="E36" s="1133"/>
      <c r="F36" s="36" t="s">
        <v>488</v>
      </c>
      <c r="G36" s="37" t="s">
        <v>488</v>
      </c>
      <c r="H36" s="37" t="s">
        <v>488</v>
      </c>
      <c r="I36" s="37" t="s">
        <v>488</v>
      </c>
      <c r="J36" s="38">
        <v>2.77</v>
      </c>
      <c r="K36" s="22"/>
      <c r="L36" s="22"/>
      <c r="M36" s="22"/>
      <c r="N36" s="22"/>
      <c r="O36" s="22"/>
      <c r="P36" s="22"/>
    </row>
    <row r="37" spans="1:16" ht="39" customHeight="1" x14ac:dyDescent="0.2">
      <c r="A37" s="22"/>
      <c r="B37" s="35"/>
      <c r="C37" s="1132" t="s">
        <v>535</v>
      </c>
      <c r="D37" s="1132"/>
      <c r="E37" s="1133"/>
      <c r="F37" s="36">
        <v>1.51</v>
      </c>
      <c r="G37" s="37">
        <v>2.06</v>
      </c>
      <c r="H37" s="37">
        <v>2.93</v>
      </c>
      <c r="I37" s="37">
        <v>2.48</v>
      </c>
      <c r="J37" s="38">
        <v>1.61</v>
      </c>
      <c r="K37" s="22"/>
      <c r="L37" s="22"/>
      <c r="M37" s="22"/>
      <c r="N37" s="22"/>
      <c r="O37" s="22"/>
      <c r="P37" s="22"/>
    </row>
    <row r="38" spans="1:16" ht="39" customHeight="1" x14ac:dyDescent="0.2">
      <c r="A38" s="22"/>
      <c r="B38" s="35"/>
      <c r="C38" s="1132" t="s">
        <v>536</v>
      </c>
      <c r="D38" s="1132"/>
      <c r="E38" s="1133"/>
      <c r="F38" s="36">
        <v>0.2</v>
      </c>
      <c r="G38" s="37">
        <v>0.31</v>
      </c>
      <c r="H38" s="37">
        <v>0.19</v>
      </c>
      <c r="I38" s="37">
        <v>7.0000000000000007E-2</v>
      </c>
      <c r="J38" s="38">
        <v>1.01</v>
      </c>
      <c r="K38" s="22"/>
      <c r="L38" s="22"/>
      <c r="M38" s="22"/>
      <c r="N38" s="22"/>
      <c r="O38" s="22"/>
      <c r="P38" s="22"/>
    </row>
    <row r="39" spans="1:16" ht="39" customHeight="1" x14ac:dyDescent="0.2">
      <c r="A39" s="22"/>
      <c r="B39" s="35"/>
      <c r="C39" s="1132" t="s">
        <v>537</v>
      </c>
      <c r="D39" s="1132"/>
      <c r="E39" s="1133"/>
      <c r="F39" s="36">
        <v>0.83</v>
      </c>
      <c r="G39" s="37">
        <v>1.26</v>
      </c>
      <c r="H39" s="37">
        <v>1.33</v>
      </c>
      <c r="I39" s="37">
        <v>0.69</v>
      </c>
      <c r="J39" s="38">
        <v>0.79</v>
      </c>
      <c r="K39" s="22"/>
      <c r="L39" s="22"/>
      <c r="M39" s="22"/>
      <c r="N39" s="22"/>
      <c r="O39" s="22"/>
      <c r="P39" s="22"/>
    </row>
    <row r="40" spans="1:16" ht="39" customHeight="1" x14ac:dyDescent="0.2">
      <c r="A40" s="22"/>
      <c r="B40" s="35"/>
      <c r="C40" s="1132" t="s">
        <v>538</v>
      </c>
      <c r="D40" s="1132"/>
      <c r="E40" s="1133"/>
      <c r="F40" s="36">
        <v>0.03</v>
      </c>
      <c r="G40" s="37">
        <v>0.1</v>
      </c>
      <c r="H40" s="37">
        <v>0.12</v>
      </c>
      <c r="I40" s="37">
        <v>0.1</v>
      </c>
      <c r="J40" s="38">
        <v>0.12</v>
      </c>
      <c r="K40" s="22"/>
      <c r="L40" s="22"/>
      <c r="M40" s="22"/>
      <c r="N40" s="22"/>
      <c r="O40" s="22"/>
      <c r="P40" s="22"/>
    </row>
    <row r="41" spans="1:16" ht="39" customHeight="1" x14ac:dyDescent="0.2">
      <c r="A41" s="22"/>
      <c r="B41" s="35"/>
      <c r="C41" s="1132" t="s">
        <v>539</v>
      </c>
      <c r="D41" s="1132"/>
      <c r="E41" s="1133"/>
      <c r="F41" s="36">
        <v>0</v>
      </c>
      <c r="G41" s="37">
        <v>0</v>
      </c>
      <c r="H41" s="37">
        <v>0</v>
      </c>
      <c r="I41" s="37">
        <v>0</v>
      </c>
      <c r="J41" s="38">
        <v>0</v>
      </c>
      <c r="K41" s="22"/>
      <c r="L41" s="22"/>
      <c r="M41" s="22"/>
      <c r="N41" s="22"/>
      <c r="O41" s="22"/>
      <c r="P41" s="22"/>
    </row>
    <row r="42" spans="1:16" ht="39" customHeight="1" x14ac:dyDescent="0.2">
      <c r="A42" s="22"/>
      <c r="B42" s="39"/>
      <c r="C42" s="1132" t="s">
        <v>540</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541</v>
      </c>
      <c r="D43" s="1134"/>
      <c r="E43" s="1135"/>
      <c r="F43" s="41">
        <v>0.77</v>
      </c>
      <c r="G43" s="42">
        <v>0.84</v>
      </c>
      <c r="H43" s="42">
        <v>1.0900000000000001</v>
      </c>
      <c r="I43" s="42">
        <v>1.67</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FGzDnA6RjwLlhGhuWYJ5xm6gx5sLx3oGvYx/MK7z6VyguRv88CtiR4WQpwMYPVLfGOpil/k4Qu2iiPI+QI8aA==" saltValue="MzkT1+uNQC39xPwn6j5p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787</v>
      </c>
      <c r="L45" s="58">
        <v>731</v>
      </c>
      <c r="M45" s="58">
        <v>746</v>
      </c>
      <c r="N45" s="58">
        <v>706</v>
      </c>
      <c r="O45" s="59">
        <v>709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205</v>
      </c>
      <c r="L48" s="62">
        <v>194</v>
      </c>
      <c r="M48" s="62">
        <v>196</v>
      </c>
      <c r="N48" s="62">
        <v>189</v>
      </c>
      <c r="O48" s="63">
        <v>184</v>
      </c>
      <c r="P48" s="46"/>
      <c r="Q48" s="46"/>
      <c r="R48" s="46"/>
      <c r="S48" s="46"/>
      <c r="T48" s="46"/>
      <c r="U48" s="46"/>
    </row>
    <row r="49" spans="1:21" ht="30.75" customHeight="1" x14ac:dyDescent="0.2">
      <c r="A49" s="46"/>
      <c r="B49" s="1163"/>
      <c r="C49" s="1164"/>
      <c r="D49" s="60"/>
      <c r="E49" s="1140" t="s">
        <v>14</v>
      </c>
      <c r="F49" s="1140"/>
      <c r="G49" s="1140"/>
      <c r="H49" s="1140"/>
      <c r="I49" s="1140"/>
      <c r="J49" s="1141"/>
      <c r="K49" s="61">
        <v>24</v>
      </c>
      <c r="L49" s="62">
        <v>1</v>
      </c>
      <c r="M49" s="62" t="s">
        <v>488</v>
      </c>
      <c r="N49" s="62" t="s">
        <v>488</v>
      </c>
      <c r="O49" s="63" t="s">
        <v>488</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957</v>
      </c>
      <c r="L52" s="62">
        <v>890</v>
      </c>
      <c r="M52" s="62">
        <v>880</v>
      </c>
      <c r="N52" s="62">
        <v>837</v>
      </c>
      <c r="O52" s="63">
        <v>808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59</v>
      </c>
      <c r="L53" s="67">
        <v>36</v>
      </c>
      <c r="M53" s="67">
        <v>62</v>
      </c>
      <c r="N53" s="67">
        <v>58</v>
      </c>
      <c r="O53" s="68">
        <v>85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jvczKqH0dpcx5XfGWazODatOqSv7IiGX7232e/nxUYOglnOSNvXhlyvpVDOQTTeG5hCV+XGs+3Qm+aISJ2eow==" saltValue="NMbKgM4dIAu7oXlKnn6A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6608</v>
      </c>
      <c r="J41" s="331">
        <v>6378</v>
      </c>
      <c r="K41" s="331">
        <v>6123</v>
      </c>
      <c r="L41" s="331">
        <v>5895</v>
      </c>
      <c r="M41" s="332">
        <v>6899</v>
      </c>
    </row>
    <row r="42" spans="2:13" ht="27.75" customHeight="1" x14ac:dyDescent="0.2">
      <c r="B42" s="1171"/>
      <c r="C42" s="1172"/>
      <c r="D42" s="104"/>
      <c r="E42" s="1175" t="s">
        <v>32</v>
      </c>
      <c r="F42" s="1175"/>
      <c r="G42" s="1175"/>
      <c r="H42" s="1176"/>
      <c r="I42" s="333">
        <v>45</v>
      </c>
      <c r="J42" s="334">
        <v>37</v>
      </c>
      <c r="K42" s="334">
        <v>30</v>
      </c>
      <c r="L42" s="334">
        <v>23</v>
      </c>
      <c r="M42" s="335">
        <v>15</v>
      </c>
    </row>
    <row r="43" spans="2:13" ht="27.75" customHeight="1" x14ac:dyDescent="0.2">
      <c r="B43" s="1171"/>
      <c r="C43" s="1172"/>
      <c r="D43" s="104"/>
      <c r="E43" s="1175" t="s">
        <v>33</v>
      </c>
      <c r="F43" s="1175"/>
      <c r="G43" s="1175"/>
      <c r="H43" s="1176"/>
      <c r="I43" s="333">
        <v>1819</v>
      </c>
      <c r="J43" s="334">
        <v>1800</v>
      </c>
      <c r="K43" s="334">
        <v>1778</v>
      </c>
      <c r="L43" s="334">
        <v>1729</v>
      </c>
      <c r="M43" s="335">
        <v>1616</v>
      </c>
    </row>
    <row r="44" spans="2:13" ht="27.75" customHeight="1" x14ac:dyDescent="0.2">
      <c r="B44" s="1171"/>
      <c r="C44" s="1172"/>
      <c r="D44" s="104"/>
      <c r="E44" s="1175" t="s">
        <v>34</v>
      </c>
      <c r="F44" s="1175"/>
      <c r="G44" s="1175"/>
      <c r="H44" s="1176"/>
      <c r="I44" s="333">
        <v>1</v>
      </c>
      <c r="J44" s="334" t="s">
        <v>488</v>
      </c>
      <c r="K44" s="334" t="s">
        <v>488</v>
      </c>
      <c r="L44" s="334" t="s">
        <v>488</v>
      </c>
      <c r="M44" s="335" t="s">
        <v>488</v>
      </c>
    </row>
    <row r="45" spans="2:13" ht="27.75" customHeight="1" x14ac:dyDescent="0.2">
      <c r="B45" s="1171"/>
      <c r="C45" s="1172"/>
      <c r="D45" s="104"/>
      <c r="E45" s="1175" t="s">
        <v>35</v>
      </c>
      <c r="F45" s="1175"/>
      <c r="G45" s="1175"/>
      <c r="H45" s="1176"/>
      <c r="I45" s="333">
        <v>1148</v>
      </c>
      <c r="J45" s="334">
        <v>1101</v>
      </c>
      <c r="K45" s="334">
        <v>1048</v>
      </c>
      <c r="L45" s="334">
        <v>986</v>
      </c>
      <c r="M45" s="335">
        <v>998</v>
      </c>
    </row>
    <row r="46" spans="2:13" ht="27.75" customHeight="1" x14ac:dyDescent="0.2">
      <c r="B46" s="1171"/>
      <c r="C46" s="1172"/>
      <c r="D46" s="105"/>
      <c r="E46" s="1175" t="s">
        <v>36</v>
      </c>
      <c r="F46" s="1175"/>
      <c r="G46" s="1175"/>
      <c r="H46" s="1176"/>
      <c r="I46" s="333" t="s">
        <v>488</v>
      </c>
      <c r="J46" s="334" t="s">
        <v>488</v>
      </c>
      <c r="K46" s="334" t="s">
        <v>488</v>
      </c>
      <c r="L46" s="334" t="s">
        <v>488</v>
      </c>
      <c r="M46" s="335" t="s">
        <v>488</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9025</v>
      </c>
      <c r="J50" s="334">
        <v>9706</v>
      </c>
      <c r="K50" s="334">
        <v>10386</v>
      </c>
      <c r="L50" s="334">
        <v>10625</v>
      </c>
      <c r="M50" s="335">
        <v>10611</v>
      </c>
    </row>
    <row r="51" spans="2:13" ht="27.75" customHeight="1" x14ac:dyDescent="0.2">
      <c r="B51" s="1171"/>
      <c r="C51" s="1172"/>
      <c r="D51" s="104"/>
      <c r="E51" s="1175" t="s">
        <v>42</v>
      </c>
      <c r="F51" s="1175"/>
      <c r="G51" s="1175"/>
      <c r="H51" s="1176"/>
      <c r="I51" s="333">
        <v>100</v>
      </c>
      <c r="J51" s="334">
        <v>94</v>
      </c>
      <c r="K51" s="334">
        <v>90</v>
      </c>
      <c r="L51" s="334">
        <v>86</v>
      </c>
      <c r="M51" s="335">
        <v>82</v>
      </c>
    </row>
    <row r="52" spans="2:13" ht="27.75" customHeight="1" x14ac:dyDescent="0.2">
      <c r="B52" s="1173"/>
      <c r="C52" s="1174"/>
      <c r="D52" s="104"/>
      <c r="E52" s="1175" t="s">
        <v>43</v>
      </c>
      <c r="F52" s="1175"/>
      <c r="G52" s="1175"/>
      <c r="H52" s="1176"/>
      <c r="I52" s="333">
        <v>7265</v>
      </c>
      <c r="J52" s="334">
        <v>6914</v>
      </c>
      <c r="K52" s="334">
        <v>6743</v>
      </c>
      <c r="L52" s="334">
        <v>6475</v>
      </c>
      <c r="M52" s="335">
        <v>6973</v>
      </c>
    </row>
    <row r="53" spans="2:13" ht="27.75" customHeight="1" thickBot="1" x14ac:dyDescent="0.25">
      <c r="B53" s="1177" t="s">
        <v>19</v>
      </c>
      <c r="C53" s="1178"/>
      <c r="D53" s="108"/>
      <c r="E53" s="1179" t="s">
        <v>44</v>
      </c>
      <c r="F53" s="1179"/>
      <c r="G53" s="1179"/>
      <c r="H53" s="1180"/>
      <c r="I53" s="336">
        <v>-6770</v>
      </c>
      <c r="J53" s="337">
        <v>-7397</v>
      </c>
      <c r="K53" s="337">
        <v>-8240</v>
      </c>
      <c r="L53" s="337">
        <v>-8554</v>
      </c>
      <c r="M53" s="338">
        <v>-8137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5beH+z7NfA82lKfgaqjAgHdb7ueQuAFFL2bFrVWEE7thWTt6JOnWZSWtkygaVYbRSx6UBHhpYbKEzdmQsrvwdA==" saltValue="jElNgpMP2ZKs9Ben8ymy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3948</v>
      </c>
      <c r="G55" s="339">
        <v>4042</v>
      </c>
      <c r="H55" s="340">
        <v>4141</v>
      </c>
    </row>
    <row r="56" spans="2:8" ht="52.5" customHeight="1" x14ac:dyDescent="0.2">
      <c r="B56" s="120"/>
      <c r="C56" s="1198" t="s">
        <v>47</v>
      </c>
      <c r="D56" s="1198"/>
      <c r="E56" s="1199"/>
      <c r="F56" s="341">
        <v>1897</v>
      </c>
      <c r="G56" s="341">
        <v>1918</v>
      </c>
      <c r="H56" s="342">
        <v>1944</v>
      </c>
    </row>
    <row r="57" spans="2:8" ht="53.25" customHeight="1" x14ac:dyDescent="0.2">
      <c r="B57" s="120"/>
      <c r="C57" s="1200" t="s">
        <v>48</v>
      </c>
      <c r="D57" s="1200"/>
      <c r="E57" s="1201"/>
      <c r="F57" s="343">
        <v>4384</v>
      </c>
      <c r="G57" s="343">
        <v>4483</v>
      </c>
      <c r="H57" s="344">
        <v>5154</v>
      </c>
    </row>
    <row r="58" spans="2:8" ht="45.75" customHeight="1" x14ac:dyDescent="0.2">
      <c r="B58" s="121"/>
      <c r="C58" s="1188" t="s">
        <v>560</v>
      </c>
      <c r="D58" s="1189"/>
      <c r="E58" s="1190"/>
      <c r="F58" s="345">
        <v>1560</v>
      </c>
      <c r="G58" s="345">
        <v>1560</v>
      </c>
      <c r="H58" s="346">
        <v>1560</v>
      </c>
    </row>
    <row r="59" spans="2:8" ht="45.75" customHeight="1" x14ac:dyDescent="0.2">
      <c r="B59" s="121"/>
      <c r="C59" s="1188" t="s">
        <v>561</v>
      </c>
      <c r="D59" s="1189"/>
      <c r="E59" s="1190"/>
      <c r="F59" s="345">
        <v>1059</v>
      </c>
      <c r="G59" s="345">
        <v>1020</v>
      </c>
      <c r="H59" s="346">
        <v>966</v>
      </c>
    </row>
    <row r="60" spans="2:8" ht="45.75" customHeight="1" x14ac:dyDescent="0.2">
      <c r="B60" s="121"/>
      <c r="C60" s="1188" t="s">
        <v>564</v>
      </c>
      <c r="D60" s="1189"/>
      <c r="E60" s="1190"/>
      <c r="F60" s="345"/>
      <c r="G60" s="345"/>
      <c r="H60" s="346">
        <v>767</v>
      </c>
    </row>
    <row r="61" spans="2:8" ht="45.75" customHeight="1" x14ac:dyDescent="0.2">
      <c r="B61" s="121"/>
      <c r="C61" s="1188" t="s">
        <v>562</v>
      </c>
      <c r="D61" s="1189"/>
      <c r="E61" s="1190"/>
      <c r="F61" s="345">
        <v>500</v>
      </c>
      <c r="G61" s="345">
        <v>700</v>
      </c>
      <c r="H61" s="346">
        <v>700</v>
      </c>
    </row>
    <row r="62" spans="2:8" ht="45.75" customHeight="1" thickBot="1" x14ac:dyDescent="0.25">
      <c r="B62" s="122"/>
      <c r="C62" s="1191" t="s">
        <v>563</v>
      </c>
      <c r="D62" s="1192"/>
      <c r="E62" s="1193"/>
      <c r="F62" s="347">
        <v>401</v>
      </c>
      <c r="G62" s="347">
        <v>401</v>
      </c>
      <c r="H62" s="348">
        <v>401</v>
      </c>
    </row>
    <row r="63" spans="2:8" ht="52.5" customHeight="1" thickBot="1" x14ac:dyDescent="0.25">
      <c r="B63" s="123"/>
      <c r="C63" s="1194" t="s">
        <v>49</v>
      </c>
      <c r="D63" s="1194"/>
      <c r="E63" s="1195"/>
      <c r="F63" s="349">
        <v>10230</v>
      </c>
      <c r="G63" s="349">
        <v>10443</v>
      </c>
      <c r="H63" s="350">
        <v>11239</v>
      </c>
    </row>
    <row r="64" spans="2:8" ht="13" x14ac:dyDescent="0.2"/>
  </sheetData>
  <sheetProtection algorithmName="SHA-512" hashValue="VuDU+FHFCLKO2yh/2t2p1C281tKqGICC7dSDie/GAvGcMzQhuwYKmTaurtkvFpTm62wU1CmfWXtGPdxfWH8aow==" saltValue="Q2cmgJaiCHjaq/twEiO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122513</v>
      </c>
      <c r="E3" s="142"/>
      <c r="F3" s="143">
        <v>126525</v>
      </c>
      <c r="G3" s="144"/>
      <c r="H3" s="145"/>
    </row>
    <row r="4" spans="1:8" x14ac:dyDescent="0.2">
      <c r="A4" s="146"/>
      <c r="B4" s="147"/>
      <c r="C4" s="148"/>
      <c r="D4" s="149">
        <v>102743</v>
      </c>
      <c r="E4" s="150"/>
      <c r="F4" s="151">
        <v>67052</v>
      </c>
      <c r="G4" s="152"/>
      <c r="H4" s="153"/>
    </row>
    <row r="5" spans="1:8" x14ac:dyDescent="0.2">
      <c r="A5" s="134" t="s">
        <v>521</v>
      </c>
      <c r="B5" s="139"/>
      <c r="C5" s="140"/>
      <c r="D5" s="141">
        <v>109092</v>
      </c>
      <c r="E5" s="142"/>
      <c r="F5" s="143">
        <v>138402</v>
      </c>
      <c r="G5" s="144"/>
      <c r="H5" s="145"/>
    </row>
    <row r="6" spans="1:8" x14ac:dyDescent="0.2">
      <c r="A6" s="146"/>
      <c r="B6" s="147"/>
      <c r="C6" s="148"/>
      <c r="D6" s="149">
        <v>90615</v>
      </c>
      <c r="E6" s="150"/>
      <c r="F6" s="151">
        <v>70652</v>
      </c>
      <c r="G6" s="152"/>
      <c r="H6" s="153"/>
    </row>
    <row r="7" spans="1:8" x14ac:dyDescent="0.2">
      <c r="A7" s="134" t="s">
        <v>522</v>
      </c>
      <c r="B7" s="139"/>
      <c r="C7" s="140"/>
      <c r="D7" s="141">
        <v>118866</v>
      </c>
      <c r="E7" s="142"/>
      <c r="F7" s="143">
        <v>146367</v>
      </c>
      <c r="G7" s="144"/>
      <c r="H7" s="145"/>
    </row>
    <row r="8" spans="1:8" x14ac:dyDescent="0.2">
      <c r="A8" s="146"/>
      <c r="B8" s="147"/>
      <c r="C8" s="148"/>
      <c r="D8" s="149">
        <v>82438</v>
      </c>
      <c r="E8" s="150"/>
      <c r="F8" s="151">
        <v>79441</v>
      </c>
      <c r="G8" s="152"/>
      <c r="H8" s="153"/>
    </row>
    <row r="9" spans="1:8" x14ac:dyDescent="0.2">
      <c r="A9" s="134" t="s">
        <v>523</v>
      </c>
      <c r="B9" s="139"/>
      <c r="C9" s="140"/>
      <c r="D9" s="141">
        <v>126301</v>
      </c>
      <c r="E9" s="142"/>
      <c r="F9" s="143">
        <v>165181</v>
      </c>
      <c r="G9" s="144"/>
      <c r="H9" s="145"/>
    </row>
    <row r="10" spans="1:8" x14ac:dyDescent="0.2">
      <c r="A10" s="146"/>
      <c r="B10" s="147"/>
      <c r="C10" s="148"/>
      <c r="D10" s="149">
        <v>95244</v>
      </c>
      <c r="E10" s="150"/>
      <c r="F10" s="151">
        <v>82246</v>
      </c>
      <c r="G10" s="152"/>
      <c r="H10" s="153"/>
    </row>
    <row r="11" spans="1:8" x14ac:dyDescent="0.2">
      <c r="A11" s="134" t="s">
        <v>524</v>
      </c>
      <c r="B11" s="139"/>
      <c r="C11" s="140"/>
      <c r="D11" s="141">
        <v>179642</v>
      </c>
      <c r="E11" s="142"/>
      <c r="F11" s="143">
        <v>166234</v>
      </c>
      <c r="G11" s="144"/>
      <c r="H11" s="145"/>
    </row>
    <row r="12" spans="1:8" x14ac:dyDescent="0.2">
      <c r="A12" s="146"/>
      <c r="B12" s="147"/>
      <c r="C12" s="154"/>
      <c r="D12" s="149">
        <v>154568</v>
      </c>
      <c r="E12" s="150"/>
      <c r="F12" s="151">
        <v>89789</v>
      </c>
      <c r="G12" s="152"/>
      <c r="H12" s="153"/>
    </row>
    <row r="13" spans="1:8" x14ac:dyDescent="0.2">
      <c r="A13" s="134"/>
      <c r="B13" s="139"/>
      <c r="C13" s="140"/>
      <c r="D13" s="141">
        <v>131283</v>
      </c>
      <c r="E13" s="142"/>
      <c r="F13" s="143">
        <v>148542</v>
      </c>
      <c r="G13" s="155"/>
      <c r="H13" s="145"/>
    </row>
    <row r="14" spans="1:8" x14ac:dyDescent="0.2">
      <c r="A14" s="146"/>
      <c r="B14" s="147"/>
      <c r="C14" s="148"/>
      <c r="D14" s="149">
        <v>105122</v>
      </c>
      <c r="E14" s="150"/>
      <c r="F14" s="151">
        <v>77836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10.85</v>
      </c>
      <c r="C19" s="156">
        <f>ROUND(VALUE(SUBSTITUTE(実質収支比率等に係る経年分析!G$48,"▲","-")),2)</f>
        <v>10.6</v>
      </c>
      <c r="D19" s="156">
        <f>ROUND(VALUE(SUBSTITUTE(実質収支比率等に係る経年分析!H$48,"▲","-")),2)</f>
        <v>9.6300000000000008</v>
      </c>
      <c r="E19" s="156">
        <f>ROUND(VALUE(SUBSTITUTE(実質収支比率等に係る経年分析!I$48,"▲","-")),2)</f>
        <v>9.85</v>
      </c>
      <c r="F19" s="156">
        <f>ROUND(VALUE(SUBSTITUTE(実質収支比率等に係る経年分析!J$48,"▲","-")),2)</f>
        <v>8.08</v>
      </c>
    </row>
    <row r="20" spans="1:11" x14ac:dyDescent="0.2">
      <c r="A20" s="156" t="s">
        <v>53</v>
      </c>
      <c r="B20" s="156">
        <f>ROUND(VALUE(SUBSTITUTE(実質収支比率等に係る経年分析!F$47,"▲","-")),2)</f>
        <v>76.28</v>
      </c>
      <c r="C20" s="156">
        <f>ROUND(VALUE(SUBSTITUTE(実質収支比率等に係る経年分析!G$47,"▲","-")),2)</f>
        <v>76.02</v>
      </c>
      <c r="D20" s="156">
        <f>ROUND(VALUE(SUBSTITUTE(実質収支比率等に係る経年分析!H$47,"▲","-")),2)</f>
        <v>80.7</v>
      </c>
      <c r="E20" s="156">
        <f>ROUND(VALUE(SUBSTITUTE(実質収支比率等に係る経年分析!I$47,"▲","-")),2)</f>
        <v>82.67</v>
      </c>
      <c r="F20" s="156">
        <f>ROUND(VALUE(SUBSTITUTE(実質収支比率等に係る経年分析!J$47,"▲","-")),2)</f>
        <v>82.78</v>
      </c>
    </row>
    <row r="21" spans="1:11" x14ac:dyDescent="0.2">
      <c r="A21" s="156" t="s">
        <v>54</v>
      </c>
      <c r="B21" s="156">
        <f>IF(ISNUMBER(VALUE(SUBSTITUTE(実質収支比率等に係る経年分析!F$49,"▲","-"))),ROUND(VALUE(SUBSTITUTE(実質収支比率等に係る経年分析!F$49,"▲","-")),2),NA())</f>
        <v>7.15</v>
      </c>
      <c r="C21" s="156">
        <f>IF(ISNUMBER(VALUE(SUBSTITUTE(実質収支比率等に係る経年分析!G$49,"▲","-"))),ROUND(VALUE(SUBSTITUTE(実質収支比率等に係る経年分析!G$49,"▲","-")),2),NA())</f>
        <v>5.38</v>
      </c>
      <c r="D21" s="156">
        <f>IF(ISNUMBER(VALUE(SUBSTITUTE(実質収支比率等に係る経年分析!H$49,"▲","-"))),ROUND(VALUE(SUBSTITUTE(実質収支比率等に係る経年分析!H$49,"▲","-")),2),NA())</f>
        <v>4.2</v>
      </c>
      <c r="E21" s="156">
        <f>IF(ISNUMBER(VALUE(SUBSTITUTE(実質収支比率等に係る経年分析!I$49,"▲","-"))),ROUND(VALUE(SUBSTITUTE(実質収支比率等に係る経年分析!I$49,"▲","-")),2),NA())</f>
        <v>5.04</v>
      </c>
      <c r="F21" s="156">
        <f>IF(ISNUMBER(VALUE(SUBSTITUTE(実質収支比率等に係る経年分析!J$49,"▲","-"))),ROUND(VALUE(SUBSTITUTE(実質収支比率等に係る経年分析!J$49,"▲","-")),2),NA())</f>
        <v>3.28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0.84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1.0900000000000001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1.67</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海陽町鉄道経営安定基金特別会計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海陽町後期高齢者医療特別会計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0.12</v>
      </c>
    </row>
    <row r="31" spans="1:11" x14ac:dyDescent="0.2">
      <c r="A31" s="157" t="str">
        <f>IF(連結実質赤字比率に係る赤字・黒字の構成分析!C$39="",NA(),連結実質赤字比率に係る赤字・黒字の構成分析!C$39)</f>
        <v>海陽町病院事業会計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0.83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1.26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1.33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0.79</v>
      </c>
    </row>
    <row r="32" spans="1:11" x14ac:dyDescent="0.2">
      <c r="A32" s="157" t="str">
        <f>IF(連結実質赤字比率に係る赤字・黒字の構成分析!C$38="",NA(),連結実質赤字比率に係る赤字・黒字の構成分析!C$38)</f>
        <v>海陽町介護保険特別会計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7.0000000000000007E-2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1.01</v>
      </c>
    </row>
    <row r="33" spans="1:16" x14ac:dyDescent="0.2">
      <c r="A33" s="157" t="str">
        <f>IF(連結実質赤字比率に係る赤字・黒字の構成分析!C$37="",NA(),連結実質赤字比率に係る赤字・黒字の構成分析!C$37)</f>
        <v>海陽町国民健康保険特別会計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2.06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2.93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2.48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1.61</v>
      </c>
    </row>
    <row r="34" spans="1:16" x14ac:dyDescent="0.2">
      <c r="A34" s="157" t="str">
        <f>IF(連結実質赤字比率に係る赤字・黒字の構成分析!C$36="",NA(),連結実質赤字比率に係る赤字・黒字の構成分析!C$36)</f>
        <v>海陽町下水道事業会計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2.77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10.85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10.59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9.6300000000000008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9.84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8.08</v>
      </c>
    </row>
    <row r="36" spans="1:16" x14ac:dyDescent="0.2">
      <c r="A36" s="157" t="str">
        <f>IF(連結実質赤字比率に係る赤字・黒字の構成分析!C$34="",NA(),連結実質赤字比率に係る赤字・黒字の構成分析!C$34)</f>
        <v>海陽町水道事業会計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13.38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13.13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13.53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14.16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13.97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957</v>
      </c>
      <c r="E42" s="158"/>
      <c r="F42" s="158"/>
      <c r="G42" s="158">
        <f>'実質公債費比率（分子）の構造'!L$52</f>
        <v>890</v>
      </c>
      <c r="H42" s="158"/>
      <c r="I42" s="158"/>
      <c r="J42" s="158">
        <f>'実質公債費比率（分子）の構造'!M$52</f>
        <v>880</v>
      </c>
      <c r="K42" s="158"/>
      <c r="L42" s="158"/>
      <c r="M42" s="158">
        <f>'実質公債費比率（分子）の構造'!N$52</f>
        <v>837</v>
      </c>
      <c r="N42" s="158"/>
      <c r="O42" s="158"/>
      <c r="P42" s="158">
        <f>'実質公債費比率（分子）の構造'!O$52</f>
        <v>808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24</v>
      </c>
      <c r="C45" s="158"/>
      <c r="D45" s="158"/>
      <c r="E45" s="158">
        <f>'実質公債費比率（分子）の構造'!L$49</f>
        <v>1</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205</v>
      </c>
      <c r="C46" s="158"/>
      <c r="D46" s="158"/>
      <c r="E46" s="158">
        <f>'実質公債費比率（分子）の構造'!L$48</f>
        <v>194</v>
      </c>
      <c r="F46" s="158"/>
      <c r="G46" s="158"/>
      <c r="H46" s="158">
        <f>'実質公債費比率（分子）の構造'!M$48</f>
        <v>196</v>
      </c>
      <c r="I46" s="158"/>
      <c r="J46" s="158"/>
      <c r="K46" s="158">
        <f>'実質公債費比率（分子）の構造'!N$48</f>
        <v>189</v>
      </c>
      <c r="L46" s="158"/>
      <c r="M46" s="158"/>
      <c r="N46" s="158">
        <f>'実質公債費比率（分子）の構造'!O$48</f>
        <v>184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787</v>
      </c>
      <c r="C49" s="158"/>
      <c r="D49" s="158"/>
      <c r="E49" s="158">
        <f>'実質公債費比率（分子）の構造'!L$45</f>
        <v>731</v>
      </c>
      <c r="F49" s="158"/>
      <c r="G49" s="158"/>
      <c r="H49" s="158">
        <f>'実質公債費比率（分子）の構造'!M$45</f>
        <v>746</v>
      </c>
      <c r="I49" s="158"/>
      <c r="J49" s="158"/>
      <c r="K49" s="158">
        <f>'実質公債費比率（分子）の構造'!N$45</f>
        <v>706</v>
      </c>
      <c r="L49" s="158"/>
      <c r="M49" s="158"/>
      <c r="N49" s="158">
        <f>'実質公債費比率（分子）の構造'!O$45</f>
        <v>709</v>
      </c>
      <c r="O49" s="158"/>
      <c r="P49" s="158"/>
    </row>
    <row r="50" spans="1:16" x14ac:dyDescent="0.2">
      <c r="A50" s="158" t="s">
        <v>67</v>
      </c>
      <c r="B50" s="158" t="e">
        <f>NA()</f>
        <v>#N/A</v>
      </c>
      <c r="C50" s="158">
        <f>IF(ISNUMBER('実質公債費比率（分子）の構造'!K$53),'実質公債費比率（分子）の構造'!K$53,NA())</f>
        <v>59</v>
      </c>
      <c r="D50" s="158" t="e">
        <f>NA()</f>
        <v>#N/A</v>
      </c>
      <c r="E50" s="158" t="e">
        <f>NA()</f>
        <v>#N/A</v>
      </c>
      <c r="F50" s="158">
        <f>IF(ISNUMBER('実質公債費比率（分子）の構造'!L$53),'実質公債費比率（分子）の構造'!L$53,NA())</f>
        <v>36</v>
      </c>
      <c r="G50" s="158" t="e">
        <f>NA()</f>
        <v>#N/A</v>
      </c>
      <c r="H50" s="158" t="e">
        <f>NA()</f>
        <v>#N/A</v>
      </c>
      <c r="I50" s="158">
        <f>IF(ISNUMBER('実質公債費比率（分子）の構造'!M$53),'実質公債費比率（分子）の構造'!M$53,NA())</f>
        <v>62</v>
      </c>
      <c r="J50" s="158" t="e">
        <f>NA()</f>
        <v>#N/A</v>
      </c>
      <c r="K50" s="158" t="e">
        <f>NA()</f>
        <v>#N/A</v>
      </c>
      <c r="L50" s="158">
        <f>IF(ISNUMBER('実質公債費比率（分子）の構造'!N$53),'実質公債費比率（分子）の構造'!N$53,NA())</f>
        <v>58</v>
      </c>
      <c r="M50" s="158" t="e">
        <f>NA()</f>
        <v>#N/A</v>
      </c>
      <c r="N50" s="158" t="e">
        <f>NA()</f>
        <v>#N/A</v>
      </c>
      <c r="O50" s="158">
        <f>IF(ISNUMBER('実質公債費比率（分子）の構造'!O$53),'実質公債費比率（分子）の構造'!O$53,NA())</f>
        <v>85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7265</v>
      </c>
      <c r="E56" s="157"/>
      <c r="F56" s="157"/>
      <c r="G56" s="157">
        <f>'将来負担比率（分子）の構造'!J$52</f>
        <v>6914</v>
      </c>
      <c r="H56" s="157"/>
      <c r="I56" s="157"/>
      <c r="J56" s="157">
        <f>'将来負担比率（分子）の構造'!K$52</f>
        <v>6743</v>
      </c>
      <c r="K56" s="157"/>
      <c r="L56" s="157"/>
      <c r="M56" s="157">
        <f>'将来負担比率（分子）の構造'!L$52</f>
        <v>6475</v>
      </c>
      <c r="N56" s="157"/>
      <c r="O56" s="157"/>
      <c r="P56" s="157">
        <f>'将来負担比率（分子）の構造'!M$52</f>
        <v>6973</v>
      </c>
    </row>
    <row r="57" spans="1:16" x14ac:dyDescent="0.2">
      <c r="A57" s="157" t="s">
        <v>42</v>
      </c>
      <c r="B57" s="157"/>
      <c r="C57" s="157"/>
      <c r="D57" s="157">
        <f>'将来負担比率（分子）の構造'!I$51</f>
        <v>100</v>
      </c>
      <c r="E57" s="157"/>
      <c r="F57" s="157"/>
      <c r="G57" s="157">
        <f>'将来負担比率（分子）の構造'!J$51</f>
        <v>94</v>
      </c>
      <c r="H57" s="157"/>
      <c r="I57" s="157"/>
      <c r="J57" s="157">
        <f>'将来負担比率（分子）の構造'!K$51</f>
        <v>90</v>
      </c>
      <c r="K57" s="157"/>
      <c r="L57" s="157"/>
      <c r="M57" s="157">
        <f>'将来負担比率（分子）の構造'!L$51</f>
        <v>86</v>
      </c>
      <c r="N57" s="157"/>
      <c r="O57" s="157"/>
      <c r="P57" s="157">
        <f>'将来負担比率（分子）の構造'!M$51</f>
        <v>82</v>
      </c>
    </row>
    <row r="58" spans="1:16" x14ac:dyDescent="0.2">
      <c r="A58" s="157" t="s">
        <v>41</v>
      </c>
      <c r="B58" s="157"/>
      <c r="C58" s="157"/>
      <c r="D58" s="157">
        <f>'将来負担比率（分子）の構造'!I$50</f>
        <v>9025</v>
      </c>
      <c r="E58" s="157"/>
      <c r="F58" s="157"/>
      <c r="G58" s="157">
        <f>'将来負担比率（分子）の構造'!J$50</f>
        <v>9706</v>
      </c>
      <c r="H58" s="157"/>
      <c r="I58" s="157"/>
      <c r="J58" s="157">
        <f>'将来負担比率（分子）の構造'!K$50</f>
        <v>10386</v>
      </c>
      <c r="K58" s="157"/>
      <c r="L58" s="157"/>
      <c r="M58" s="157">
        <f>'将来負担比率（分子）の構造'!L$50</f>
        <v>10625</v>
      </c>
      <c r="N58" s="157"/>
      <c r="O58" s="157"/>
      <c r="P58" s="157">
        <f>'将来負担比率（分子）の構造'!M$50</f>
        <v>10611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1148</v>
      </c>
      <c r="C62" s="157"/>
      <c r="D62" s="157"/>
      <c r="E62" s="157">
        <f>'将来負担比率（分子）の構造'!J$45</f>
        <v>1101</v>
      </c>
      <c r="F62" s="157"/>
      <c r="G62" s="157"/>
      <c r="H62" s="157">
        <f>'将来負担比率（分子）の構造'!K$45</f>
        <v>1048</v>
      </c>
      <c r="I62" s="157"/>
      <c r="J62" s="157"/>
      <c r="K62" s="157">
        <f>'将来負担比率（分子）の構造'!L$45</f>
        <v>986</v>
      </c>
      <c r="L62" s="157"/>
      <c r="M62" s="157"/>
      <c r="N62" s="157">
        <f>'将来負担比率（分子）の構造'!M$45</f>
        <v>998</v>
      </c>
      <c r="O62" s="157"/>
      <c r="P62" s="157"/>
    </row>
    <row r="63" spans="1:16" x14ac:dyDescent="0.2">
      <c r="A63" s="157" t="s">
        <v>34</v>
      </c>
      <c r="B63" s="157">
        <f>'将来負担比率（分子）の構造'!I$44</f>
        <v>1</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1819</v>
      </c>
      <c r="C64" s="157"/>
      <c r="D64" s="157"/>
      <c r="E64" s="157">
        <f>'将来負担比率（分子）の構造'!J$43</f>
        <v>1800</v>
      </c>
      <c r="F64" s="157"/>
      <c r="G64" s="157"/>
      <c r="H64" s="157">
        <f>'将来負担比率（分子）の構造'!K$43</f>
        <v>1778</v>
      </c>
      <c r="I64" s="157"/>
      <c r="J64" s="157"/>
      <c r="K64" s="157">
        <f>'将来負担比率（分子）の構造'!L$43</f>
        <v>1729</v>
      </c>
      <c r="L64" s="157"/>
      <c r="M64" s="157"/>
      <c r="N64" s="157">
        <f>'将来負担比率（分子）の構造'!M$43</f>
        <v>1616</v>
      </c>
      <c r="O64" s="157"/>
      <c r="P64" s="157"/>
    </row>
    <row r="65" spans="1:16" x14ac:dyDescent="0.2">
      <c r="A65" s="157" t="s">
        <v>32</v>
      </c>
      <c r="B65" s="157">
        <f>'将来負担比率（分子）の構造'!I$42</f>
        <v>45</v>
      </c>
      <c r="C65" s="157"/>
      <c r="D65" s="157"/>
      <c r="E65" s="157">
        <f>'将来負担比率（分子）の構造'!J$42</f>
        <v>37</v>
      </c>
      <c r="F65" s="157"/>
      <c r="G65" s="157"/>
      <c r="H65" s="157">
        <f>'将来負担比率（分子）の構造'!K$42</f>
        <v>30</v>
      </c>
      <c r="I65" s="157"/>
      <c r="J65" s="157"/>
      <c r="K65" s="157">
        <f>'将来負担比率（分子）の構造'!L$42</f>
        <v>23</v>
      </c>
      <c r="L65" s="157"/>
      <c r="M65" s="157"/>
      <c r="N65" s="157">
        <f>'将来負担比率（分子）の構造'!M$42</f>
        <v>15</v>
      </c>
      <c r="O65" s="157"/>
      <c r="P65" s="157"/>
    </row>
    <row r="66" spans="1:16" x14ac:dyDescent="0.2">
      <c r="A66" s="157" t="s">
        <v>31</v>
      </c>
      <c r="B66" s="157">
        <f>'将来負担比率（分子）の構造'!I$41</f>
        <v>6608</v>
      </c>
      <c r="C66" s="157"/>
      <c r="D66" s="157"/>
      <c r="E66" s="157">
        <f>'将来負担比率（分子）の構造'!J$41</f>
        <v>6378</v>
      </c>
      <c r="F66" s="157"/>
      <c r="G66" s="157"/>
      <c r="H66" s="157">
        <f>'将来負担比率（分子）の構造'!K$41</f>
        <v>6123</v>
      </c>
      <c r="I66" s="157"/>
      <c r="J66" s="157"/>
      <c r="K66" s="157">
        <f>'将来負担比率（分子）の構造'!L$41</f>
        <v>5895</v>
      </c>
      <c r="L66" s="157"/>
      <c r="M66" s="157"/>
      <c r="N66" s="157">
        <f>'将来負担比率（分子）の構造'!M$41</f>
        <v>6899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3948</v>
      </c>
      <c r="C72" s="161">
        <f>基金残高に係る経年分析!G55</f>
        <v>4042</v>
      </c>
      <c r="D72" s="161">
        <f>基金残高に係る経年分析!H55</f>
        <v>4141</v>
      </c>
    </row>
    <row r="73" spans="1:16" x14ac:dyDescent="0.2">
      <c r="A73" s="160" t="s">
        <v>74</v>
      </c>
      <c r="B73" s="161">
        <f>基金残高に係る経年分析!F56</f>
        <v>1897</v>
      </c>
      <c r="C73" s="161">
        <f>基金残高に係る経年分析!G56</f>
        <v>1918</v>
      </c>
      <c r="D73" s="161">
        <f>基金残高に係る経年分析!H56</f>
        <v>1944</v>
      </c>
    </row>
    <row r="74" spans="1:16" x14ac:dyDescent="0.2">
      <c r="A74" s="160" t="s">
        <v>75</v>
      </c>
      <c r="B74" s="161">
        <f>基金残高に係る経年分析!F57</f>
        <v>4384</v>
      </c>
      <c r="C74" s="161">
        <f>基金残高に係る経年分析!G57</f>
        <v>4483</v>
      </c>
      <c r="D74" s="161">
        <f>基金残高に係る経年分析!H57</f>
        <v>5154</v>
      </c>
    </row>
  </sheetData>
  <sheetProtection algorithmName="SHA-512" hashValue="ZjlcSXDd5Tm6AxyGcJpN6hUd2Ew7fNS/40Mc7uUVM6/cZ+XTDMF65zk9fmD4D9DNltRrHGmUO+J6DKGZwh09jA==" saltValue="QeAVQAvEHzOzEfK0eEIr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701577</v>
      </c>
      <c r="S5" s="664"/>
      <c r="T5" s="664"/>
      <c r="U5" s="664"/>
      <c r="V5" s="664"/>
      <c r="W5" s="664"/>
      <c r="X5" s="664"/>
      <c r="Y5" s="689"/>
      <c r="Z5" s="702">
        <v>7.2</v>
      </c>
      <c r="AA5" s="702"/>
      <c r="AB5" s="702"/>
      <c r="AC5" s="702"/>
      <c r="AD5" s="703">
        <v>701577</v>
      </c>
      <c r="AE5" s="703"/>
      <c r="AF5" s="703"/>
      <c r="AG5" s="703"/>
      <c r="AH5" s="703"/>
      <c r="AI5" s="703"/>
      <c r="AJ5" s="703"/>
      <c r="AK5" s="703"/>
      <c r="AL5" s="690">
        <v>13.9</v>
      </c>
      <c r="AM5" s="672"/>
      <c r="AN5" s="672"/>
      <c r="AO5" s="691"/>
      <c r="AP5" s="666" t="s">
        <v>217</v>
      </c>
      <c r="AQ5" s="667"/>
      <c r="AR5" s="667"/>
      <c r="AS5" s="667"/>
      <c r="AT5" s="667"/>
      <c r="AU5" s="667"/>
      <c r="AV5" s="667"/>
      <c r="AW5" s="667"/>
      <c r="AX5" s="667"/>
      <c r="AY5" s="667"/>
      <c r="AZ5" s="667"/>
      <c r="BA5" s="667"/>
      <c r="BB5" s="667"/>
      <c r="BC5" s="667"/>
      <c r="BD5" s="667"/>
      <c r="BE5" s="667"/>
      <c r="BF5" s="668"/>
      <c r="BG5" s="608">
        <v>699062</v>
      </c>
      <c r="BH5" s="609"/>
      <c r="BI5" s="609"/>
      <c r="BJ5" s="609"/>
      <c r="BK5" s="609"/>
      <c r="BL5" s="609"/>
      <c r="BM5" s="609"/>
      <c r="BN5" s="610"/>
      <c r="BO5" s="646">
        <v>99.6</v>
      </c>
      <c r="BP5" s="646"/>
      <c r="BQ5" s="646"/>
      <c r="BR5" s="646"/>
      <c r="BS5" s="647" t="s">
        <v>122</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185816</v>
      </c>
      <c r="S6" s="609"/>
      <c r="T6" s="609"/>
      <c r="U6" s="609"/>
      <c r="V6" s="609"/>
      <c r="W6" s="609"/>
      <c r="X6" s="609"/>
      <c r="Y6" s="610"/>
      <c r="Z6" s="646">
        <v>1.9</v>
      </c>
      <c r="AA6" s="646"/>
      <c r="AB6" s="646"/>
      <c r="AC6" s="646"/>
      <c r="AD6" s="647">
        <v>185816</v>
      </c>
      <c r="AE6" s="647"/>
      <c r="AF6" s="647"/>
      <c r="AG6" s="647"/>
      <c r="AH6" s="647"/>
      <c r="AI6" s="647"/>
      <c r="AJ6" s="647"/>
      <c r="AK6" s="647"/>
      <c r="AL6" s="611">
        <v>3.7</v>
      </c>
      <c r="AM6" s="612"/>
      <c r="AN6" s="612"/>
      <c r="AO6" s="648"/>
      <c r="AP6" s="605" t="s">
        <v>222</v>
      </c>
      <c r="AQ6" s="606"/>
      <c r="AR6" s="606"/>
      <c r="AS6" s="606"/>
      <c r="AT6" s="606"/>
      <c r="AU6" s="606"/>
      <c r="AV6" s="606"/>
      <c r="AW6" s="606"/>
      <c r="AX6" s="606"/>
      <c r="AY6" s="606"/>
      <c r="AZ6" s="606"/>
      <c r="BA6" s="606"/>
      <c r="BB6" s="606"/>
      <c r="BC6" s="606"/>
      <c r="BD6" s="606"/>
      <c r="BE6" s="606"/>
      <c r="BF6" s="607"/>
      <c r="BG6" s="608">
        <v>699062</v>
      </c>
      <c r="BH6" s="609"/>
      <c r="BI6" s="609"/>
      <c r="BJ6" s="609"/>
      <c r="BK6" s="609"/>
      <c r="BL6" s="609"/>
      <c r="BM6" s="609"/>
      <c r="BN6" s="610"/>
      <c r="BO6" s="646">
        <v>99.6</v>
      </c>
      <c r="BP6" s="646"/>
      <c r="BQ6" s="646"/>
      <c r="BR6" s="646"/>
      <c r="BS6" s="647" t="s">
        <v>122</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67539</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67539</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457</v>
      </c>
      <c r="S7" s="609"/>
      <c r="T7" s="609"/>
      <c r="U7" s="609"/>
      <c r="V7" s="609"/>
      <c r="W7" s="609"/>
      <c r="X7" s="609"/>
      <c r="Y7" s="610"/>
      <c r="Z7" s="646">
        <v>0</v>
      </c>
      <c r="AA7" s="646"/>
      <c r="AB7" s="646"/>
      <c r="AC7" s="646"/>
      <c r="AD7" s="647">
        <v>457</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276785</v>
      </c>
      <c r="BH7" s="609"/>
      <c r="BI7" s="609"/>
      <c r="BJ7" s="609"/>
      <c r="BK7" s="609"/>
      <c r="BL7" s="609"/>
      <c r="BM7" s="609"/>
      <c r="BN7" s="610"/>
      <c r="BO7" s="646">
        <v>39.5</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2131188</v>
      </c>
      <c r="CS7" s="609"/>
      <c r="CT7" s="609"/>
      <c r="CU7" s="609"/>
      <c r="CV7" s="609"/>
      <c r="CW7" s="609"/>
      <c r="CX7" s="609"/>
      <c r="CY7" s="610"/>
      <c r="CZ7" s="646">
        <v>22.8</v>
      </c>
      <c r="DA7" s="646"/>
      <c r="DB7" s="646"/>
      <c r="DC7" s="646"/>
      <c r="DD7" s="614">
        <v>25642</v>
      </c>
      <c r="DE7" s="609"/>
      <c r="DF7" s="609"/>
      <c r="DG7" s="609"/>
      <c r="DH7" s="609"/>
      <c r="DI7" s="609"/>
      <c r="DJ7" s="609"/>
      <c r="DK7" s="609"/>
      <c r="DL7" s="609"/>
      <c r="DM7" s="609"/>
      <c r="DN7" s="609"/>
      <c r="DO7" s="609"/>
      <c r="DP7" s="610"/>
      <c r="DQ7" s="614">
        <v>1140421</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10726</v>
      </c>
      <c r="S8" s="609"/>
      <c r="T8" s="609"/>
      <c r="U8" s="609"/>
      <c r="V8" s="609"/>
      <c r="W8" s="609"/>
      <c r="X8" s="609"/>
      <c r="Y8" s="610"/>
      <c r="Z8" s="646">
        <v>0.1</v>
      </c>
      <c r="AA8" s="646"/>
      <c r="AB8" s="646"/>
      <c r="AC8" s="646"/>
      <c r="AD8" s="647">
        <v>10726</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11460</v>
      </c>
      <c r="BH8" s="609"/>
      <c r="BI8" s="609"/>
      <c r="BJ8" s="609"/>
      <c r="BK8" s="609"/>
      <c r="BL8" s="609"/>
      <c r="BM8" s="609"/>
      <c r="BN8" s="610"/>
      <c r="BO8" s="646">
        <v>1.6</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1992300</v>
      </c>
      <c r="CS8" s="609"/>
      <c r="CT8" s="609"/>
      <c r="CU8" s="609"/>
      <c r="CV8" s="609"/>
      <c r="CW8" s="609"/>
      <c r="CX8" s="609"/>
      <c r="CY8" s="610"/>
      <c r="CZ8" s="646">
        <v>21.3</v>
      </c>
      <c r="DA8" s="646"/>
      <c r="DB8" s="646"/>
      <c r="DC8" s="646"/>
      <c r="DD8" s="614">
        <v>14232</v>
      </c>
      <c r="DE8" s="609"/>
      <c r="DF8" s="609"/>
      <c r="DG8" s="609"/>
      <c r="DH8" s="609"/>
      <c r="DI8" s="609"/>
      <c r="DJ8" s="609"/>
      <c r="DK8" s="609"/>
      <c r="DL8" s="609"/>
      <c r="DM8" s="609"/>
      <c r="DN8" s="609"/>
      <c r="DO8" s="609"/>
      <c r="DP8" s="610"/>
      <c r="DQ8" s="614">
        <v>1387823</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14154</v>
      </c>
      <c r="S9" s="609"/>
      <c r="T9" s="609"/>
      <c r="U9" s="609"/>
      <c r="V9" s="609"/>
      <c r="W9" s="609"/>
      <c r="X9" s="609"/>
      <c r="Y9" s="610"/>
      <c r="Z9" s="646">
        <v>0.1</v>
      </c>
      <c r="AA9" s="646"/>
      <c r="AB9" s="646"/>
      <c r="AC9" s="646"/>
      <c r="AD9" s="647">
        <v>14154</v>
      </c>
      <c r="AE9" s="647"/>
      <c r="AF9" s="647"/>
      <c r="AG9" s="647"/>
      <c r="AH9" s="647"/>
      <c r="AI9" s="647"/>
      <c r="AJ9" s="647"/>
      <c r="AK9" s="647"/>
      <c r="AL9" s="611">
        <v>0.3</v>
      </c>
      <c r="AM9" s="612"/>
      <c r="AN9" s="612"/>
      <c r="AO9" s="648"/>
      <c r="AP9" s="605" t="s">
        <v>231</v>
      </c>
      <c r="AQ9" s="606"/>
      <c r="AR9" s="606"/>
      <c r="AS9" s="606"/>
      <c r="AT9" s="606"/>
      <c r="AU9" s="606"/>
      <c r="AV9" s="606"/>
      <c r="AW9" s="606"/>
      <c r="AX9" s="606"/>
      <c r="AY9" s="606"/>
      <c r="AZ9" s="606"/>
      <c r="BA9" s="606"/>
      <c r="BB9" s="606"/>
      <c r="BC9" s="606"/>
      <c r="BD9" s="606"/>
      <c r="BE9" s="606"/>
      <c r="BF9" s="607"/>
      <c r="BG9" s="608">
        <v>234992</v>
      </c>
      <c r="BH9" s="609"/>
      <c r="BI9" s="609"/>
      <c r="BJ9" s="609"/>
      <c r="BK9" s="609"/>
      <c r="BL9" s="609"/>
      <c r="BM9" s="609"/>
      <c r="BN9" s="610"/>
      <c r="BO9" s="646">
        <v>33.5</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749168</v>
      </c>
      <c r="CS9" s="609"/>
      <c r="CT9" s="609"/>
      <c r="CU9" s="609"/>
      <c r="CV9" s="609"/>
      <c r="CW9" s="609"/>
      <c r="CX9" s="609"/>
      <c r="CY9" s="610"/>
      <c r="CZ9" s="646">
        <v>8</v>
      </c>
      <c r="DA9" s="646"/>
      <c r="DB9" s="646"/>
      <c r="DC9" s="646"/>
      <c r="DD9" s="614">
        <v>15686</v>
      </c>
      <c r="DE9" s="609"/>
      <c r="DF9" s="609"/>
      <c r="DG9" s="609"/>
      <c r="DH9" s="609"/>
      <c r="DI9" s="609"/>
      <c r="DJ9" s="609"/>
      <c r="DK9" s="609"/>
      <c r="DL9" s="609"/>
      <c r="DM9" s="609"/>
      <c r="DN9" s="609"/>
      <c r="DO9" s="609"/>
      <c r="DP9" s="610"/>
      <c r="DQ9" s="614">
        <v>678022</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16580</v>
      </c>
      <c r="BH10" s="609"/>
      <c r="BI10" s="609"/>
      <c r="BJ10" s="609"/>
      <c r="BK10" s="609"/>
      <c r="BL10" s="609"/>
      <c r="BM10" s="609"/>
      <c r="BN10" s="610"/>
      <c r="BO10" s="646">
        <v>2.4</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200478</v>
      </c>
      <c r="S11" s="609"/>
      <c r="T11" s="609"/>
      <c r="U11" s="609"/>
      <c r="V11" s="609"/>
      <c r="W11" s="609"/>
      <c r="X11" s="609"/>
      <c r="Y11" s="610"/>
      <c r="Z11" s="611">
        <v>2</v>
      </c>
      <c r="AA11" s="612"/>
      <c r="AB11" s="612"/>
      <c r="AC11" s="613"/>
      <c r="AD11" s="614">
        <v>200478</v>
      </c>
      <c r="AE11" s="609"/>
      <c r="AF11" s="609"/>
      <c r="AG11" s="609"/>
      <c r="AH11" s="609"/>
      <c r="AI11" s="609"/>
      <c r="AJ11" s="609"/>
      <c r="AK11" s="610"/>
      <c r="AL11" s="611">
        <v>4</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13753</v>
      </c>
      <c r="BH11" s="609"/>
      <c r="BI11" s="609"/>
      <c r="BJ11" s="609"/>
      <c r="BK11" s="609"/>
      <c r="BL11" s="609"/>
      <c r="BM11" s="609"/>
      <c r="BN11" s="610"/>
      <c r="BO11" s="646">
        <v>2</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503998</v>
      </c>
      <c r="CS11" s="609"/>
      <c r="CT11" s="609"/>
      <c r="CU11" s="609"/>
      <c r="CV11" s="609"/>
      <c r="CW11" s="609"/>
      <c r="CX11" s="609"/>
      <c r="CY11" s="610"/>
      <c r="CZ11" s="646">
        <v>5.4</v>
      </c>
      <c r="DA11" s="646"/>
      <c r="DB11" s="646"/>
      <c r="DC11" s="646"/>
      <c r="DD11" s="614">
        <v>209473</v>
      </c>
      <c r="DE11" s="609"/>
      <c r="DF11" s="609"/>
      <c r="DG11" s="609"/>
      <c r="DH11" s="609"/>
      <c r="DI11" s="609"/>
      <c r="DJ11" s="609"/>
      <c r="DK11" s="609"/>
      <c r="DL11" s="609"/>
      <c r="DM11" s="609"/>
      <c r="DN11" s="609"/>
      <c r="DO11" s="609"/>
      <c r="DP11" s="610"/>
      <c r="DQ11" s="614">
        <v>277896</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320815</v>
      </c>
      <c r="BH12" s="609"/>
      <c r="BI12" s="609"/>
      <c r="BJ12" s="609"/>
      <c r="BK12" s="609"/>
      <c r="BL12" s="609"/>
      <c r="BM12" s="609"/>
      <c r="BN12" s="610"/>
      <c r="BO12" s="646">
        <v>45.7</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362658</v>
      </c>
      <c r="CS12" s="609"/>
      <c r="CT12" s="609"/>
      <c r="CU12" s="609"/>
      <c r="CV12" s="609"/>
      <c r="CW12" s="609"/>
      <c r="CX12" s="609"/>
      <c r="CY12" s="610"/>
      <c r="CZ12" s="646">
        <v>3.9</v>
      </c>
      <c r="DA12" s="646"/>
      <c r="DB12" s="646"/>
      <c r="DC12" s="646"/>
      <c r="DD12" s="614">
        <v>71088</v>
      </c>
      <c r="DE12" s="609"/>
      <c r="DF12" s="609"/>
      <c r="DG12" s="609"/>
      <c r="DH12" s="609"/>
      <c r="DI12" s="609"/>
      <c r="DJ12" s="609"/>
      <c r="DK12" s="609"/>
      <c r="DL12" s="609"/>
      <c r="DM12" s="609"/>
      <c r="DN12" s="609"/>
      <c r="DO12" s="609"/>
      <c r="DP12" s="610"/>
      <c r="DQ12" s="614">
        <v>310067</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319638</v>
      </c>
      <c r="BH13" s="609"/>
      <c r="BI13" s="609"/>
      <c r="BJ13" s="609"/>
      <c r="BK13" s="609"/>
      <c r="BL13" s="609"/>
      <c r="BM13" s="609"/>
      <c r="BN13" s="610"/>
      <c r="BO13" s="646">
        <v>45.6</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760242</v>
      </c>
      <c r="CS13" s="609"/>
      <c r="CT13" s="609"/>
      <c r="CU13" s="609"/>
      <c r="CV13" s="609"/>
      <c r="CW13" s="609"/>
      <c r="CX13" s="609"/>
      <c r="CY13" s="610"/>
      <c r="CZ13" s="646">
        <v>8.1</v>
      </c>
      <c r="DA13" s="646"/>
      <c r="DB13" s="646"/>
      <c r="DC13" s="646"/>
      <c r="DD13" s="614">
        <v>359554</v>
      </c>
      <c r="DE13" s="609"/>
      <c r="DF13" s="609"/>
      <c r="DG13" s="609"/>
      <c r="DH13" s="609"/>
      <c r="DI13" s="609"/>
      <c r="DJ13" s="609"/>
      <c r="DK13" s="609"/>
      <c r="DL13" s="609"/>
      <c r="DM13" s="609"/>
      <c r="DN13" s="609"/>
      <c r="DO13" s="609"/>
      <c r="DP13" s="610"/>
      <c r="DQ13" s="614">
        <v>412651</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38565</v>
      </c>
      <c r="BH14" s="609"/>
      <c r="BI14" s="609"/>
      <c r="BJ14" s="609"/>
      <c r="BK14" s="609"/>
      <c r="BL14" s="609"/>
      <c r="BM14" s="609"/>
      <c r="BN14" s="610"/>
      <c r="BO14" s="646">
        <v>5.5</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1065491</v>
      </c>
      <c r="CS14" s="609"/>
      <c r="CT14" s="609"/>
      <c r="CU14" s="609"/>
      <c r="CV14" s="609"/>
      <c r="CW14" s="609"/>
      <c r="CX14" s="609"/>
      <c r="CY14" s="610"/>
      <c r="CZ14" s="646">
        <v>11.4</v>
      </c>
      <c r="DA14" s="646"/>
      <c r="DB14" s="646"/>
      <c r="DC14" s="646"/>
      <c r="DD14" s="614">
        <v>617119</v>
      </c>
      <c r="DE14" s="609"/>
      <c r="DF14" s="609"/>
      <c r="DG14" s="609"/>
      <c r="DH14" s="609"/>
      <c r="DI14" s="609"/>
      <c r="DJ14" s="609"/>
      <c r="DK14" s="609"/>
      <c r="DL14" s="609"/>
      <c r="DM14" s="609"/>
      <c r="DN14" s="609"/>
      <c r="DO14" s="609"/>
      <c r="DP14" s="610"/>
      <c r="DQ14" s="614">
        <v>397340</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6163</v>
      </c>
      <c r="S15" s="609"/>
      <c r="T15" s="609"/>
      <c r="U15" s="609"/>
      <c r="V15" s="609"/>
      <c r="W15" s="609"/>
      <c r="X15" s="609"/>
      <c r="Y15" s="610"/>
      <c r="Z15" s="646">
        <v>0.1</v>
      </c>
      <c r="AA15" s="646"/>
      <c r="AB15" s="646"/>
      <c r="AC15" s="646"/>
      <c r="AD15" s="647">
        <v>6163</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62897</v>
      </c>
      <c r="BH15" s="609"/>
      <c r="BI15" s="609"/>
      <c r="BJ15" s="609"/>
      <c r="BK15" s="609"/>
      <c r="BL15" s="609"/>
      <c r="BM15" s="609"/>
      <c r="BN15" s="610"/>
      <c r="BO15" s="646">
        <v>9</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850868</v>
      </c>
      <c r="CS15" s="609"/>
      <c r="CT15" s="609"/>
      <c r="CU15" s="609"/>
      <c r="CV15" s="609"/>
      <c r="CW15" s="609"/>
      <c r="CX15" s="609"/>
      <c r="CY15" s="610"/>
      <c r="CZ15" s="646">
        <v>9.1</v>
      </c>
      <c r="DA15" s="646"/>
      <c r="DB15" s="646"/>
      <c r="DC15" s="646"/>
      <c r="DD15" s="614">
        <v>160093</v>
      </c>
      <c r="DE15" s="609"/>
      <c r="DF15" s="609"/>
      <c r="DG15" s="609"/>
      <c r="DH15" s="609"/>
      <c r="DI15" s="609"/>
      <c r="DJ15" s="609"/>
      <c r="DK15" s="609"/>
      <c r="DL15" s="609"/>
      <c r="DM15" s="609"/>
      <c r="DN15" s="609"/>
      <c r="DO15" s="609"/>
      <c r="DP15" s="610"/>
      <c r="DQ15" s="614">
        <v>637716</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17264</v>
      </c>
      <c r="S16" s="609"/>
      <c r="T16" s="609"/>
      <c r="U16" s="609"/>
      <c r="V16" s="609"/>
      <c r="W16" s="609"/>
      <c r="X16" s="609"/>
      <c r="Y16" s="610"/>
      <c r="Z16" s="646">
        <v>0.2</v>
      </c>
      <c r="AA16" s="646"/>
      <c r="AB16" s="646"/>
      <c r="AC16" s="646"/>
      <c r="AD16" s="647">
        <v>17264</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14218</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13993</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29035</v>
      </c>
      <c r="S17" s="609"/>
      <c r="T17" s="609"/>
      <c r="U17" s="609"/>
      <c r="V17" s="609"/>
      <c r="W17" s="609"/>
      <c r="X17" s="609"/>
      <c r="Y17" s="610"/>
      <c r="Z17" s="646">
        <v>0.3</v>
      </c>
      <c r="AA17" s="646"/>
      <c r="AB17" s="646"/>
      <c r="AC17" s="646"/>
      <c r="AD17" s="647">
        <v>29035</v>
      </c>
      <c r="AE17" s="647"/>
      <c r="AF17" s="647"/>
      <c r="AG17" s="647"/>
      <c r="AH17" s="647"/>
      <c r="AI17" s="647"/>
      <c r="AJ17" s="647"/>
      <c r="AK17" s="647"/>
      <c r="AL17" s="611">
        <v>0.6</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851105</v>
      </c>
      <c r="CS17" s="609"/>
      <c r="CT17" s="609"/>
      <c r="CU17" s="609"/>
      <c r="CV17" s="609"/>
      <c r="CW17" s="609"/>
      <c r="CX17" s="609"/>
      <c r="CY17" s="610"/>
      <c r="CZ17" s="646">
        <v>9.1</v>
      </c>
      <c r="DA17" s="646"/>
      <c r="DB17" s="646"/>
      <c r="DC17" s="646"/>
      <c r="DD17" s="614" t="s">
        <v>122</v>
      </c>
      <c r="DE17" s="609"/>
      <c r="DF17" s="609"/>
      <c r="DG17" s="609"/>
      <c r="DH17" s="609"/>
      <c r="DI17" s="609"/>
      <c r="DJ17" s="609"/>
      <c r="DK17" s="609"/>
      <c r="DL17" s="609"/>
      <c r="DM17" s="609"/>
      <c r="DN17" s="609"/>
      <c r="DO17" s="609"/>
      <c r="DP17" s="610"/>
      <c r="DQ17" s="614">
        <v>846201</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1621</v>
      </c>
      <c r="S18" s="609"/>
      <c r="T18" s="609"/>
      <c r="U18" s="609"/>
      <c r="V18" s="609"/>
      <c r="W18" s="609"/>
      <c r="X18" s="609"/>
      <c r="Y18" s="610"/>
      <c r="Z18" s="646">
        <v>0</v>
      </c>
      <c r="AA18" s="646"/>
      <c r="AB18" s="646"/>
      <c r="AC18" s="646"/>
      <c r="AD18" s="647">
        <v>1621</v>
      </c>
      <c r="AE18" s="647"/>
      <c r="AF18" s="647"/>
      <c r="AG18" s="647"/>
      <c r="AH18" s="647"/>
      <c r="AI18" s="647"/>
      <c r="AJ18" s="647"/>
      <c r="AK18" s="647"/>
      <c r="AL18" s="611">
        <v>0</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27414</v>
      </c>
      <c r="S19" s="609"/>
      <c r="T19" s="609"/>
      <c r="U19" s="609"/>
      <c r="V19" s="609"/>
      <c r="W19" s="609"/>
      <c r="X19" s="609"/>
      <c r="Y19" s="610"/>
      <c r="Z19" s="646">
        <v>0.3</v>
      </c>
      <c r="AA19" s="646"/>
      <c r="AB19" s="646"/>
      <c r="AC19" s="646"/>
      <c r="AD19" s="647">
        <v>27414</v>
      </c>
      <c r="AE19" s="647"/>
      <c r="AF19" s="647"/>
      <c r="AG19" s="647"/>
      <c r="AH19" s="647"/>
      <c r="AI19" s="647"/>
      <c r="AJ19" s="647"/>
      <c r="AK19" s="647"/>
      <c r="AL19" s="611">
        <v>0.5</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2515</v>
      </c>
      <c r="BH19" s="609"/>
      <c r="BI19" s="609"/>
      <c r="BJ19" s="609"/>
      <c r="BK19" s="609"/>
      <c r="BL19" s="609"/>
      <c r="BM19" s="609"/>
      <c r="BN19" s="610"/>
      <c r="BO19" s="646">
        <v>0.4</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263</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2515</v>
      </c>
      <c r="BH20" s="609"/>
      <c r="BI20" s="609"/>
      <c r="BJ20" s="609"/>
      <c r="BK20" s="609"/>
      <c r="BL20" s="609"/>
      <c r="BM20" s="609"/>
      <c r="BN20" s="610"/>
      <c r="BO20" s="646">
        <v>0.4</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9348775</v>
      </c>
      <c r="CS20" s="609"/>
      <c r="CT20" s="609"/>
      <c r="CU20" s="609"/>
      <c r="CV20" s="609"/>
      <c r="CW20" s="609"/>
      <c r="CX20" s="609"/>
      <c r="CY20" s="610"/>
      <c r="CZ20" s="646">
        <v>100</v>
      </c>
      <c r="DA20" s="646"/>
      <c r="DB20" s="646"/>
      <c r="DC20" s="646"/>
      <c r="DD20" s="614">
        <v>1472887</v>
      </c>
      <c r="DE20" s="609"/>
      <c r="DF20" s="609"/>
      <c r="DG20" s="609"/>
      <c r="DH20" s="609"/>
      <c r="DI20" s="609"/>
      <c r="DJ20" s="609"/>
      <c r="DK20" s="609"/>
      <c r="DL20" s="609"/>
      <c r="DM20" s="609"/>
      <c r="DN20" s="609"/>
      <c r="DO20" s="609"/>
      <c r="DP20" s="610"/>
      <c r="DQ20" s="614">
        <v>6169669</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4439202</v>
      </c>
      <c r="S21" s="609"/>
      <c r="T21" s="609"/>
      <c r="U21" s="609"/>
      <c r="V21" s="609"/>
      <c r="W21" s="609"/>
      <c r="X21" s="609"/>
      <c r="Y21" s="610"/>
      <c r="Z21" s="646">
        <v>45.2</v>
      </c>
      <c r="AA21" s="646"/>
      <c r="AB21" s="646"/>
      <c r="AC21" s="646"/>
      <c r="AD21" s="647">
        <v>3830808</v>
      </c>
      <c r="AE21" s="647"/>
      <c r="AF21" s="647"/>
      <c r="AG21" s="647"/>
      <c r="AH21" s="647"/>
      <c r="AI21" s="647"/>
      <c r="AJ21" s="647"/>
      <c r="AK21" s="647"/>
      <c r="AL21" s="611">
        <v>76</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2515</v>
      </c>
      <c r="BH21" s="609"/>
      <c r="BI21" s="609"/>
      <c r="BJ21" s="609"/>
      <c r="BK21" s="609"/>
      <c r="BL21" s="609"/>
      <c r="BM21" s="609"/>
      <c r="BN21" s="610"/>
      <c r="BO21" s="646">
        <v>0.4</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3830808</v>
      </c>
      <c r="S22" s="609"/>
      <c r="T22" s="609"/>
      <c r="U22" s="609"/>
      <c r="V22" s="609"/>
      <c r="W22" s="609"/>
      <c r="X22" s="609"/>
      <c r="Y22" s="610"/>
      <c r="Z22" s="646">
        <v>39</v>
      </c>
      <c r="AA22" s="646"/>
      <c r="AB22" s="646"/>
      <c r="AC22" s="646"/>
      <c r="AD22" s="647">
        <v>3830808</v>
      </c>
      <c r="AE22" s="647"/>
      <c r="AF22" s="647"/>
      <c r="AG22" s="647"/>
      <c r="AH22" s="647"/>
      <c r="AI22" s="647"/>
      <c r="AJ22" s="647"/>
      <c r="AK22" s="647"/>
      <c r="AL22" s="611">
        <v>76</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608394</v>
      </c>
      <c r="S23" s="609"/>
      <c r="T23" s="609"/>
      <c r="U23" s="609"/>
      <c r="V23" s="609"/>
      <c r="W23" s="609"/>
      <c r="X23" s="609"/>
      <c r="Y23" s="610"/>
      <c r="Z23" s="646">
        <v>6.2</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2698304</v>
      </c>
      <c r="CS24" s="664"/>
      <c r="CT24" s="664"/>
      <c r="CU24" s="664"/>
      <c r="CV24" s="664"/>
      <c r="CW24" s="664"/>
      <c r="CX24" s="664"/>
      <c r="CY24" s="689"/>
      <c r="CZ24" s="690">
        <v>28.9</v>
      </c>
      <c r="DA24" s="672"/>
      <c r="DB24" s="672"/>
      <c r="DC24" s="692"/>
      <c r="DD24" s="688">
        <v>2271056</v>
      </c>
      <c r="DE24" s="664"/>
      <c r="DF24" s="664"/>
      <c r="DG24" s="664"/>
      <c r="DH24" s="664"/>
      <c r="DI24" s="664"/>
      <c r="DJ24" s="664"/>
      <c r="DK24" s="689"/>
      <c r="DL24" s="688">
        <v>1934707</v>
      </c>
      <c r="DM24" s="664"/>
      <c r="DN24" s="664"/>
      <c r="DO24" s="664"/>
      <c r="DP24" s="664"/>
      <c r="DQ24" s="664"/>
      <c r="DR24" s="664"/>
      <c r="DS24" s="664"/>
      <c r="DT24" s="664"/>
      <c r="DU24" s="664"/>
      <c r="DV24" s="689"/>
      <c r="DW24" s="690">
        <v>38.299999999999997</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5604872</v>
      </c>
      <c r="S25" s="609"/>
      <c r="T25" s="609"/>
      <c r="U25" s="609"/>
      <c r="V25" s="609"/>
      <c r="W25" s="609"/>
      <c r="X25" s="609"/>
      <c r="Y25" s="610"/>
      <c r="Z25" s="646">
        <v>57.1</v>
      </c>
      <c r="AA25" s="646"/>
      <c r="AB25" s="646"/>
      <c r="AC25" s="646"/>
      <c r="AD25" s="647">
        <v>4996478</v>
      </c>
      <c r="AE25" s="647"/>
      <c r="AF25" s="647"/>
      <c r="AG25" s="647"/>
      <c r="AH25" s="647"/>
      <c r="AI25" s="647"/>
      <c r="AJ25" s="647"/>
      <c r="AK25" s="647"/>
      <c r="AL25" s="611">
        <v>99.1</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1208531</v>
      </c>
      <c r="CS25" s="621"/>
      <c r="CT25" s="621"/>
      <c r="CU25" s="621"/>
      <c r="CV25" s="621"/>
      <c r="CW25" s="621"/>
      <c r="CX25" s="621"/>
      <c r="CY25" s="622"/>
      <c r="CZ25" s="611">
        <v>12.9</v>
      </c>
      <c r="DA25" s="623"/>
      <c r="DB25" s="623"/>
      <c r="DC25" s="624"/>
      <c r="DD25" s="614">
        <v>1119720</v>
      </c>
      <c r="DE25" s="621"/>
      <c r="DF25" s="621"/>
      <c r="DG25" s="621"/>
      <c r="DH25" s="621"/>
      <c r="DI25" s="621"/>
      <c r="DJ25" s="621"/>
      <c r="DK25" s="622"/>
      <c r="DL25" s="614">
        <v>1085859</v>
      </c>
      <c r="DM25" s="621"/>
      <c r="DN25" s="621"/>
      <c r="DO25" s="621"/>
      <c r="DP25" s="621"/>
      <c r="DQ25" s="621"/>
      <c r="DR25" s="621"/>
      <c r="DS25" s="621"/>
      <c r="DT25" s="621"/>
      <c r="DU25" s="621"/>
      <c r="DV25" s="622"/>
      <c r="DW25" s="611">
        <v>21.5</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870</v>
      </c>
      <c r="S26" s="609"/>
      <c r="T26" s="609"/>
      <c r="U26" s="609"/>
      <c r="V26" s="609"/>
      <c r="W26" s="609"/>
      <c r="X26" s="609"/>
      <c r="Y26" s="610"/>
      <c r="Z26" s="646">
        <v>0</v>
      </c>
      <c r="AA26" s="646"/>
      <c r="AB26" s="646"/>
      <c r="AC26" s="646"/>
      <c r="AD26" s="647">
        <v>870</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603891</v>
      </c>
      <c r="CS26" s="609"/>
      <c r="CT26" s="609"/>
      <c r="CU26" s="609"/>
      <c r="CV26" s="609"/>
      <c r="CW26" s="609"/>
      <c r="CX26" s="609"/>
      <c r="CY26" s="610"/>
      <c r="CZ26" s="611">
        <v>6.5</v>
      </c>
      <c r="DA26" s="623"/>
      <c r="DB26" s="623"/>
      <c r="DC26" s="624"/>
      <c r="DD26" s="614">
        <v>561248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38079</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701577</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638668</v>
      </c>
      <c r="CS27" s="621"/>
      <c r="CT27" s="621"/>
      <c r="CU27" s="621"/>
      <c r="CV27" s="621"/>
      <c r="CW27" s="621"/>
      <c r="CX27" s="621"/>
      <c r="CY27" s="622"/>
      <c r="CZ27" s="611">
        <v>6.8</v>
      </c>
      <c r="DA27" s="623"/>
      <c r="DB27" s="623"/>
      <c r="DC27" s="624"/>
      <c r="DD27" s="614">
        <v>305135</v>
      </c>
      <c r="DE27" s="621"/>
      <c r="DF27" s="621"/>
      <c r="DG27" s="621"/>
      <c r="DH27" s="621"/>
      <c r="DI27" s="621"/>
      <c r="DJ27" s="621"/>
      <c r="DK27" s="622"/>
      <c r="DL27" s="614">
        <v>144863</v>
      </c>
      <c r="DM27" s="621"/>
      <c r="DN27" s="621"/>
      <c r="DO27" s="621"/>
      <c r="DP27" s="621"/>
      <c r="DQ27" s="621"/>
      <c r="DR27" s="621"/>
      <c r="DS27" s="621"/>
      <c r="DT27" s="621"/>
      <c r="DU27" s="621"/>
      <c r="DV27" s="622"/>
      <c r="DW27" s="611">
        <v>2.9</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92344</v>
      </c>
      <c r="S28" s="609"/>
      <c r="T28" s="609"/>
      <c r="U28" s="609"/>
      <c r="V28" s="609"/>
      <c r="W28" s="609"/>
      <c r="X28" s="609"/>
      <c r="Y28" s="610"/>
      <c r="Z28" s="646">
        <v>0.9</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851105</v>
      </c>
      <c r="CS28" s="609"/>
      <c r="CT28" s="609"/>
      <c r="CU28" s="609"/>
      <c r="CV28" s="609"/>
      <c r="CW28" s="609"/>
      <c r="CX28" s="609"/>
      <c r="CY28" s="610"/>
      <c r="CZ28" s="611">
        <v>9.1</v>
      </c>
      <c r="DA28" s="623"/>
      <c r="DB28" s="623"/>
      <c r="DC28" s="624"/>
      <c r="DD28" s="614">
        <v>846201</v>
      </c>
      <c r="DE28" s="609"/>
      <c r="DF28" s="609"/>
      <c r="DG28" s="609"/>
      <c r="DH28" s="609"/>
      <c r="DI28" s="609"/>
      <c r="DJ28" s="609"/>
      <c r="DK28" s="610"/>
      <c r="DL28" s="614">
        <v>703985</v>
      </c>
      <c r="DM28" s="609"/>
      <c r="DN28" s="609"/>
      <c r="DO28" s="609"/>
      <c r="DP28" s="609"/>
      <c r="DQ28" s="609"/>
      <c r="DR28" s="609"/>
      <c r="DS28" s="609"/>
      <c r="DT28" s="609"/>
      <c r="DU28" s="609"/>
      <c r="DV28" s="610"/>
      <c r="DW28" s="611">
        <v>13.9</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3030</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851105</v>
      </c>
      <c r="CS29" s="621"/>
      <c r="CT29" s="621"/>
      <c r="CU29" s="621"/>
      <c r="CV29" s="621"/>
      <c r="CW29" s="621"/>
      <c r="CX29" s="621"/>
      <c r="CY29" s="622"/>
      <c r="CZ29" s="611">
        <v>9.1</v>
      </c>
      <c r="DA29" s="623"/>
      <c r="DB29" s="623"/>
      <c r="DC29" s="624"/>
      <c r="DD29" s="614">
        <v>846201</v>
      </c>
      <c r="DE29" s="621"/>
      <c r="DF29" s="621"/>
      <c r="DG29" s="621"/>
      <c r="DH29" s="621"/>
      <c r="DI29" s="621"/>
      <c r="DJ29" s="621"/>
      <c r="DK29" s="622"/>
      <c r="DL29" s="614">
        <v>703985</v>
      </c>
      <c r="DM29" s="621"/>
      <c r="DN29" s="621"/>
      <c r="DO29" s="621"/>
      <c r="DP29" s="621"/>
      <c r="DQ29" s="621"/>
      <c r="DR29" s="621"/>
      <c r="DS29" s="621"/>
      <c r="DT29" s="621"/>
      <c r="DU29" s="621"/>
      <c r="DV29" s="622"/>
      <c r="DW29" s="611">
        <v>13.9</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629767</v>
      </c>
      <c r="S30" s="609"/>
      <c r="T30" s="609"/>
      <c r="U30" s="609"/>
      <c r="V30" s="609"/>
      <c r="W30" s="609"/>
      <c r="X30" s="609"/>
      <c r="Y30" s="610"/>
      <c r="Z30" s="646">
        <v>6.4</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837621</v>
      </c>
      <c r="CS30" s="609"/>
      <c r="CT30" s="609"/>
      <c r="CU30" s="609"/>
      <c r="CV30" s="609"/>
      <c r="CW30" s="609"/>
      <c r="CX30" s="609"/>
      <c r="CY30" s="610"/>
      <c r="CZ30" s="611">
        <v>9</v>
      </c>
      <c r="DA30" s="623"/>
      <c r="DB30" s="623"/>
      <c r="DC30" s="624"/>
      <c r="DD30" s="614">
        <v>832969</v>
      </c>
      <c r="DE30" s="609"/>
      <c r="DF30" s="609"/>
      <c r="DG30" s="609"/>
      <c r="DH30" s="609"/>
      <c r="DI30" s="609"/>
      <c r="DJ30" s="609"/>
      <c r="DK30" s="610"/>
      <c r="DL30" s="614">
        <v>690753</v>
      </c>
      <c r="DM30" s="609"/>
      <c r="DN30" s="609"/>
      <c r="DO30" s="609"/>
      <c r="DP30" s="609"/>
      <c r="DQ30" s="609"/>
      <c r="DR30" s="609"/>
      <c r="DS30" s="609"/>
      <c r="DT30" s="609"/>
      <c r="DU30" s="609"/>
      <c r="DV30" s="610"/>
      <c r="DW30" s="611">
        <v>13.7</v>
      </c>
      <c r="DX30" s="623"/>
      <c r="DY30" s="623"/>
      <c r="DZ30" s="623"/>
      <c r="EA30" s="623"/>
      <c r="EB30" s="623"/>
      <c r="EC30" s="635"/>
    </row>
    <row r="31" spans="2:133" ht="11.25" customHeight="1" x14ac:dyDescent="0.2">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98.7</v>
      </c>
      <c r="BH31" s="671"/>
      <c r="BI31" s="671"/>
      <c r="BJ31" s="671"/>
      <c r="BK31" s="671"/>
      <c r="BL31" s="671"/>
      <c r="BM31" s="672">
        <v>96.5</v>
      </c>
      <c r="BN31" s="671"/>
      <c r="BO31" s="671"/>
      <c r="BP31" s="671"/>
      <c r="BQ31" s="673"/>
      <c r="BR31" s="670">
        <v>98.6</v>
      </c>
      <c r="BS31" s="671"/>
      <c r="BT31" s="671"/>
      <c r="BU31" s="671"/>
      <c r="BV31" s="671"/>
      <c r="BW31" s="671"/>
      <c r="BX31" s="672">
        <v>96.5</v>
      </c>
      <c r="BY31" s="671"/>
      <c r="BZ31" s="671"/>
      <c r="CA31" s="671"/>
      <c r="CB31" s="673"/>
      <c r="CD31" s="629"/>
      <c r="CE31" s="630"/>
      <c r="CF31" s="605" t="s">
        <v>301</v>
      </c>
      <c r="CG31" s="606"/>
      <c r="CH31" s="606"/>
      <c r="CI31" s="606"/>
      <c r="CJ31" s="606"/>
      <c r="CK31" s="606"/>
      <c r="CL31" s="606"/>
      <c r="CM31" s="606"/>
      <c r="CN31" s="606"/>
      <c r="CO31" s="606"/>
      <c r="CP31" s="606"/>
      <c r="CQ31" s="607"/>
      <c r="CR31" s="608">
        <v>13484</v>
      </c>
      <c r="CS31" s="621"/>
      <c r="CT31" s="621"/>
      <c r="CU31" s="621"/>
      <c r="CV31" s="621"/>
      <c r="CW31" s="621"/>
      <c r="CX31" s="621"/>
      <c r="CY31" s="622"/>
      <c r="CZ31" s="611">
        <v>0.1</v>
      </c>
      <c r="DA31" s="623"/>
      <c r="DB31" s="623"/>
      <c r="DC31" s="624"/>
      <c r="DD31" s="614">
        <v>13232</v>
      </c>
      <c r="DE31" s="621"/>
      <c r="DF31" s="621"/>
      <c r="DG31" s="621"/>
      <c r="DH31" s="621"/>
      <c r="DI31" s="621"/>
      <c r="DJ31" s="621"/>
      <c r="DK31" s="622"/>
      <c r="DL31" s="614">
        <v>13232</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470652</v>
      </c>
      <c r="S32" s="609"/>
      <c r="T32" s="609"/>
      <c r="U32" s="609"/>
      <c r="V32" s="609"/>
      <c r="W32" s="609"/>
      <c r="X32" s="609"/>
      <c r="Y32" s="610"/>
      <c r="Z32" s="646">
        <v>4.8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99.4</v>
      </c>
      <c r="BH32" s="621"/>
      <c r="BI32" s="621"/>
      <c r="BJ32" s="621"/>
      <c r="BK32" s="621"/>
      <c r="BL32" s="621"/>
      <c r="BM32" s="612">
        <v>98.3</v>
      </c>
      <c r="BN32" s="621"/>
      <c r="BO32" s="621"/>
      <c r="BP32" s="621"/>
      <c r="BQ32" s="644"/>
      <c r="BR32" s="679">
        <v>99.1</v>
      </c>
      <c r="BS32" s="621"/>
      <c r="BT32" s="621"/>
      <c r="BU32" s="621"/>
      <c r="BV32" s="621"/>
      <c r="BW32" s="621"/>
      <c r="BX32" s="612">
        <v>98.2</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60348</v>
      </c>
      <c r="S33" s="609"/>
      <c r="T33" s="609"/>
      <c r="U33" s="609"/>
      <c r="V33" s="609"/>
      <c r="W33" s="609"/>
      <c r="X33" s="609"/>
      <c r="Y33" s="610"/>
      <c r="Z33" s="646">
        <v>0.6</v>
      </c>
      <c r="AA33" s="646"/>
      <c r="AB33" s="646"/>
      <c r="AC33" s="646"/>
      <c r="AD33" s="647">
        <v>44800</v>
      </c>
      <c r="AE33" s="647"/>
      <c r="AF33" s="647"/>
      <c r="AG33" s="647"/>
      <c r="AH33" s="647"/>
      <c r="AI33" s="647"/>
      <c r="AJ33" s="647"/>
      <c r="AK33" s="647"/>
      <c r="AL33" s="611">
        <v>0.9</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98</v>
      </c>
      <c r="BH33" s="593"/>
      <c r="BI33" s="593"/>
      <c r="BJ33" s="593"/>
      <c r="BK33" s="593"/>
      <c r="BL33" s="593"/>
      <c r="BM33" s="639">
        <v>94.8</v>
      </c>
      <c r="BN33" s="593"/>
      <c r="BO33" s="593"/>
      <c r="BP33" s="593"/>
      <c r="BQ33" s="656"/>
      <c r="BR33" s="669">
        <v>97.9</v>
      </c>
      <c r="BS33" s="593"/>
      <c r="BT33" s="593"/>
      <c r="BU33" s="593"/>
      <c r="BV33" s="593"/>
      <c r="BW33" s="593"/>
      <c r="BX33" s="639">
        <v>94.8</v>
      </c>
      <c r="BY33" s="593"/>
      <c r="BZ33" s="593"/>
      <c r="CA33" s="593"/>
      <c r="CB33" s="656"/>
      <c r="CD33" s="605" t="s">
        <v>308</v>
      </c>
      <c r="CE33" s="606"/>
      <c r="CF33" s="606"/>
      <c r="CG33" s="606"/>
      <c r="CH33" s="606"/>
      <c r="CI33" s="606"/>
      <c r="CJ33" s="606"/>
      <c r="CK33" s="606"/>
      <c r="CL33" s="606"/>
      <c r="CM33" s="606"/>
      <c r="CN33" s="606"/>
      <c r="CO33" s="606"/>
      <c r="CP33" s="606"/>
      <c r="CQ33" s="607"/>
      <c r="CR33" s="608">
        <v>5163366</v>
      </c>
      <c r="CS33" s="621"/>
      <c r="CT33" s="621"/>
      <c r="CU33" s="621"/>
      <c r="CV33" s="621"/>
      <c r="CW33" s="621"/>
      <c r="CX33" s="621"/>
      <c r="CY33" s="622"/>
      <c r="CZ33" s="611">
        <v>55.2</v>
      </c>
      <c r="DA33" s="623"/>
      <c r="DB33" s="623"/>
      <c r="DC33" s="624"/>
      <c r="DD33" s="614">
        <v>3624228</v>
      </c>
      <c r="DE33" s="621"/>
      <c r="DF33" s="621"/>
      <c r="DG33" s="621"/>
      <c r="DH33" s="621"/>
      <c r="DI33" s="621"/>
      <c r="DJ33" s="621"/>
      <c r="DK33" s="622"/>
      <c r="DL33" s="614">
        <v>2601608</v>
      </c>
      <c r="DM33" s="621"/>
      <c r="DN33" s="621"/>
      <c r="DO33" s="621"/>
      <c r="DP33" s="621"/>
      <c r="DQ33" s="621"/>
      <c r="DR33" s="621"/>
      <c r="DS33" s="621"/>
      <c r="DT33" s="621"/>
      <c r="DU33" s="621"/>
      <c r="DV33" s="622"/>
      <c r="DW33" s="611">
        <v>51.5</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211618</v>
      </c>
      <c r="S34" s="609"/>
      <c r="T34" s="609"/>
      <c r="U34" s="609"/>
      <c r="V34" s="609"/>
      <c r="W34" s="609"/>
      <c r="X34" s="609"/>
      <c r="Y34" s="610"/>
      <c r="Z34" s="646">
        <v>2.2000000000000002</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1586474</v>
      </c>
      <c r="CS34" s="609"/>
      <c r="CT34" s="609"/>
      <c r="CU34" s="609"/>
      <c r="CV34" s="609"/>
      <c r="CW34" s="609"/>
      <c r="CX34" s="609"/>
      <c r="CY34" s="610"/>
      <c r="CZ34" s="611">
        <v>17</v>
      </c>
      <c r="DA34" s="623"/>
      <c r="DB34" s="623"/>
      <c r="DC34" s="624"/>
      <c r="DD34" s="614">
        <v>1226782</v>
      </c>
      <c r="DE34" s="609"/>
      <c r="DF34" s="609"/>
      <c r="DG34" s="609"/>
      <c r="DH34" s="609"/>
      <c r="DI34" s="609"/>
      <c r="DJ34" s="609"/>
      <c r="DK34" s="610"/>
      <c r="DL34" s="614">
        <v>817421</v>
      </c>
      <c r="DM34" s="609"/>
      <c r="DN34" s="609"/>
      <c r="DO34" s="609"/>
      <c r="DP34" s="609"/>
      <c r="DQ34" s="609"/>
      <c r="DR34" s="609"/>
      <c r="DS34" s="609"/>
      <c r="DT34" s="609"/>
      <c r="DU34" s="609"/>
      <c r="DV34" s="610"/>
      <c r="DW34" s="611">
        <v>16.2</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254583</v>
      </c>
      <c r="S35" s="609"/>
      <c r="T35" s="609"/>
      <c r="U35" s="609"/>
      <c r="V35" s="609"/>
      <c r="W35" s="609"/>
      <c r="X35" s="609"/>
      <c r="Y35" s="610"/>
      <c r="Z35" s="646">
        <v>2.6</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24647</v>
      </c>
      <c r="CS35" s="621"/>
      <c r="CT35" s="621"/>
      <c r="CU35" s="621"/>
      <c r="CV35" s="621"/>
      <c r="CW35" s="621"/>
      <c r="CX35" s="621"/>
      <c r="CY35" s="622"/>
      <c r="CZ35" s="611">
        <v>0.3</v>
      </c>
      <c r="DA35" s="623"/>
      <c r="DB35" s="623"/>
      <c r="DC35" s="624"/>
      <c r="DD35" s="614">
        <v>17902</v>
      </c>
      <c r="DE35" s="621"/>
      <c r="DF35" s="621"/>
      <c r="DG35" s="621"/>
      <c r="DH35" s="621"/>
      <c r="DI35" s="621"/>
      <c r="DJ35" s="621"/>
      <c r="DK35" s="622"/>
      <c r="DL35" s="614">
        <v>17792</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511213</v>
      </c>
      <c r="S36" s="609"/>
      <c r="T36" s="609"/>
      <c r="U36" s="609"/>
      <c r="V36" s="609"/>
      <c r="W36" s="609"/>
      <c r="X36" s="609"/>
      <c r="Y36" s="610"/>
      <c r="Z36" s="646">
        <v>5.2</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1232813</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69161</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1778816</v>
      </c>
      <c r="CS36" s="609"/>
      <c r="CT36" s="609"/>
      <c r="CU36" s="609"/>
      <c r="CV36" s="609"/>
      <c r="CW36" s="609"/>
      <c r="CX36" s="609"/>
      <c r="CY36" s="610"/>
      <c r="CZ36" s="611">
        <v>19</v>
      </c>
      <c r="DA36" s="623"/>
      <c r="DB36" s="623"/>
      <c r="DC36" s="624"/>
      <c r="DD36" s="614">
        <v>1469721</v>
      </c>
      <c r="DE36" s="609"/>
      <c r="DF36" s="609"/>
      <c r="DG36" s="609"/>
      <c r="DH36" s="609"/>
      <c r="DI36" s="609"/>
      <c r="DJ36" s="609"/>
      <c r="DK36" s="610"/>
      <c r="DL36" s="614">
        <v>1283375</v>
      </c>
      <c r="DM36" s="609"/>
      <c r="DN36" s="609"/>
      <c r="DO36" s="609"/>
      <c r="DP36" s="609"/>
      <c r="DQ36" s="609"/>
      <c r="DR36" s="609"/>
      <c r="DS36" s="609"/>
      <c r="DT36" s="609"/>
      <c r="DU36" s="609"/>
      <c r="DV36" s="610"/>
      <c r="DW36" s="611">
        <v>25.4</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91825</v>
      </c>
      <c r="S37" s="609"/>
      <c r="T37" s="609"/>
      <c r="U37" s="609"/>
      <c r="V37" s="609"/>
      <c r="W37" s="609"/>
      <c r="X37" s="609"/>
      <c r="Y37" s="610"/>
      <c r="Z37" s="646">
        <v>0.9</v>
      </c>
      <c r="AA37" s="646"/>
      <c r="AB37" s="646"/>
      <c r="AC37" s="646"/>
      <c r="AD37" s="647">
        <v>2</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252200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50498</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629324</v>
      </c>
      <c r="CS37" s="621"/>
      <c r="CT37" s="621"/>
      <c r="CU37" s="621"/>
      <c r="CV37" s="621"/>
      <c r="CW37" s="621"/>
      <c r="CX37" s="621"/>
      <c r="CY37" s="622"/>
      <c r="CZ37" s="611">
        <v>6.7</v>
      </c>
      <c r="DA37" s="623"/>
      <c r="DB37" s="623"/>
      <c r="DC37" s="624"/>
      <c r="DD37" s="614">
        <v>535577</v>
      </c>
      <c r="DE37" s="621"/>
      <c r="DF37" s="621"/>
      <c r="DG37" s="621"/>
      <c r="DH37" s="621"/>
      <c r="DI37" s="621"/>
      <c r="DJ37" s="621"/>
      <c r="DK37" s="622"/>
      <c r="DL37" s="614">
        <v>526222</v>
      </c>
      <c r="DM37" s="621"/>
      <c r="DN37" s="621"/>
      <c r="DO37" s="621"/>
      <c r="DP37" s="621"/>
      <c r="DQ37" s="621"/>
      <c r="DR37" s="621"/>
      <c r="DS37" s="621"/>
      <c r="DT37" s="621"/>
      <c r="DU37" s="621"/>
      <c r="DV37" s="622"/>
      <c r="DW37" s="611">
        <v>10.4</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1841659</v>
      </c>
      <c r="S38" s="609"/>
      <c r="T38" s="609"/>
      <c r="U38" s="609"/>
      <c r="V38" s="609"/>
      <c r="W38" s="609"/>
      <c r="X38" s="609"/>
      <c r="Y38" s="610"/>
      <c r="Z38" s="646">
        <v>18.8</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237000</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1337</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722300</v>
      </c>
      <c r="CS38" s="609"/>
      <c r="CT38" s="609"/>
      <c r="CU38" s="609"/>
      <c r="CV38" s="609"/>
      <c r="CW38" s="609"/>
      <c r="CX38" s="609"/>
      <c r="CY38" s="610"/>
      <c r="CZ38" s="611">
        <v>7.7</v>
      </c>
      <c r="DA38" s="623"/>
      <c r="DB38" s="623"/>
      <c r="DC38" s="624"/>
      <c r="DD38" s="614">
        <v>602152</v>
      </c>
      <c r="DE38" s="609"/>
      <c r="DF38" s="609"/>
      <c r="DG38" s="609"/>
      <c r="DH38" s="609"/>
      <c r="DI38" s="609"/>
      <c r="DJ38" s="609"/>
      <c r="DK38" s="610"/>
      <c r="DL38" s="614">
        <v>483020</v>
      </c>
      <c r="DM38" s="609"/>
      <c r="DN38" s="609"/>
      <c r="DO38" s="609"/>
      <c r="DP38" s="609"/>
      <c r="DQ38" s="609"/>
      <c r="DR38" s="609"/>
      <c r="DS38" s="609"/>
      <c r="DT38" s="609"/>
      <c r="DU38" s="609"/>
      <c r="DV38" s="610"/>
      <c r="DW38" s="611">
        <v>9.6</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67816</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1954</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1051129</v>
      </c>
      <c r="CS39" s="621"/>
      <c r="CT39" s="621"/>
      <c r="CU39" s="621"/>
      <c r="CV39" s="621"/>
      <c r="CW39" s="621"/>
      <c r="CX39" s="621"/>
      <c r="CY39" s="622"/>
      <c r="CZ39" s="611">
        <v>11.2</v>
      </c>
      <c r="DA39" s="623"/>
      <c r="DB39" s="623"/>
      <c r="DC39" s="624"/>
      <c r="DD39" s="614">
        <v>307671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8859</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v>21313</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85</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9810860</v>
      </c>
      <c r="S41" s="633"/>
      <c r="T41" s="633"/>
      <c r="U41" s="633"/>
      <c r="V41" s="633"/>
      <c r="W41" s="633"/>
      <c r="X41" s="633"/>
      <c r="Y41" s="636"/>
      <c r="Z41" s="637">
        <v>100</v>
      </c>
      <c r="AA41" s="637"/>
      <c r="AB41" s="637"/>
      <c r="AC41" s="637"/>
      <c r="AD41" s="638">
        <v>5042150</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120107</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534377</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554</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1487105</v>
      </c>
      <c r="CS42" s="621"/>
      <c r="CT42" s="621"/>
      <c r="CU42" s="621"/>
      <c r="CV42" s="621"/>
      <c r="CW42" s="621"/>
      <c r="CX42" s="621"/>
      <c r="CY42" s="622"/>
      <c r="CZ42" s="611">
        <v>15.9</v>
      </c>
      <c r="DA42" s="623"/>
      <c r="DB42" s="623"/>
      <c r="DC42" s="624"/>
      <c r="DD42" s="614">
        <v>274385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37871</v>
      </c>
      <c r="CS43" s="621"/>
      <c r="CT43" s="621"/>
      <c r="CU43" s="621"/>
      <c r="CV43" s="621"/>
      <c r="CW43" s="621"/>
      <c r="CX43" s="621"/>
      <c r="CY43" s="622"/>
      <c r="CZ43" s="611">
        <v>0.4</v>
      </c>
      <c r="DA43" s="623"/>
      <c r="DB43" s="623"/>
      <c r="DC43" s="624"/>
      <c r="DD43" s="614">
        <v>37871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1472887</v>
      </c>
      <c r="CS44" s="609"/>
      <c r="CT44" s="609"/>
      <c r="CU44" s="609"/>
      <c r="CV44" s="609"/>
      <c r="CW44" s="609"/>
      <c r="CX44" s="609"/>
      <c r="CY44" s="610"/>
      <c r="CZ44" s="611">
        <v>15.8</v>
      </c>
      <c r="DA44" s="612"/>
      <c r="DB44" s="612"/>
      <c r="DC44" s="613"/>
      <c r="DD44" s="614">
        <v>260392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155422</v>
      </c>
      <c r="CS45" s="621"/>
      <c r="CT45" s="621"/>
      <c r="CU45" s="621"/>
      <c r="CV45" s="621"/>
      <c r="CW45" s="621"/>
      <c r="CX45" s="621"/>
      <c r="CY45" s="622"/>
      <c r="CZ45" s="611">
        <v>1.7</v>
      </c>
      <c r="DA45" s="623"/>
      <c r="DB45" s="623"/>
      <c r="DC45" s="624"/>
      <c r="DD45" s="614">
        <v>3114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1267301</v>
      </c>
      <c r="CS46" s="609"/>
      <c r="CT46" s="609"/>
      <c r="CU46" s="609"/>
      <c r="CV46" s="609"/>
      <c r="CW46" s="609"/>
      <c r="CX46" s="609"/>
      <c r="CY46" s="610"/>
      <c r="CZ46" s="611">
        <v>13.6</v>
      </c>
      <c r="DA46" s="612"/>
      <c r="DB46" s="612"/>
      <c r="DC46" s="613"/>
      <c r="DD46" s="614">
        <v>249155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14218</v>
      </c>
      <c r="CS47" s="621"/>
      <c r="CT47" s="621"/>
      <c r="CU47" s="621"/>
      <c r="CV47" s="621"/>
      <c r="CW47" s="621"/>
      <c r="CX47" s="621"/>
      <c r="CY47" s="622"/>
      <c r="CZ47" s="611">
        <v>0.2</v>
      </c>
      <c r="DA47" s="623"/>
      <c r="DB47" s="623"/>
      <c r="DC47" s="624"/>
      <c r="DD47" s="614">
        <v>13993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9348775</v>
      </c>
      <c r="CS49" s="593"/>
      <c r="CT49" s="593"/>
      <c r="CU49" s="593"/>
      <c r="CV49" s="593"/>
      <c r="CW49" s="593"/>
      <c r="CX49" s="593"/>
      <c r="CY49" s="594"/>
      <c r="CZ49" s="595">
        <v>100</v>
      </c>
      <c r="DA49" s="596"/>
      <c r="DB49" s="596"/>
      <c r="DC49" s="597"/>
      <c r="DD49" s="598">
        <v>6169669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0KYiqgTiqBe8wg5MZ0fpaL64Dk0G5qoySwsGFdqd0peizQR/2QzxVa61dnna1xuVLMKCIdlzJpr4Y9dOvUgLg==" saltValue="bN2kaSmQObrueOt/KeD3Z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9707</v>
      </c>
      <c r="R7" s="1090"/>
      <c r="S7" s="1090"/>
      <c r="T7" s="1090"/>
      <c r="U7" s="1090"/>
      <c r="V7" s="1090">
        <v>9245</v>
      </c>
      <c r="W7" s="1090"/>
      <c r="X7" s="1090"/>
      <c r="Y7" s="1090"/>
      <c r="Z7" s="1090"/>
      <c r="AA7" s="1090">
        <v>462</v>
      </c>
      <c r="AB7" s="1090"/>
      <c r="AC7" s="1090"/>
      <c r="AD7" s="1090"/>
      <c r="AE7" s="1091"/>
      <c r="AF7" s="1092">
        <v>404</v>
      </c>
      <c r="AG7" s="1093"/>
      <c r="AH7" s="1093"/>
      <c r="AI7" s="1093"/>
      <c r="AJ7" s="1094"/>
      <c r="AK7" s="1095">
        <v>165</v>
      </c>
      <c r="AL7" s="1096"/>
      <c r="AM7" s="1096"/>
      <c r="AN7" s="1096"/>
      <c r="AO7" s="1096"/>
      <c r="AP7" s="1096">
        <v>6899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547</v>
      </c>
      <c r="BT7" s="1087"/>
      <c r="BU7" s="1087"/>
      <c r="BV7" s="1087"/>
      <c r="BW7" s="1087"/>
      <c r="BX7" s="1087"/>
      <c r="BY7" s="1087"/>
      <c r="BZ7" s="1087"/>
      <c r="CA7" s="1087"/>
      <c r="CB7" s="1087"/>
      <c r="CC7" s="1087"/>
      <c r="CD7" s="1087"/>
      <c r="CE7" s="1087"/>
      <c r="CF7" s="1087"/>
      <c r="CG7" s="1099"/>
      <c r="CH7" s="1083">
        <v>3</v>
      </c>
      <c r="CI7" s="1084"/>
      <c r="CJ7" s="1084"/>
      <c r="CK7" s="1084"/>
      <c r="CL7" s="1085"/>
      <c r="CM7" s="1083">
        <v>-118</v>
      </c>
      <c r="CN7" s="1084"/>
      <c r="CO7" s="1084"/>
      <c r="CP7" s="1084"/>
      <c r="CQ7" s="1085"/>
      <c r="CR7" s="1083">
        <v>78</v>
      </c>
      <c r="CS7" s="1084"/>
      <c r="CT7" s="1084"/>
      <c r="CU7" s="1084"/>
      <c r="CV7" s="1085"/>
      <c r="CW7" s="1083">
        <v>6</v>
      </c>
      <c r="CX7" s="1084"/>
      <c r="CY7" s="1084"/>
      <c r="CZ7" s="1084"/>
      <c r="DA7" s="1085"/>
      <c r="DB7" s="1083" t="s">
        <v>488</v>
      </c>
      <c r="DC7" s="1084"/>
      <c r="DD7" s="1084"/>
      <c r="DE7" s="1084"/>
      <c r="DF7" s="1085"/>
      <c r="DG7" s="1083" t="s">
        <v>488</v>
      </c>
      <c r="DH7" s="1084"/>
      <c r="DI7" s="1084"/>
      <c r="DJ7" s="1084"/>
      <c r="DK7" s="1085"/>
      <c r="DL7" s="1083" t="s">
        <v>488</v>
      </c>
      <c r="DM7" s="1084"/>
      <c r="DN7" s="1084"/>
      <c r="DO7" s="1084"/>
      <c r="DP7" s="1085"/>
      <c r="DQ7" s="1083" t="s">
        <v>488</v>
      </c>
      <c r="DR7" s="1084"/>
      <c r="DS7" s="1084"/>
      <c r="DT7" s="1084"/>
      <c r="DU7" s="1085"/>
      <c r="DV7" s="1086"/>
      <c r="DW7" s="1087"/>
      <c r="DX7" s="1087"/>
      <c r="DY7" s="1087"/>
      <c r="DZ7" s="1088"/>
      <c r="EA7" s="216"/>
    </row>
    <row r="8" spans="1:131" s="217" customFormat="1" ht="26.25" customHeight="1" x14ac:dyDescent="0.2">
      <c r="A8" s="220">
        <v>2</v>
      </c>
      <c r="B8" s="1017" t="s">
        <v>376</v>
      </c>
      <c r="C8" s="1018"/>
      <c r="D8" s="1018"/>
      <c r="E8" s="1018"/>
      <c r="F8" s="1018"/>
      <c r="G8" s="1018"/>
      <c r="H8" s="1018"/>
      <c r="I8" s="1018"/>
      <c r="J8" s="1018"/>
      <c r="K8" s="1018"/>
      <c r="L8" s="1018"/>
      <c r="M8" s="1018"/>
      <c r="N8" s="1018"/>
      <c r="O8" s="1018"/>
      <c r="P8" s="1019"/>
      <c r="Q8" s="1025">
        <v>104</v>
      </c>
      <c r="R8" s="1026"/>
      <c r="S8" s="1026"/>
      <c r="T8" s="1026"/>
      <c r="U8" s="1026"/>
      <c r="V8" s="1026">
        <v>104</v>
      </c>
      <c r="W8" s="1026"/>
      <c r="X8" s="1026"/>
      <c r="Y8" s="1026"/>
      <c r="Z8" s="1026"/>
      <c r="AA8" s="1026" t="s">
        <v>550</v>
      </c>
      <c r="AB8" s="1026"/>
      <c r="AC8" s="1026"/>
      <c r="AD8" s="1026"/>
      <c r="AE8" s="1027"/>
      <c r="AF8" s="1022" t="s">
        <v>122</v>
      </c>
      <c r="AG8" s="1023"/>
      <c r="AH8" s="1023"/>
      <c r="AI8" s="1023"/>
      <c r="AJ8" s="1024"/>
      <c r="AK8" s="1067">
        <v>90</v>
      </c>
      <c r="AL8" s="1068"/>
      <c r="AM8" s="1068"/>
      <c r="AN8" s="1068"/>
      <c r="AO8" s="1068"/>
      <c r="AP8" s="1068" t="s">
        <v>550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548</v>
      </c>
      <c r="BT8" s="980"/>
      <c r="BU8" s="980"/>
      <c r="BV8" s="980"/>
      <c r="BW8" s="980"/>
      <c r="BX8" s="980"/>
      <c r="BY8" s="980"/>
      <c r="BZ8" s="980"/>
      <c r="CA8" s="980"/>
      <c r="CB8" s="980"/>
      <c r="CC8" s="980"/>
      <c r="CD8" s="980"/>
      <c r="CE8" s="980"/>
      <c r="CF8" s="980"/>
      <c r="CG8" s="1001"/>
      <c r="CH8" s="976">
        <v>-92</v>
      </c>
      <c r="CI8" s="977"/>
      <c r="CJ8" s="977"/>
      <c r="CK8" s="977"/>
      <c r="CL8" s="978"/>
      <c r="CM8" s="976">
        <v>32</v>
      </c>
      <c r="CN8" s="977"/>
      <c r="CO8" s="977"/>
      <c r="CP8" s="977"/>
      <c r="CQ8" s="978"/>
      <c r="CR8" s="976">
        <v>27</v>
      </c>
      <c r="CS8" s="977"/>
      <c r="CT8" s="977"/>
      <c r="CU8" s="977"/>
      <c r="CV8" s="978"/>
      <c r="CW8" s="976">
        <v>95</v>
      </c>
      <c r="CX8" s="977"/>
      <c r="CY8" s="977"/>
      <c r="CZ8" s="977"/>
      <c r="DA8" s="978"/>
      <c r="DB8" s="976" t="s">
        <v>488</v>
      </c>
      <c r="DC8" s="977"/>
      <c r="DD8" s="977"/>
      <c r="DE8" s="977"/>
      <c r="DF8" s="978"/>
      <c r="DG8" s="976" t="s">
        <v>488</v>
      </c>
      <c r="DH8" s="977"/>
      <c r="DI8" s="977"/>
      <c r="DJ8" s="977"/>
      <c r="DK8" s="978"/>
      <c r="DL8" s="976" t="s">
        <v>488</v>
      </c>
      <c r="DM8" s="977"/>
      <c r="DN8" s="977"/>
      <c r="DO8" s="977"/>
      <c r="DP8" s="978"/>
      <c r="DQ8" s="976" t="s">
        <v>488</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549</v>
      </c>
      <c r="BT9" s="980"/>
      <c r="BU9" s="980"/>
      <c r="BV9" s="980"/>
      <c r="BW9" s="980"/>
      <c r="BX9" s="980"/>
      <c r="BY9" s="980"/>
      <c r="BZ9" s="980"/>
      <c r="CA9" s="980"/>
      <c r="CB9" s="980"/>
      <c r="CC9" s="980"/>
      <c r="CD9" s="980"/>
      <c r="CE9" s="980"/>
      <c r="CF9" s="980"/>
      <c r="CG9" s="1001"/>
      <c r="CH9" s="976">
        <v>0</v>
      </c>
      <c r="CI9" s="977"/>
      <c r="CJ9" s="977"/>
      <c r="CK9" s="977"/>
      <c r="CL9" s="978"/>
      <c r="CM9" s="976">
        <v>0</v>
      </c>
      <c r="CN9" s="977"/>
      <c r="CO9" s="977"/>
      <c r="CP9" s="977"/>
      <c r="CQ9" s="978"/>
      <c r="CR9" s="976" t="s">
        <v>550</v>
      </c>
      <c r="CS9" s="977"/>
      <c r="CT9" s="977"/>
      <c r="CU9" s="977"/>
      <c r="CV9" s="978"/>
      <c r="CW9" s="976">
        <v>51</v>
      </c>
      <c r="CX9" s="977"/>
      <c r="CY9" s="977"/>
      <c r="CZ9" s="977"/>
      <c r="DA9" s="978"/>
      <c r="DB9" s="976" t="s">
        <v>488</v>
      </c>
      <c r="DC9" s="977"/>
      <c r="DD9" s="977"/>
      <c r="DE9" s="977"/>
      <c r="DF9" s="978"/>
      <c r="DG9" s="976" t="s">
        <v>488</v>
      </c>
      <c r="DH9" s="977"/>
      <c r="DI9" s="977"/>
      <c r="DJ9" s="977"/>
      <c r="DK9" s="978"/>
      <c r="DL9" s="976" t="s">
        <v>488</v>
      </c>
      <c r="DM9" s="977"/>
      <c r="DN9" s="977"/>
      <c r="DO9" s="977"/>
      <c r="DP9" s="978"/>
      <c r="DQ9" s="976" t="s">
        <v>488</v>
      </c>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378</v>
      </c>
      <c r="B23" s="924" t="s">
        <v>379</v>
      </c>
      <c r="C23" s="925"/>
      <c r="D23" s="925"/>
      <c r="E23" s="925"/>
      <c r="F23" s="925"/>
      <c r="G23" s="925"/>
      <c r="H23" s="925"/>
      <c r="I23" s="925"/>
      <c r="J23" s="925"/>
      <c r="K23" s="925"/>
      <c r="L23" s="925"/>
      <c r="M23" s="925"/>
      <c r="N23" s="925"/>
      <c r="O23" s="925"/>
      <c r="P23" s="935"/>
      <c r="Q23" s="1054">
        <v>9811</v>
      </c>
      <c r="R23" s="1048"/>
      <c r="S23" s="1048"/>
      <c r="T23" s="1048"/>
      <c r="U23" s="1048"/>
      <c r="V23" s="1048">
        <v>9349</v>
      </c>
      <c r="W23" s="1048"/>
      <c r="X23" s="1048"/>
      <c r="Y23" s="1048"/>
      <c r="Z23" s="1048"/>
      <c r="AA23" s="1048">
        <v>462</v>
      </c>
      <c r="AB23" s="1048"/>
      <c r="AC23" s="1048"/>
      <c r="AD23" s="1048"/>
      <c r="AE23" s="1055"/>
      <c r="AF23" s="1056">
        <v>404</v>
      </c>
      <c r="AG23" s="1048"/>
      <c r="AH23" s="1048"/>
      <c r="AI23" s="1048"/>
      <c r="AJ23" s="1057"/>
      <c r="AK23" s="1058"/>
      <c r="AL23" s="1059"/>
      <c r="AM23" s="1059"/>
      <c r="AN23" s="1059"/>
      <c r="AO23" s="1059"/>
      <c r="AP23" s="1048">
        <v>6899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390</v>
      </c>
      <c r="C28" s="1035"/>
      <c r="D28" s="1035"/>
      <c r="E28" s="1035"/>
      <c r="F28" s="1035"/>
      <c r="G28" s="1035"/>
      <c r="H28" s="1035"/>
      <c r="I28" s="1035"/>
      <c r="J28" s="1035"/>
      <c r="K28" s="1035"/>
      <c r="L28" s="1035"/>
      <c r="M28" s="1035"/>
      <c r="N28" s="1035"/>
      <c r="O28" s="1035"/>
      <c r="P28" s="1036"/>
      <c r="Q28" s="1037">
        <v>1588</v>
      </c>
      <c r="R28" s="1038"/>
      <c r="S28" s="1038"/>
      <c r="T28" s="1038"/>
      <c r="U28" s="1038"/>
      <c r="V28" s="1038">
        <v>1507</v>
      </c>
      <c r="W28" s="1038"/>
      <c r="X28" s="1038"/>
      <c r="Y28" s="1038"/>
      <c r="Z28" s="1038"/>
      <c r="AA28" s="1038">
        <v>81</v>
      </c>
      <c r="AB28" s="1038"/>
      <c r="AC28" s="1038"/>
      <c r="AD28" s="1038"/>
      <c r="AE28" s="1039"/>
      <c r="AF28" s="1040">
        <v>81</v>
      </c>
      <c r="AG28" s="1038"/>
      <c r="AH28" s="1038"/>
      <c r="AI28" s="1038"/>
      <c r="AJ28" s="1041"/>
      <c r="AK28" s="1029">
        <v>120</v>
      </c>
      <c r="AL28" s="1030"/>
      <c r="AM28" s="1030"/>
      <c r="AN28" s="1030"/>
      <c r="AO28" s="1030"/>
      <c r="AP28" s="1030">
        <v>9</v>
      </c>
      <c r="AQ28" s="1030"/>
      <c r="AR28" s="1030"/>
      <c r="AS28" s="1030"/>
      <c r="AT28" s="1030"/>
      <c r="AU28" s="1030"/>
      <c r="AV28" s="1030"/>
      <c r="AW28" s="1030"/>
      <c r="AX28" s="1030"/>
      <c r="AY28" s="1030"/>
      <c r="AZ28" s="1031" t="s">
        <v>550</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391</v>
      </c>
      <c r="C29" s="1018"/>
      <c r="D29" s="1018"/>
      <c r="E29" s="1018"/>
      <c r="F29" s="1018"/>
      <c r="G29" s="1018"/>
      <c r="H29" s="1018"/>
      <c r="I29" s="1018"/>
      <c r="J29" s="1018"/>
      <c r="K29" s="1018"/>
      <c r="L29" s="1018"/>
      <c r="M29" s="1018"/>
      <c r="N29" s="1018"/>
      <c r="O29" s="1018"/>
      <c r="P29" s="1019"/>
      <c r="Q29" s="1025">
        <v>1639</v>
      </c>
      <c r="R29" s="1026"/>
      <c r="S29" s="1026"/>
      <c r="T29" s="1026"/>
      <c r="U29" s="1026"/>
      <c r="V29" s="1026">
        <v>1588</v>
      </c>
      <c r="W29" s="1026"/>
      <c r="X29" s="1026"/>
      <c r="Y29" s="1026"/>
      <c r="Z29" s="1026"/>
      <c r="AA29" s="1026">
        <v>51</v>
      </c>
      <c r="AB29" s="1026"/>
      <c r="AC29" s="1026"/>
      <c r="AD29" s="1026"/>
      <c r="AE29" s="1027"/>
      <c r="AF29" s="1022">
        <v>51</v>
      </c>
      <c r="AG29" s="1023"/>
      <c r="AH29" s="1023"/>
      <c r="AI29" s="1023"/>
      <c r="AJ29" s="1024"/>
      <c r="AK29" s="967">
        <v>252</v>
      </c>
      <c r="AL29" s="958"/>
      <c r="AM29" s="958"/>
      <c r="AN29" s="958"/>
      <c r="AO29" s="958"/>
      <c r="AP29" s="958" t="s">
        <v>550</v>
      </c>
      <c r="AQ29" s="958"/>
      <c r="AR29" s="958"/>
      <c r="AS29" s="958"/>
      <c r="AT29" s="958"/>
      <c r="AU29" s="958" t="s">
        <v>550</v>
      </c>
      <c r="AV29" s="958"/>
      <c r="AW29" s="958"/>
      <c r="AX29" s="958"/>
      <c r="AY29" s="958"/>
      <c r="AZ29" s="1028" t="s">
        <v>550</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392</v>
      </c>
      <c r="C30" s="1018"/>
      <c r="D30" s="1018"/>
      <c r="E30" s="1018"/>
      <c r="F30" s="1018"/>
      <c r="G30" s="1018"/>
      <c r="H30" s="1018"/>
      <c r="I30" s="1018"/>
      <c r="J30" s="1018"/>
      <c r="K30" s="1018"/>
      <c r="L30" s="1018"/>
      <c r="M30" s="1018"/>
      <c r="N30" s="1018"/>
      <c r="O30" s="1018"/>
      <c r="P30" s="1019"/>
      <c r="Q30" s="1025">
        <v>218</v>
      </c>
      <c r="R30" s="1026"/>
      <c r="S30" s="1026"/>
      <c r="T30" s="1026"/>
      <c r="U30" s="1026"/>
      <c r="V30" s="1026">
        <v>212</v>
      </c>
      <c r="W30" s="1026"/>
      <c r="X30" s="1026"/>
      <c r="Y30" s="1026"/>
      <c r="Z30" s="1026"/>
      <c r="AA30" s="1026">
        <v>6</v>
      </c>
      <c r="AB30" s="1026"/>
      <c r="AC30" s="1026"/>
      <c r="AD30" s="1026"/>
      <c r="AE30" s="1027"/>
      <c r="AF30" s="1022">
        <v>6</v>
      </c>
      <c r="AG30" s="1023"/>
      <c r="AH30" s="1023"/>
      <c r="AI30" s="1023"/>
      <c r="AJ30" s="1024"/>
      <c r="AK30" s="967">
        <v>75</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393</v>
      </c>
      <c r="C31" s="1018"/>
      <c r="D31" s="1018"/>
      <c r="E31" s="1018"/>
      <c r="F31" s="1018"/>
      <c r="G31" s="1018"/>
      <c r="H31" s="1018"/>
      <c r="I31" s="1018"/>
      <c r="J31" s="1018"/>
      <c r="K31" s="1018"/>
      <c r="L31" s="1018"/>
      <c r="M31" s="1018"/>
      <c r="N31" s="1018"/>
      <c r="O31" s="1018"/>
      <c r="P31" s="1019"/>
      <c r="Q31" s="1025">
        <v>196</v>
      </c>
      <c r="R31" s="1026"/>
      <c r="S31" s="1026"/>
      <c r="T31" s="1026"/>
      <c r="U31" s="1026"/>
      <c r="V31" s="1026">
        <v>184</v>
      </c>
      <c r="W31" s="1026"/>
      <c r="X31" s="1026"/>
      <c r="Y31" s="1026"/>
      <c r="Z31" s="1026"/>
      <c r="AA31" s="1026">
        <v>12</v>
      </c>
      <c r="AB31" s="1026"/>
      <c r="AC31" s="1026"/>
      <c r="AD31" s="1026"/>
      <c r="AE31" s="1027"/>
      <c r="AF31" s="1022">
        <v>699</v>
      </c>
      <c r="AG31" s="1023"/>
      <c r="AH31" s="1023"/>
      <c r="AI31" s="1023"/>
      <c r="AJ31" s="1024"/>
      <c r="AK31" s="967">
        <v>2</v>
      </c>
      <c r="AL31" s="958"/>
      <c r="AM31" s="958"/>
      <c r="AN31" s="958"/>
      <c r="AO31" s="958"/>
      <c r="AP31" s="958">
        <v>556</v>
      </c>
      <c r="AQ31" s="958"/>
      <c r="AR31" s="958"/>
      <c r="AS31" s="958"/>
      <c r="AT31" s="958"/>
      <c r="AU31" s="958">
        <v>137</v>
      </c>
      <c r="AV31" s="958"/>
      <c r="AW31" s="958"/>
      <c r="AX31" s="958"/>
      <c r="AY31" s="958"/>
      <c r="AZ31" s="1028" t="s">
        <v>550</v>
      </c>
      <c r="BA31" s="1028"/>
      <c r="BB31" s="1028"/>
      <c r="BC31" s="1028"/>
      <c r="BD31" s="1028"/>
      <c r="BE31" s="959" t="s">
        <v>394</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395</v>
      </c>
      <c r="C32" s="1018"/>
      <c r="D32" s="1018"/>
      <c r="E32" s="1018"/>
      <c r="F32" s="1018"/>
      <c r="G32" s="1018"/>
      <c r="H32" s="1018"/>
      <c r="I32" s="1018"/>
      <c r="J32" s="1018"/>
      <c r="K32" s="1018"/>
      <c r="L32" s="1018"/>
      <c r="M32" s="1018"/>
      <c r="N32" s="1018"/>
      <c r="O32" s="1018"/>
      <c r="P32" s="1019"/>
      <c r="Q32" s="1025">
        <v>611</v>
      </c>
      <c r="R32" s="1026"/>
      <c r="S32" s="1026"/>
      <c r="T32" s="1026"/>
      <c r="U32" s="1026"/>
      <c r="V32" s="1026">
        <v>666</v>
      </c>
      <c r="W32" s="1026"/>
      <c r="X32" s="1026"/>
      <c r="Y32" s="1026"/>
      <c r="Z32" s="1026"/>
      <c r="AA32" s="1026">
        <v>-55</v>
      </c>
      <c r="AB32" s="1026"/>
      <c r="AC32" s="1026"/>
      <c r="AD32" s="1026"/>
      <c r="AE32" s="1027"/>
      <c r="AF32" s="1022">
        <v>40</v>
      </c>
      <c r="AG32" s="1023"/>
      <c r="AH32" s="1023"/>
      <c r="AI32" s="1023"/>
      <c r="AJ32" s="1024"/>
      <c r="AK32" s="967">
        <v>210</v>
      </c>
      <c r="AL32" s="958"/>
      <c r="AM32" s="958"/>
      <c r="AN32" s="958"/>
      <c r="AO32" s="958"/>
      <c r="AP32" s="958">
        <v>353</v>
      </c>
      <c r="AQ32" s="958"/>
      <c r="AR32" s="958"/>
      <c r="AS32" s="958"/>
      <c r="AT32" s="958"/>
      <c r="AU32" s="958">
        <v>334</v>
      </c>
      <c r="AV32" s="958"/>
      <c r="AW32" s="958"/>
      <c r="AX32" s="958"/>
      <c r="AY32" s="958"/>
      <c r="AZ32" s="1028" t="s">
        <v>550</v>
      </c>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396</v>
      </c>
      <c r="C33" s="1018"/>
      <c r="D33" s="1018"/>
      <c r="E33" s="1018"/>
      <c r="F33" s="1018"/>
      <c r="G33" s="1018"/>
      <c r="H33" s="1018"/>
      <c r="I33" s="1018"/>
      <c r="J33" s="1018"/>
      <c r="K33" s="1018"/>
      <c r="L33" s="1018"/>
      <c r="M33" s="1018"/>
      <c r="N33" s="1018"/>
      <c r="O33" s="1018"/>
      <c r="P33" s="1019"/>
      <c r="Q33" s="1025">
        <v>360</v>
      </c>
      <c r="R33" s="1026"/>
      <c r="S33" s="1026"/>
      <c r="T33" s="1026"/>
      <c r="U33" s="1026"/>
      <c r="V33" s="1026">
        <v>290</v>
      </c>
      <c r="W33" s="1026"/>
      <c r="X33" s="1026"/>
      <c r="Y33" s="1026"/>
      <c r="Z33" s="1026"/>
      <c r="AA33" s="1026">
        <v>70</v>
      </c>
      <c r="AB33" s="1026"/>
      <c r="AC33" s="1026"/>
      <c r="AD33" s="1026"/>
      <c r="AE33" s="1027"/>
      <c r="AF33" s="1022">
        <v>139</v>
      </c>
      <c r="AG33" s="1023"/>
      <c r="AH33" s="1023"/>
      <c r="AI33" s="1023"/>
      <c r="AJ33" s="1024"/>
      <c r="AK33" s="967">
        <v>117</v>
      </c>
      <c r="AL33" s="958"/>
      <c r="AM33" s="958"/>
      <c r="AN33" s="958"/>
      <c r="AO33" s="958"/>
      <c r="AP33" s="958">
        <v>1145</v>
      </c>
      <c r="AQ33" s="958"/>
      <c r="AR33" s="958"/>
      <c r="AS33" s="958"/>
      <c r="AT33" s="958"/>
      <c r="AU33" s="958">
        <v>1145</v>
      </c>
      <c r="AV33" s="958"/>
      <c r="AW33" s="958"/>
      <c r="AX33" s="958"/>
      <c r="AY33" s="958"/>
      <c r="AZ33" s="1028" t="s">
        <v>550</v>
      </c>
      <c r="BA33" s="1028"/>
      <c r="BB33" s="1028"/>
      <c r="BC33" s="1028"/>
      <c r="BD33" s="1028"/>
      <c r="BE33" s="959" t="s">
        <v>394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378</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1015</v>
      </c>
      <c r="AG63" s="946"/>
      <c r="AH63" s="946"/>
      <c r="AI63" s="946"/>
      <c r="AJ63" s="1009"/>
      <c r="AK63" s="1010"/>
      <c r="AL63" s="950"/>
      <c r="AM63" s="950"/>
      <c r="AN63" s="950"/>
      <c r="AO63" s="950"/>
      <c r="AP63" s="946">
        <v>2063</v>
      </c>
      <c r="AQ63" s="946"/>
      <c r="AR63" s="946"/>
      <c r="AS63" s="946"/>
      <c r="AT63" s="946"/>
      <c r="AU63" s="946">
        <v>1616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401</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551</v>
      </c>
      <c r="C68" s="973"/>
      <c r="D68" s="973"/>
      <c r="E68" s="973"/>
      <c r="F68" s="973"/>
      <c r="G68" s="973"/>
      <c r="H68" s="973"/>
      <c r="I68" s="973"/>
      <c r="J68" s="973"/>
      <c r="K68" s="973"/>
      <c r="L68" s="973"/>
      <c r="M68" s="973"/>
      <c r="N68" s="973"/>
      <c r="O68" s="973"/>
      <c r="P68" s="974"/>
      <c r="Q68" s="975">
        <v>2</v>
      </c>
      <c r="R68" s="969"/>
      <c r="S68" s="969"/>
      <c r="T68" s="969"/>
      <c r="U68" s="969"/>
      <c r="V68" s="969">
        <v>1</v>
      </c>
      <c r="W68" s="969"/>
      <c r="X68" s="969"/>
      <c r="Y68" s="969"/>
      <c r="Z68" s="969"/>
      <c r="AA68" s="969">
        <v>1</v>
      </c>
      <c r="AB68" s="969"/>
      <c r="AC68" s="969"/>
      <c r="AD68" s="969"/>
      <c r="AE68" s="969"/>
      <c r="AF68" s="969">
        <v>1</v>
      </c>
      <c r="AG68" s="969"/>
      <c r="AH68" s="969"/>
      <c r="AI68" s="969"/>
      <c r="AJ68" s="969"/>
      <c r="AK68" s="969" t="s">
        <v>550</v>
      </c>
      <c r="AL68" s="969"/>
      <c r="AM68" s="969"/>
      <c r="AN68" s="969"/>
      <c r="AO68" s="969"/>
      <c r="AP68" s="969" t="s">
        <v>550</v>
      </c>
      <c r="AQ68" s="969"/>
      <c r="AR68" s="969"/>
      <c r="AS68" s="969"/>
      <c r="AT68" s="969"/>
      <c r="AU68" s="969" t="s">
        <v>550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552</v>
      </c>
      <c r="C69" s="962"/>
      <c r="D69" s="962"/>
      <c r="E69" s="962"/>
      <c r="F69" s="962"/>
      <c r="G69" s="962"/>
      <c r="H69" s="962"/>
      <c r="I69" s="962"/>
      <c r="J69" s="962"/>
      <c r="K69" s="962"/>
      <c r="L69" s="962"/>
      <c r="M69" s="962"/>
      <c r="N69" s="962"/>
      <c r="O69" s="962"/>
      <c r="P69" s="963"/>
      <c r="Q69" s="964">
        <v>4917</v>
      </c>
      <c r="R69" s="958"/>
      <c r="S69" s="958"/>
      <c r="T69" s="958"/>
      <c r="U69" s="958"/>
      <c r="V69" s="958">
        <v>4349</v>
      </c>
      <c r="W69" s="958"/>
      <c r="X69" s="958"/>
      <c r="Y69" s="958"/>
      <c r="Z69" s="958"/>
      <c r="AA69" s="958">
        <v>568</v>
      </c>
      <c r="AB69" s="958"/>
      <c r="AC69" s="958"/>
      <c r="AD69" s="958"/>
      <c r="AE69" s="958"/>
      <c r="AF69" s="958">
        <v>568</v>
      </c>
      <c r="AG69" s="958"/>
      <c r="AH69" s="958"/>
      <c r="AI69" s="958"/>
      <c r="AJ69" s="958"/>
      <c r="AK69" s="958">
        <v>11</v>
      </c>
      <c r="AL69" s="958"/>
      <c r="AM69" s="958"/>
      <c r="AN69" s="958"/>
      <c r="AO69" s="958"/>
      <c r="AP69" s="958" t="s">
        <v>550</v>
      </c>
      <c r="AQ69" s="958"/>
      <c r="AR69" s="958"/>
      <c r="AS69" s="958"/>
      <c r="AT69" s="958"/>
      <c r="AU69" s="958" t="s">
        <v>550</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553</v>
      </c>
      <c r="C70" s="962"/>
      <c r="D70" s="962"/>
      <c r="E70" s="962"/>
      <c r="F70" s="962"/>
      <c r="G70" s="962"/>
      <c r="H70" s="962"/>
      <c r="I70" s="962"/>
      <c r="J70" s="962"/>
      <c r="K70" s="962"/>
      <c r="L70" s="962"/>
      <c r="M70" s="962"/>
      <c r="N70" s="962"/>
      <c r="O70" s="962"/>
      <c r="P70" s="963"/>
      <c r="Q70" s="964">
        <v>96</v>
      </c>
      <c r="R70" s="958"/>
      <c r="S70" s="958"/>
      <c r="T70" s="958"/>
      <c r="U70" s="958"/>
      <c r="V70" s="958">
        <v>63</v>
      </c>
      <c r="W70" s="958"/>
      <c r="X70" s="958"/>
      <c r="Y70" s="958"/>
      <c r="Z70" s="958"/>
      <c r="AA70" s="958">
        <v>33</v>
      </c>
      <c r="AB70" s="958"/>
      <c r="AC70" s="958"/>
      <c r="AD70" s="958"/>
      <c r="AE70" s="958"/>
      <c r="AF70" s="958">
        <v>33</v>
      </c>
      <c r="AG70" s="958"/>
      <c r="AH70" s="958"/>
      <c r="AI70" s="958"/>
      <c r="AJ70" s="958"/>
      <c r="AK70" s="958" t="s">
        <v>550</v>
      </c>
      <c r="AL70" s="958"/>
      <c r="AM70" s="958"/>
      <c r="AN70" s="958"/>
      <c r="AO70" s="958"/>
      <c r="AP70" s="958" t="s">
        <v>550</v>
      </c>
      <c r="AQ70" s="958"/>
      <c r="AR70" s="958"/>
      <c r="AS70" s="958"/>
      <c r="AT70" s="958"/>
      <c r="AU70" s="958" t="s">
        <v>550</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554</v>
      </c>
      <c r="C71" s="962"/>
      <c r="D71" s="962"/>
      <c r="E71" s="962"/>
      <c r="F71" s="962"/>
      <c r="G71" s="962"/>
      <c r="H71" s="962"/>
      <c r="I71" s="962"/>
      <c r="J71" s="962"/>
      <c r="K71" s="962"/>
      <c r="L71" s="962"/>
      <c r="M71" s="962"/>
      <c r="N71" s="962"/>
      <c r="O71" s="962"/>
      <c r="P71" s="963"/>
      <c r="Q71" s="964">
        <v>171</v>
      </c>
      <c r="R71" s="958"/>
      <c r="S71" s="958"/>
      <c r="T71" s="958"/>
      <c r="U71" s="958"/>
      <c r="V71" s="958">
        <v>157</v>
      </c>
      <c r="W71" s="958"/>
      <c r="X71" s="958"/>
      <c r="Y71" s="958"/>
      <c r="Z71" s="958"/>
      <c r="AA71" s="958">
        <v>14</v>
      </c>
      <c r="AB71" s="958"/>
      <c r="AC71" s="958"/>
      <c r="AD71" s="958"/>
      <c r="AE71" s="958"/>
      <c r="AF71" s="958">
        <v>14</v>
      </c>
      <c r="AG71" s="958"/>
      <c r="AH71" s="958"/>
      <c r="AI71" s="958"/>
      <c r="AJ71" s="958"/>
      <c r="AK71" s="958" t="s">
        <v>550</v>
      </c>
      <c r="AL71" s="958"/>
      <c r="AM71" s="958"/>
      <c r="AN71" s="958"/>
      <c r="AO71" s="958"/>
      <c r="AP71" s="958" t="s">
        <v>550</v>
      </c>
      <c r="AQ71" s="958"/>
      <c r="AR71" s="958"/>
      <c r="AS71" s="958"/>
      <c r="AT71" s="958"/>
      <c r="AU71" s="958" t="s">
        <v>550</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555</v>
      </c>
      <c r="C72" s="962"/>
      <c r="D72" s="962"/>
      <c r="E72" s="962"/>
      <c r="F72" s="962"/>
      <c r="G72" s="962"/>
      <c r="H72" s="962"/>
      <c r="I72" s="962"/>
      <c r="J72" s="962"/>
      <c r="K72" s="962"/>
      <c r="L72" s="962"/>
      <c r="M72" s="962"/>
      <c r="N72" s="962"/>
      <c r="O72" s="962"/>
      <c r="P72" s="963"/>
      <c r="Q72" s="964">
        <v>783</v>
      </c>
      <c r="R72" s="958"/>
      <c r="S72" s="958"/>
      <c r="T72" s="958"/>
      <c r="U72" s="958"/>
      <c r="V72" s="958">
        <v>674</v>
      </c>
      <c r="W72" s="958"/>
      <c r="X72" s="958"/>
      <c r="Y72" s="958"/>
      <c r="Z72" s="958"/>
      <c r="AA72" s="958">
        <v>109</v>
      </c>
      <c r="AB72" s="958"/>
      <c r="AC72" s="958"/>
      <c r="AD72" s="958"/>
      <c r="AE72" s="958"/>
      <c r="AF72" s="958">
        <v>109</v>
      </c>
      <c r="AG72" s="958"/>
      <c r="AH72" s="958"/>
      <c r="AI72" s="958"/>
      <c r="AJ72" s="958"/>
      <c r="AK72" s="958">
        <v>19</v>
      </c>
      <c r="AL72" s="958"/>
      <c r="AM72" s="958"/>
      <c r="AN72" s="958"/>
      <c r="AO72" s="958"/>
      <c r="AP72" s="958" t="s">
        <v>550</v>
      </c>
      <c r="AQ72" s="958"/>
      <c r="AR72" s="958"/>
      <c r="AS72" s="958"/>
      <c r="AT72" s="958"/>
      <c r="AU72" s="958" t="s">
        <v>550</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556</v>
      </c>
      <c r="C73" s="962"/>
      <c r="D73" s="962"/>
      <c r="E73" s="962"/>
      <c r="F73" s="962"/>
      <c r="G73" s="962"/>
      <c r="H73" s="962"/>
      <c r="I73" s="962"/>
      <c r="J73" s="962"/>
      <c r="K73" s="962"/>
      <c r="L73" s="962"/>
      <c r="M73" s="962"/>
      <c r="N73" s="962"/>
      <c r="O73" s="962"/>
      <c r="P73" s="963"/>
      <c r="Q73" s="964">
        <v>772</v>
      </c>
      <c r="R73" s="958"/>
      <c r="S73" s="958"/>
      <c r="T73" s="958"/>
      <c r="U73" s="958"/>
      <c r="V73" s="958">
        <v>715</v>
      </c>
      <c r="W73" s="958"/>
      <c r="X73" s="958"/>
      <c r="Y73" s="958"/>
      <c r="Z73" s="958"/>
      <c r="AA73" s="958">
        <v>57</v>
      </c>
      <c r="AB73" s="958"/>
      <c r="AC73" s="958"/>
      <c r="AD73" s="958"/>
      <c r="AE73" s="958"/>
      <c r="AF73" s="958">
        <v>57</v>
      </c>
      <c r="AG73" s="958"/>
      <c r="AH73" s="958"/>
      <c r="AI73" s="958"/>
      <c r="AJ73" s="958"/>
      <c r="AK73" s="958" t="s">
        <v>550</v>
      </c>
      <c r="AL73" s="958"/>
      <c r="AM73" s="958"/>
      <c r="AN73" s="958"/>
      <c r="AO73" s="958"/>
      <c r="AP73" s="958" t="s">
        <v>550</v>
      </c>
      <c r="AQ73" s="958"/>
      <c r="AR73" s="958"/>
      <c r="AS73" s="958"/>
      <c r="AT73" s="958"/>
      <c r="AU73" s="958" t="s">
        <v>550</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557</v>
      </c>
      <c r="C74" s="962"/>
      <c r="D74" s="962"/>
      <c r="E74" s="962"/>
      <c r="F74" s="962"/>
      <c r="G74" s="962"/>
      <c r="H74" s="962"/>
      <c r="I74" s="962"/>
      <c r="J74" s="962"/>
      <c r="K74" s="962"/>
      <c r="L74" s="962"/>
      <c r="M74" s="962"/>
      <c r="N74" s="962"/>
      <c r="O74" s="962"/>
      <c r="P74" s="963"/>
      <c r="Q74" s="964">
        <v>75</v>
      </c>
      <c r="R74" s="958"/>
      <c r="S74" s="958"/>
      <c r="T74" s="958"/>
      <c r="U74" s="958"/>
      <c r="V74" s="958">
        <v>68</v>
      </c>
      <c r="W74" s="958"/>
      <c r="X74" s="958"/>
      <c r="Y74" s="958"/>
      <c r="Z74" s="958"/>
      <c r="AA74" s="958">
        <v>7</v>
      </c>
      <c r="AB74" s="958"/>
      <c r="AC74" s="958"/>
      <c r="AD74" s="958"/>
      <c r="AE74" s="958"/>
      <c r="AF74" s="958">
        <v>7</v>
      </c>
      <c r="AG74" s="958"/>
      <c r="AH74" s="958"/>
      <c r="AI74" s="958"/>
      <c r="AJ74" s="958"/>
      <c r="AK74" s="958">
        <v>17</v>
      </c>
      <c r="AL74" s="958"/>
      <c r="AM74" s="958"/>
      <c r="AN74" s="958"/>
      <c r="AO74" s="958"/>
      <c r="AP74" s="958" t="s">
        <v>550</v>
      </c>
      <c r="AQ74" s="958"/>
      <c r="AR74" s="958"/>
      <c r="AS74" s="958"/>
      <c r="AT74" s="958"/>
      <c r="AU74" s="958" t="s">
        <v>550</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558</v>
      </c>
      <c r="C75" s="962"/>
      <c r="D75" s="962"/>
      <c r="E75" s="962"/>
      <c r="F75" s="962"/>
      <c r="G75" s="962"/>
      <c r="H75" s="962"/>
      <c r="I75" s="962"/>
      <c r="J75" s="962"/>
      <c r="K75" s="962"/>
      <c r="L75" s="962"/>
      <c r="M75" s="962"/>
      <c r="N75" s="962"/>
      <c r="O75" s="962"/>
      <c r="P75" s="963"/>
      <c r="Q75" s="965">
        <v>143031</v>
      </c>
      <c r="R75" s="966"/>
      <c r="S75" s="966"/>
      <c r="T75" s="966"/>
      <c r="U75" s="967"/>
      <c r="V75" s="968">
        <v>140009</v>
      </c>
      <c r="W75" s="966"/>
      <c r="X75" s="966"/>
      <c r="Y75" s="966"/>
      <c r="Z75" s="967"/>
      <c r="AA75" s="968">
        <v>3022</v>
      </c>
      <c r="AB75" s="966"/>
      <c r="AC75" s="966"/>
      <c r="AD75" s="966"/>
      <c r="AE75" s="967"/>
      <c r="AF75" s="968">
        <v>3022</v>
      </c>
      <c r="AG75" s="966"/>
      <c r="AH75" s="966"/>
      <c r="AI75" s="966"/>
      <c r="AJ75" s="967"/>
      <c r="AK75" s="968" t="s">
        <v>550</v>
      </c>
      <c r="AL75" s="966"/>
      <c r="AM75" s="966"/>
      <c r="AN75" s="966"/>
      <c r="AO75" s="967"/>
      <c r="AP75" s="968" t="s">
        <v>550</v>
      </c>
      <c r="AQ75" s="966"/>
      <c r="AR75" s="966"/>
      <c r="AS75" s="966"/>
      <c r="AT75" s="967"/>
      <c r="AU75" s="968" t="s">
        <v>550</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559</v>
      </c>
      <c r="C76" s="962"/>
      <c r="D76" s="962"/>
      <c r="E76" s="962"/>
      <c r="F76" s="962"/>
      <c r="G76" s="962"/>
      <c r="H76" s="962"/>
      <c r="I76" s="962"/>
      <c r="J76" s="962"/>
      <c r="K76" s="962"/>
      <c r="L76" s="962"/>
      <c r="M76" s="962"/>
      <c r="N76" s="962"/>
      <c r="O76" s="962"/>
      <c r="P76" s="963"/>
      <c r="Q76" s="965">
        <v>216</v>
      </c>
      <c r="R76" s="966"/>
      <c r="S76" s="966"/>
      <c r="T76" s="966"/>
      <c r="U76" s="967"/>
      <c r="V76" s="968">
        <v>205</v>
      </c>
      <c r="W76" s="966"/>
      <c r="X76" s="966"/>
      <c r="Y76" s="966"/>
      <c r="Z76" s="967"/>
      <c r="AA76" s="968">
        <v>11</v>
      </c>
      <c r="AB76" s="966"/>
      <c r="AC76" s="966"/>
      <c r="AD76" s="966"/>
      <c r="AE76" s="967"/>
      <c r="AF76" s="968">
        <v>11</v>
      </c>
      <c r="AG76" s="966"/>
      <c r="AH76" s="966"/>
      <c r="AI76" s="966"/>
      <c r="AJ76" s="967"/>
      <c r="AK76" s="968" t="s">
        <v>550</v>
      </c>
      <c r="AL76" s="966"/>
      <c r="AM76" s="966"/>
      <c r="AN76" s="966"/>
      <c r="AO76" s="967"/>
      <c r="AP76" s="968" t="s">
        <v>550</v>
      </c>
      <c r="AQ76" s="966"/>
      <c r="AR76" s="966"/>
      <c r="AS76" s="966"/>
      <c r="AT76" s="967"/>
      <c r="AU76" s="968" t="s">
        <v>550</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378</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3822</v>
      </c>
      <c r="AG88" s="946"/>
      <c r="AH88" s="946"/>
      <c r="AI88" s="946"/>
      <c r="AJ88" s="946"/>
      <c r="AK88" s="950"/>
      <c r="AL88" s="950"/>
      <c r="AM88" s="950"/>
      <c r="AN88" s="950"/>
      <c r="AO88" s="950"/>
      <c r="AP88" s="946" t="s">
        <v>565</v>
      </c>
      <c r="AQ88" s="946"/>
      <c r="AR88" s="946"/>
      <c r="AS88" s="946"/>
      <c r="AT88" s="946"/>
      <c r="AU88" s="946" t="s">
        <v>565</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105</v>
      </c>
      <c r="CS102" s="940"/>
      <c r="CT102" s="940"/>
      <c r="CU102" s="940"/>
      <c r="CV102" s="941"/>
      <c r="CW102" s="939">
        <v>152</v>
      </c>
      <c r="CX102" s="940"/>
      <c r="CY102" s="940"/>
      <c r="CZ102" s="940"/>
      <c r="DA102" s="941"/>
      <c r="DB102" s="939" t="s">
        <v>565</v>
      </c>
      <c r="DC102" s="940"/>
      <c r="DD102" s="940"/>
      <c r="DE102" s="940"/>
      <c r="DF102" s="941"/>
      <c r="DG102" s="939" t="s">
        <v>565</v>
      </c>
      <c r="DH102" s="940"/>
      <c r="DI102" s="940"/>
      <c r="DJ102" s="940"/>
      <c r="DK102" s="941"/>
      <c r="DL102" s="939" t="s">
        <v>565</v>
      </c>
      <c r="DM102" s="940"/>
      <c r="DN102" s="940"/>
      <c r="DO102" s="940"/>
      <c r="DP102" s="941"/>
      <c r="DQ102" s="939" t="s">
        <v>565</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746004</v>
      </c>
      <c r="AB110" s="876"/>
      <c r="AC110" s="876"/>
      <c r="AD110" s="876"/>
      <c r="AE110" s="877"/>
      <c r="AF110" s="878">
        <v>706415</v>
      </c>
      <c r="AG110" s="876"/>
      <c r="AH110" s="876"/>
      <c r="AI110" s="876"/>
      <c r="AJ110" s="877"/>
      <c r="AK110" s="878">
        <v>708889</v>
      </c>
      <c r="AL110" s="876"/>
      <c r="AM110" s="876"/>
      <c r="AN110" s="876"/>
      <c r="AO110" s="877"/>
      <c r="AP110" s="879">
        <v>16.899999999999999</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6123494</v>
      </c>
      <c r="BR110" s="829"/>
      <c r="BS110" s="829"/>
      <c r="BT110" s="829"/>
      <c r="BU110" s="829"/>
      <c r="BV110" s="829">
        <v>5894735</v>
      </c>
      <c r="BW110" s="829"/>
      <c r="BX110" s="829"/>
      <c r="BY110" s="829"/>
      <c r="BZ110" s="829"/>
      <c r="CA110" s="829">
        <v>6898773</v>
      </c>
      <c r="CB110" s="829"/>
      <c r="CC110" s="829"/>
      <c r="CD110" s="829"/>
      <c r="CE110" s="829"/>
      <c r="CF110" s="853">
        <v>164.3</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29972</v>
      </c>
      <c r="BR111" s="804"/>
      <c r="BS111" s="804"/>
      <c r="BT111" s="804"/>
      <c r="BU111" s="804"/>
      <c r="BV111" s="804">
        <v>22533</v>
      </c>
      <c r="BW111" s="804"/>
      <c r="BX111" s="804"/>
      <c r="BY111" s="804"/>
      <c r="BZ111" s="804"/>
      <c r="CA111" s="804">
        <v>15055</v>
      </c>
      <c r="CB111" s="804"/>
      <c r="CC111" s="804"/>
      <c r="CD111" s="804"/>
      <c r="CE111" s="804"/>
      <c r="CF111" s="862">
        <v>0.4</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1778179</v>
      </c>
      <c r="BR112" s="804"/>
      <c r="BS112" s="804"/>
      <c r="BT112" s="804"/>
      <c r="BU112" s="804"/>
      <c r="BV112" s="804">
        <v>1728545</v>
      </c>
      <c r="BW112" s="804"/>
      <c r="BX112" s="804"/>
      <c r="BY112" s="804"/>
      <c r="BZ112" s="804"/>
      <c r="CA112" s="804">
        <v>1615943</v>
      </c>
      <c r="CB112" s="804"/>
      <c r="CC112" s="804"/>
      <c r="CD112" s="804"/>
      <c r="CE112" s="804"/>
      <c r="CF112" s="862">
        <v>38.5</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195579</v>
      </c>
      <c r="AB113" s="906"/>
      <c r="AC113" s="906"/>
      <c r="AD113" s="906"/>
      <c r="AE113" s="907"/>
      <c r="AF113" s="908">
        <v>189404</v>
      </c>
      <c r="AG113" s="906"/>
      <c r="AH113" s="906"/>
      <c r="AI113" s="906"/>
      <c r="AJ113" s="907"/>
      <c r="AK113" s="908">
        <v>184035</v>
      </c>
      <c r="AL113" s="906"/>
      <c r="AM113" s="906"/>
      <c r="AN113" s="906"/>
      <c r="AO113" s="907"/>
      <c r="AP113" s="909">
        <v>4.4000000000000004</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1047828</v>
      </c>
      <c r="BR114" s="804"/>
      <c r="BS114" s="804"/>
      <c r="BT114" s="804"/>
      <c r="BU114" s="804"/>
      <c r="BV114" s="804">
        <v>985605</v>
      </c>
      <c r="BW114" s="804"/>
      <c r="BX114" s="804"/>
      <c r="BY114" s="804"/>
      <c r="BZ114" s="804"/>
      <c r="CA114" s="804">
        <v>998448</v>
      </c>
      <c r="CB114" s="804"/>
      <c r="CC114" s="804"/>
      <c r="CD114" s="804"/>
      <c r="CE114" s="804"/>
      <c r="CF114" s="862">
        <v>23.8</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941583</v>
      </c>
      <c r="AB117" s="890"/>
      <c r="AC117" s="890"/>
      <c r="AD117" s="890"/>
      <c r="AE117" s="891"/>
      <c r="AF117" s="892">
        <v>895819</v>
      </c>
      <c r="AG117" s="890"/>
      <c r="AH117" s="890"/>
      <c r="AI117" s="890"/>
      <c r="AJ117" s="891"/>
      <c r="AK117" s="892">
        <v>892924</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443</v>
      </c>
      <c r="BP119" s="865"/>
      <c r="BQ119" s="866">
        <v>8979473</v>
      </c>
      <c r="BR119" s="832"/>
      <c r="BS119" s="832"/>
      <c r="BT119" s="832"/>
      <c r="BU119" s="832"/>
      <c r="BV119" s="832">
        <v>8631418</v>
      </c>
      <c r="BW119" s="832"/>
      <c r="BX119" s="832"/>
      <c r="BY119" s="832"/>
      <c r="BZ119" s="832"/>
      <c r="CA119" s="832">
        <v>9528219</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29972</v>
      </c>
      <c r="DH119" s="751"/>
      <c r="DI119" s="751"/>
      <c r="DJ119" s="751"/>
      <c r="DK119" s="752"/>
      <c r="DL119" s="753">
        <v>22533</v>
      </c>
      <c r="DM119" s="751"/>
      <c r="DN119" s="751"/>
      <c r="DO119" s="751"/>
      <c r="DP119" s="752"/>
      <c r="DQ119" s="753">
        <v>15055</v>
      </c>
      <c r="DR119" s="751"/>
      <c r="DS119" s="751"/>
      <c r="DT119" s="751"/>
      <c r="DU119" s="752"/>
      <c r="DV119" s="835">
        <v>0.4</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10386142</v>
      </c>
      <c r="BR120" s="829"/>
      <c r="BS120" s="829"/>
      <c r="BT120" s="829"/>
      <c r="BU120" s="829"/>
      <c r="BV120" s="829">
        <v>10624946</v>
      </c>
      <c r="BW120" s="829"/>
      <c r="BX120" s="829"/>
      <c r="BY120" s="829"/>
      <c r="BZ120" s="829"/>
      <c r="CA120" s="829">
        <v>10610992</v>
      </c>
      <c r="CB120" s="829"/>
      <c r="CC120" s="829"/>
      <c r="CD120" s="829"/>
      <c r="CE120" s="829"/>
      <c r="CF120" s="853">
        <v>252.7</v>
      </c>
      <c r="CG120" s="854"/>
      <c r="CH120" s="854"/>
      <c r="CI120" s="854"/>
      <c r="CJ120" s="854"/>
      <c r="CK120" s="855" t="s">
        <v>447</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1145000</v>
      </c>
      <c r="DR120" s="829"/>
      <c r="DS120" s="829"/>
      <c r="DT120" s="829"/>
      <c r="DU120" s="829"/>
      <c r="DV120" s="830">
        <v>27.3</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90260</v>
      </c>
      <c r="BR121" s="804"/>
      <c r="BS121" s="804"/>
      <c r="BT121" s="804"/>
      <c r="BU121" s="804"/>
      <c r="BV121" s="804">
        <v>85619</v>
      </c>
      <c r="BW121" s="804"/>
      <c r="BX121" s="804"/>
      <c r="BY121" s="804"/>
      <c r="BZ121" s="804"/>
      <c r="CA121" s="804">
        <v>81697</v>
      </c>
      <c r="CB121" s="804"/>
      <c r="CC121" s="804"/>
      <c r="CD121" s="804"/>
      <c r="CE121" s="804"/>
      <c r="CF121" s="862">
        <v>1.9</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324893</v>
      </c>
      <c r="DH121" s="804"/>
      <c r="DI121" s="804"/>
      <c r="DJ121" s="804"/>
      <c r="DK121" s="804"/>
      <c r="DL121" s="804">
        <v>367950</v>
      </c>
      <c r="DM121" s="804"/>
      <c r="DN121" s="804"/>
      <c r="DO121" s="804"/>
      <c r="DP121" s="804"/>
      <c r="DQ121" s="804">
        <v>333534</v>
      </c>
      <c r="DR121" s="804"/>
      <c r="DS121" s="804"/>
      <c r="DT121" s="804"/>
      <c r="DU121" s="804"/>
      <c r="DV121" s="781">
        <v>7.9</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6743431</v>
      </c>
      <c r="BR122" s="832"/>
      <c r="BS122" s="832"/>
      <c r="BT122" s="832"/>
      <c r="BU122" s="832"/>
      <c r="BV122" s="832">
        <v>6474763</v>
      </c>
      <c r="BW122" s="832"/>
      <c r="BX122" s="832"/>
      <c r="BY122" s="832"/>
      <c r="BZ122" s="832"/>
      <c r="CA122" s="832">
        <v>6973021</v>
      </c>
      <c r="CB122" s="832"/>
      <c r="CC122" s="832"/>
      <c r="CD122" s="832"/>
      <c r="CE122" s="832"/>
      <c r="CF122" s="833">
        <v>166.1</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183555</v>
      </c>
      <c r="DH122" s="804"/>
      <c r="DI122" s="804"/>
      <c r="DJ122" s="804"/>
      <c r="DK122" s="804"/>
      <c r="DL122" s="804">
        <v>159730</v>
      </c>
      <c r="DM122" s="804"/>
      <c r="DN122" s="804"/>
      <c r="DO122" s="804"/>
      <c r="DP122" s="804"/>
      <c r="DQ122" s="804">
        <v>137409</v>
      </c>
      <c r="DR122" s="804"/>
      <c r="DS122" s="804"/>
      <c r="DT122" s="804"/>
      <c r="DU122" s="804"/>
      <c r="DV122" s="781">
        <v>3.3</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451</v>
      </c>
      <c r="BP123" s="865"/>
      <c r="BQ123" s="819">
        <v>17219833</v>
      </c>
      <c r="BR123" s="820"/>
      <c r="BS123" s="820"/>
      <c r="BT123" s="820"/>
      <c r="BU123" s="820"/>
      <c r="BV123" s="820">
        <v>17185328</v>
      </c>
      <c r="BW123" s="820"/>
      <c r="BX123" s="820"/>
      <c r="BY123" s="820"/>
      <c r="BZ123" s="820"/>
      <c r="CA123" s="820">
        <v>17665710</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1269731</v>
      </c>
      <c r="DH124" s="751"/>
      <c r="DI124" s="751"/>
      <c r="DJ124" s="751"/>
      <c r="DK124" s="752"/>
      <c r="DL124" s="753">
        <v>1200865</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4576</v>
      </c>
      <c r="AB128" s="788"/>
      <c r="AC128" s="788"/>
      <c r="AD128" s="788"/>
      <c r="AE128" s="789"/>
      <c r="AF128" s="790">
        <v>4903</v>
      </c>
      <c r="AG128" s="788"/>
      <c r="AH128" s="788"/>
      <c r="AI128" s="788"/>
      <c r="AJ128" s="789"/>
      <c r="AK128" s="790">
        <v>5014</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4892276</v>
      </c>
      <c r="AB129" s="767"/>
      <c r="AC129" s="767"/>
      <c r="AD129" s="767"/>
      <c r="AE129" s="768"/>
      <c r="AF129" s="769">
        <v>4889092</v>
      </c>
      <c r="AG129" s="767"/>
      <c r="AH129" s="767"/>
      <c r="AI129" s="767"/>
      <c r="AJ129" s="768"/>
      <c r="AK129" s="769">
        <v>5002273</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874920</v>
      </c>
      <c r="AB130" s="767"/>
      <c r="AC130" s="767"/>
      <c r="AD130" s="767"/>
      <c r="AE130" s="768"/>
      <c r="AF130" s="769">
        <v>832057</v>
      </c>
      <c r="AG130" s="767"/>
      <c r="AH130" s="767"/>
      <c r="AI130" s="767"/>
      <c r="AJ130" s="768"/>
      <c r="AK130" s="769">
        <v>803229</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1.6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4017356</v>
      </c>
      <c r="AB131" s="751"/>
      <c r="AC131" s="751"/>
      <c r="AD131" s="751"/>
      <c r="AE131" s="752"/>
      <c r="AF131" s="753">
        <v>4057035</v>
      </c>
      <c r="AG131" s="751"/>
      <c r="AH131" s="751"/>
      <c r="AI131" s="751"/>
      <c r="AJ131" s="752"/>
      <c r="AK131" s="753">
        <v>4199044</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1.545469209</v>
      </c>
      <c r="AB132" s="732"/>
      <c r="AC132" s="732"/>
      <c r="AD132" s="732"/>
      <c r="AE132" s="733"/>
      <c r="AF132" s="734">
        <v>1.4507885679999999</v>
      </c>
      <c r="AG132" s="732"/>
      <c r="AH132" s="732"/>
      <c r="AI132" s="732"/>
      <c r="AJ132" s="733"/>
      <c r="AK132" s="734">
        <v>2.0166733190000001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1.3</v>
      </c>
      <c r="AB133" s="711"/>
      <c r="AC133" s="711"/>
      <c r="AD133" s="711"/>
      <c r="AE133" s="712"/>
      <c r="AF133" s="710">
        <v>1.2</v>
      </c>
      <c r="AG133" s="711"/>
      <c r="AH133" s="711"/>
      <c r="AI133" s="711"/>
      <c r="AJ133" s="712"/>
      <c r="AK133" s="710">
        <v>1.6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OUrM1Ek0hgCDNSKKqBnW5Tj0JkaC/pS5J764QUu24zQppmraXzX/hecqdwfKRFpQ75TifA+ZbbIkcET+AW9Ug==" saltValue="zMkAGQKvaEpCYdeVKNeit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vlkmzQuooX2J0CzM9NNiP35kYBVpfPlfvPZ4JjS/SWIxG2vTMKuvA8SQ86DG7b65adC4aECegYTQlnStaNMUg==" saltValue="eh1R4/J1OIf2N3Imb5shs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lCRIBFxq7XAdG4EDF2TeaupZzHFoJTOCIxOFHgMHqFUG1j00amWN9VEMEpKIzscp8csvGM6y0v3dyjuCaTYKw==" saltValue="fSWnle9Jww8yiLr370zk1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 x14ac:dyDescent="0.2">
      <c r="A8" s="247"/>
      <c r="AK8" s="256"/>
      <c r="AL8" s="257"/>
      <c r="AM8" s="257"/>
      <c r="AN8" s="258"/>
      <c r="AO8" s="1106"/>
      <c r="AP8" s="259" t="s">
        <v>482</v>
      </c>
      <c r="AQ8" s="260" t="s">
        <v>483</v>
      </c>
      <c r="AR8" s="261" t="s">
        <v>484</v>
      </c>
    </row>
    <row r="9" spans="1:46" ht="13" x14ac:dyDescent="0.2">
      <c r="A9" s="247"/>
      <c r="AK9" s="1117" t="s">
        <v>485</v>
      </c>
      <c r="AL9" s="1118"/>
      <c r="AM9" s="1118"/>
      <c r="AN9" s="1119"/>
      <c r="AO9" s="262">
        <v>1208531</v>
      </c>
      <c r="AP9" s="262">
        <v>147400</v>
      </c>
      <c r="AQ9" s="263">
        <v>156369</v>
      </c>
      <c r="AR9" s="264">
        <v>-5.7</v>
      </c>
    </row>
    <row r="10" spans="1:46" ht="13.5" customHeight="1" x14ac:dyDescent="0.2">
      <c r="A10" s="247"/>
      <c r="AK10" s="1117" t="s">
        <v>486</v>
      </c>
      <c r="AL10" s="1118"/>
      <c r="AM10" s="1118"/>
      <c r="AN10" s="1119"/>
      <c r="AO10" s="265">
        <v>343929</v>
      </c>
      <c r="AP10" s="265">
        <v>41948</v>
      </c>
      <c r="AQ10" s="266">
        <v>21449</v>
      </c>
      <c r="AR10" s="267">
        <v>95.6</v>
      </c>
    </row>
    <row r="11" spans="1:46" ht="13.5" customHeight="1" x14ac:dyDescent="0.2">
      <c r="A11" s="247"/>
      <c r="AK11" s="1117" t="s">
        <v>487</v>
      </c>
      <c r="AL11" s="1118"/>
      <c r="AM11" s="1118"/>
      <c r="AN11" s="1119"/>
      <c r="AO11" s="265" t="s">
        <v>488</v>
      </c>
      <c r="AP11" s="265" t="s">
        <v>488</v>
      </c>
      <c r="AQ11" s="266">
        <v>1663</v>
      </c>
      <c r="AR11" s="267" t="s">
        <v>488</v>
      </c>
    </row>
    <row r="12" spans="1:46" ht="13.5" customHeight="1" x14ac:dyDescent="0.2">
      <c r="A12" s="247"/>
      <c r="AK12" s="1117" t="s">
        <v>489</v>
      </c>
      <c r="AL12" s="1118"/>
      <c r="AM12" s="1118"/>
      <c r="AN12" s="1119"/>
      <c r="AO12" s="265" t="s">
        <v>488</v>
      </c>
      <c r="AP12" s="265" t="s">
        <v>488</v>
      </c>
      <c r="AQ12" s="266">
        <v>34</v>
      </c>
      <c r="AR12" s="267" t="s">
        <v>488</v>
      </c>
    </row>
    <row r="13" spans="1:46" ht="13.5" customHeight="1" x14ac:dyDescent="0.2">
      <c r="A13" s="247"/>
      <c r="AK13" s="1117" t="s">
        <v>490</v>
      </c>
      <c r="AL13" s="1118"/>
      <c r="AM13" s="1118"/>
      <c r="AN13" s="1119"/>
      <c r="AO13" s="265">
        <v>41016</v>
      </c>
      <c r="AP13" s="265">
        <v>5003</v>
      </c>
      <c r="AQ13" s="266">
        <v>5566</v>
      </c>
      <c r="AR13" s="267">
        <v>-10.1</v>
      </c>
    </row>
    <row r="14" spans="1:46" ht="13.5" customHeight="1" x14ac:dyDescent="0.2">
      <c r="A14" s="247"/>
      <c r="AK14" s="1117" t="s">
        <v>491</v>
      </c>
      <c r="AL14" s="1118"/>
      <c r="AM14" s="1118"/>
      <c r="AN14" s="1119"/>
      <c r="AO14" s="265">
        <v>37871</v>
      </c>
      <c r="AP14" s="265">
        <v>4619</v>
      </c>
      <c r="AQ14" s="266">
        <v>3589</v>
      </c>
      <c r="AR14" s="267">
        <v>28.7</v>
      </c>
    </row>
    <row r="15" spans="1:46" ht="13.5" customHeight="1" x14ac:dyDescent="0.2">
      <c r="A15" s="247"/>
      <c r="AK15" s="1120" t="s">
        <v>492</v>
      </c>
      <c r="AL15" s="1121"/>
      <c r="AM15" s="1121"/>
      <c r="AN15" s="1122"/>
      <c r="AO15" s="265">
        <v>-94065</v>
      </c>
      <c r="AP15" s="265">
        <v>-11473</v>
      </c>
      <c r="AQ15" s="266">
        <v>-10547</v>
      </c>
      <c r="AR15" s="267">
        <v>8.8000000000000007</v>
      </c>
    </row>
    <row r="16" spans="1:46" ht="13" x14ac:dyDescent="0.2">
      <c r="A16" s="247"/>
      <c r="AK16" s="1120" t="s">
        <v>178</v>
      </c>
      <c r="AL16" s="1121"/>
      <c r="AM16" s="1121"/>
      <c r="AN16" s="1122"/>
      <c r="AO16" s="265">
        <v>1537282</v>
      </c>
      <c r="AP16" s="265">
        <v>187496</v>
      </c>
      <c r="AQ16" s="266">
        <v>178125</v>
      </c>
      <c r="AR16" s="267">
        <v>5.3</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23" t="s">
        <v>497</v>
      </c>
      <c r="AL21" s="1124"/>
      <c r="AM21" s="1124"/>
      <c r="AN21" s="1125"/>
      <c r="AO21" s="277">
        <v>11.22</v>
      </c>
      <c r="AP21" s="278">
        <v>14.51</v>
      </c>
      <c r="AQ21" s="279">
        <v>-3.29</v>
      </c>
      <c r="AS21" s="280"/>
      <c r="AT21" s="276"/>
    </row>
    <row r="22" spans="1:46" s="248" customFormat="1" ht="13" x14ac:dyDescent="0.2">
      <c r="A22" s="276"/>
      <c r="AK22" s="1123" t="s">
        <v>498</v>
      </c>
      <c r="AL22" s="1124"/>
      <c r="AM22" s="1124"/>
      <c r="AN22" s="1125"/>
      <c r="AO22" s="281">
        <v>90.5</v>
      </c>
      <c r="AP22" s="282">
        <v>95.5</v>
      </c>
      <c r="AQ22" s="283">
        <v>-5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708889</v>
      </c>
      <c r="AP32" s="291">
        <v>86460</v>
      </c>
      <c r="AQ32" s="292">
        <v>89268</v>
      </c>
      <c r="AR32" s="293">
        <v>-3.1</v>
      </c>
    </row>
    <row r="33" spans="1:46" ht="13.5" customHeight="1" x14ac:dyDescent="0.2">
      <c r="A33" s="247"/>
      <c r="AK33" s="1107" t="s">
        <v>503</v>
      </c>
      <c r="AL33" s="1108"/>
      <c r="AM33" s="1108"/>
      <c r="AN33" s="1109"/>
      <c r="AO33" s="291" t="s">
        <v>488</v>
      </c>
      <c r="AP33" s="291" t="s">
        <v>488</v>
      </c>
      <c r="AQ33" s="292" t="s">
        <v>488</v>
      </c>
      <c r="AR33" s="293" t="s">
        <v>488</v>
      </c>
    </row>
    <row r="34" spans="1:46" ht="27" customHeight="1" x14ac:dyDescent="0.2">
      <c r="A34" s="247"/>
      <c r="AK34" s="1107" t="s">
        <v>504</v>
      </c>
      <c r="AL34" s="1108"/>
      <c r="AM34" s="1108"/>
      <c r="AN34" s="1109"/>
      <c r="AO34" s="291" t="s">
        <v>488</v>
      </c>
      <c r="AP34" s="291" t="s">
        <v>488</v>
      </c>
      <c r="AQ34" s="292" t="s">
        <v>488</v>
      </c>
      <c r="AR34" s="293" t="s">
        <v>488</v>
      </c>
    </row>
    <row r="35" spans="1:46" ht="27" customHeight="1" x14ac:dyDescent="0.2">
      <c r="A35" s="247"/>
      <c r="AK35" s="1107" t="s">
        <v>505</v>
      </c>
      <c r="AL35" s="1108"/>
      <c r="AM35" s="1108"/>
      <c r="AN35" s="1109"/>
      <c r="AO35" s="291">
        <v>184035</v>
      </c>
      <c r="AP35" s="291">
        <v>22446</v>
      </c>
      <c r="AQ35" s="292">
        <v>17003</v>
      </c>
      <c r="AR35" s="293">
        <v>32</v>
      </c>
    </row>
    <row r="36" spans="1:46" ht="27" customHeight="1" x14ac:dyDescent="0.2">
      <c r="A36" s="247"/>
      <c r="AK36" s="1107" t="s">
        <v>506</v>
      </c>
      <c r="AL36" s="1108"/>
      <c r="AM36" s="1108"/>
      <c r="AN36" s="1109"/>
      <c r="AO36" s="291" t="s">
        <v>488</v>
      </c>
      <c r="AP36" s="291" t="s">
        <v>488</v>
      </c>
      <c r="AQ36" s="292">
        <v>5039</v>
      </c>
      <c r="AR36" s="293" t="s">
        <v>488</v>
      </c>
    </row>
    <row r="37" spans="1:46" ht="13.5" customHeight="1" x14ac:dyDescent="0.2">
      <c r="A37" s="247"/>
      <c r="AK37" s="1107" t="s">
        <v>507</v>
      </c>
      <c r="AL37" s="1108"/>
      <c r="AM37" s="1108"/>
      <c r="AN37" s="1109"/>
      <c r="AO37" s="291" t="s">
        <v>488</v>
      </c>
      <c r="AP37" s="291" t="s">
        <v>488</v>
      </c>
      <c r="AQ37" s="292">
        <v>909</v>
      </c>
      <c r="AR37" s="293" t="s">
        <v>488</v>
      </c>
    </row>
    <row r="38" spans="1:46" ht="27" customHeight="1" x14ac:dyDescent="0.2">
      <c r="A38" s="247"/>
      <c r="AK38" s="1110" t="s">
        <v>508</v>
      </c>
      <c r="AL38" s="1111"/>
      <c r="AM38" s="1111"/>
      <c r="AN38" s="1112"/>
      <c r="AO38" s="294" t="s">
        <v>488</v>
      </c>
      <c r="AP38" s="294" t="s">
        <v>488</v>
      </c>
      <c r="AQ38" s="295">
        <v>25</v>
      </c>
      <c r="AR38" s="283" t="s">
        <v>488</v>
      </c>
      <c r="AS38" s="290"/>
    </row>
    <row r="39" spans="1:46" ht="13" x14ac:dyDescent="0.2">
      <c r="A39" s="247"/>
      <c r="AK39" s="1110" t="s">
        <v>509</v>
      </c>
      <c r="AL39" s="1111"/>
      <c r="AM39" s="1111"/>
      <c r="AN39" s="1112"/>
      <c r="AO39" s="291">
        <v>-5014</v>
      </c>
      <c r="AP39" s="291">
        <v>-612</v>
      </c>
      <c r="AQ39" s="292">
        <v>-4913</v>
      </c>
      <c r="AR39" s="293">
        <v>-87.5</v>
      </c>
      <c r="AS39" s="290"/>
    </row>
    <row r="40" spans="1:46" ht="27" customHeight="1" x14ac:dyDescent="0.2">
      <c r="A40" s="247"/>
      <c r="AK40" s="1107" t="s">
        <v>510</v>
      </c>
      <c r="AL40" s="1108"/>
      <c r="AM40" s="1108"/>
      <c r="AN40" s="1109"/>
      <c r="AO40" s="291">
        <v>-803229</v>
      </c>
      <c r="AP40" s="291">
        <v>-97967</v>
      </c>
      <c r="AQ40" s="292">
        <v>-72657</v>
      </c>
      <c r="AR40" s="293">
        <v>34.799999999999997</v>
      </c>
      <c r="AS40" s="290"/>
    </row>
    <row r="41" spans="1:46" ht="13" x14ac:dyDescent="0.2">
      <c r="A41" s="247"/>
      <c r="AK41" s="1113" t="s">
        <v>288</v>
      </c>
      <c r="AL41" s="1114"/>
      <c r="AM41" s="1114"/>
      <c r="AN41" s="1115"/>
      <c r="AO41" s="291">
        <v>84681</v>
      </c>
      <c r="AP41" s="291">
        <v>10328</v>
      </c>
      <c r="AQ41" s="292">
        <v>34674</v>
      </c>
      <c r="AR41" s="293">
        <v>-70.2</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 x14ac:dyDescent="0.2">
      <c r="A50" s="247"/>
      <c r="AK50" s="305"/>
      <c r="AL50" s="306"/>
      <c r="AM50" s="1101"/>
      <c r="AN50" s="307" t="s">
        <v>514</v>
      </c>
      <c r="AO50" s="308" t="s">
        <v>515</v>
      </c>
      <c r="AP50" s="309" t="s">
        <v>516</v>
      </c>
      <c r="AQ50" s="310" t="s">
        <v>517</v>
      </c>
      <c r="AR50" s="311" t="s">
        <v>518</v>
      </c>
    </row>
    <row r="51" spans="1:44" ht="13" x14ac:dyDescent="0.2">
      <c r="A51" s="247"/>
      <c r="AK51" s="303" t="s">
        <v>519</v>
      </c>
      <c r="AL51" s="304"/>
      <c r="AM51" s="312">
        <v>1099556</v>
      </c>
      <c r="AN51" s="313">
        <v>122513</v>
      </c>
      <c r="AO51" s="314">
        <v>-23.3</v>
      </c>
      <c r="AP51" s="315">
        <v>126525</v>
      </c>
      <c r="AQ51" s="316">
        <v>0.2</v>
      </c>
      <c r="AR51" s="317">
        <v>-23.5</v>
      </c>
    </row>
    <row r="52" spans="1:44" ht="13" x14ac:dyDescent="0.2">
      <c r="A52" s="247"/>
      <c r="AK52" s="318"/>
      <c r="AL52" s="319" t="s">
        <v>520</v>
      </c>
      <c r="AM52" s="320">
        <v>922115</v>
      </c>
      <c r="AN52" s="321">
        <v>102743</v>
      </c>
      <c r="AO52" s="322">
        <v>-13.7</v>
      </c>
      <c r="AP52" s="323">
        <v>67052</v>
      </c>
      <c r="AQ52" s="324">
        <v>18.100000000000001</v>
      </c>
      <c r="AR52" s="325">
        <v>-31.8</v>
      </c>
    </row>
    <row r="53" spans="1:44" ht="13" x14ac:dyDescent="0.2">
      <c r="A53" s="247"/>
      <c r="AK53" s="303" t="s">
        <v>521</v>
      </c>
      <c r="AL53" s="304"/>
      <c r="AM53" s="312">
        <v>956517</v>
      </c>
      <c r="AN53" s="313">
        <v>109092</v>
      </c>
      <c r="AO53" s="314">
        <v>-11</v>
      </c>
      <c r="AP53" s="315">
        <v>138402</v>
      </c>
      <c r="AQ53" s="316">
        <v>9.4</v>
      </c>
      <c r="AR53" s="317">
        <v>-20.399999999999999</v>
      </c>
    </row>
    <row r="54" spans="1:44" ht="13" x14ac:dyDescent="0.2">
      <c r="A54" s="247"/>
      <c r="AK54" s="318"/>
      <c r="AL54" s="319" t="s">
        <v>520</v>
      </c>
      <c r="AM54" s="320">
        <v>794508</v>
      </c>
      <c r="AN54" s="321">
        <v>90615</v>
      </c>
      <c r="AO54" s="322">
        <v>-11.8</v>
      </c>
      <c r="AP54" s="323">
        <v>70652</v>
      </c>
      <c r="AQ54" s="324">
        <v>5.4</v>
      </c>
      <c r="AR54" s="325">
        <v>-17.2</v>
      </c>
    </row>
    <row r="55" spans="1:44" ht="13" x14ac:dyDescent="0.2">
      <c r="A55" s="247"/>
      <c r="AK55" s="303" t="s">
        <v>522</v>
      </c>
      <c r="AL55" s="304"/>
      <c r="AM55" s="312">
        <v>1027600</v>
      </c>
      <c r="AN55" s="313">
        <v>118866</v>
      </c>
      <c r="AO55" s="314">
        <v>9</v>
      </c>
      <c r="AP55" s="315">
        <v>146367</v>
      </c>
      <c r="AQ55" s="316">
        <v>5.8</v>
      </c>
      <c r="AR55" s="317">
        <v>3.2</v>
      </c>
    </row>
    <row r="56" spans="1:44" ht="13" x14ac:dyDescent="0.2">
      <c r="A56" s="247"/>
      <c r="AK56" s="318"/>
      <c r="AL56" s="319" t="s">
        <v>520</v>
      </c>
      <c r="AM56" s="320">
        <v>712679</v>
      </c>
      <c r="AN56" s="321">
        <v>82438</v>
      </c>
      <c r="AO56" s="322">
        <v>-9</v>
      </c>
      <c r="AP56" s="323">
        <v>79441</v>
      </c>
      <c r="AQ56" s="324">
        <v>12.4</v>
      </c>
      <c r="AR56" s="325">
        <v>-21.4</v>
      </c>
    </row>
    <row r="57" spans="1:44" ht="13" x14ac:dyDescent="0.2">
      <c r="A57" s="247"/>
      <c r="AK57" s="303" t="s">
        <v>523</v>
      </c>
      <c r="AL57" s="304"/>
      <c r="AM57" s="312">
        <v>1061181</v>
      </c>
      <c r="AN57" s="313">
        <v>126301</v>
      </c>
      <c r="AO57" s="314">
        <v>6.3</v>
      </c>
      <c r="AP57" s="315">
        <v>165181</v>
      </c>
      <c r="AQ57" s="316">
        <v>12.9</v>
      </c>
      <c r="AR57" s="317">
        <v>-6.6</v>
      </c>
    </row>
    <row r="58" spans="1:44" ht="13" x14ac:dyDescent="0.2">
      <c r="A58" s="247"/>
      <c r="AK58" s="318"/>
      <c r="AL58" s="319" t="s">
        <v>520</v>
      </c>
      <c r="AM58" s="320">
        <v>800236</v>
      </c>
      <c r="AN58" s="321">
        <v>95244</v>
      </c>
      <c r="AO58" s="322">
        <v>15.5</v>
      </c>
      <c r="AP58" s="323">
        <v>82246</v>
      </c>
      <c r="AQ58" s="324">
        <v>3.5</v>
      </c>
      <c r="AR58" s="325">
        <v>12</v>
      </c>
    </row>
    <row r="59" spans="1:44" ht="13" x14ac:dyDescent="0.2">
      <c r="A59" s="247"/>
      <c r="AK59" s="303" t="s">
        <v>524</v>
      </c>
      <c r="AL59" s="304"/>
      <c r="AM59" s="312">
        <v>1472887</v>
      </c>
      <c r="AN59" s="313">
        <v>179642</v>
      </c>
      <c r="AO59" s="314">
        <v>42.2</v>
      </c>
      <c r="AP59" s="315">
        <v>166234</v>
      </c>
      <c r="AQ59" s="316">
        <v>0.6</v>
      </c>
      <c r="AR59" s="317">
        <v>41.6</v>
      </c>
    </row>
    <row r="60" spans="1:44" ht="13" x14ac:dyDescent="0.2">
      <c r="A60" s="247"/>
      <c r="AK60" s="318"/>
      <c r="AL60" s="319" t="s">
        <v>520</v>
      </c>
      <c r="AM60" s="320">
        <v>1267301</v>
      </c>
      <c r="AN60" s="321">
        <v>154568</v>
      </c>
      <c r="AO60" s="322">
        <v>62.3</v>
      </c>
      <c r="AP60" s="323">
        <v>89789</v>
      </c>
      <c r="AQ60" s="324">
        <v>9.1999999999999993</v>
      </c>
      <c r="AR60" s="325">
        <v>53.1</v>
      </c>
    </row>
    <row r="61" spans="1:44" ht="13" x14ac:dyDescent="0.2">
      <c r="A61" s="247"/>
      <c r="AK61" s="303" t="s">
        <v>525</v>
      </c>
      <c r="AL61" s="326"/>
      <c r="AM61" s="312">
        <v>1123548</v>
      </c>
      <c r="AN61" s="313">
        <v>131283</v>
      </c>
      <c r="AO61" s="314">
        <v>4.5999999999999996</v>
      </c>
      <c r="AP61" s="315">
        <v>148542</v>
      </c>
      <c r="AQ61" s="327">
        <v>5.8</v>
      </c>
      <c r="AR61" s="317">
        <v>-1.2</v>
      </c>
    </row>
    <row r="62" spans="1:44" ht="13" x14ac:dyDescent="0.2">
      <c r="A62" s="247"/>
      <c r="AK62" s="318"/>
      <c r="AL62" s="319" t="s">
        <v>520</v>
      </c>
      <c r="AM62" s="320">
        <v>899368</v>
      </c>
      <c r="AN62" s="321">
        <v>105122</v>
      </c>
      <c r="AO62" s="322">
        <v>8.6999999999999993</v>
      </c>
      <c r="AP62" s="323">
        <v>77836</v>
      </c>
      <c r="AQ62" s="324">
        <v>9.6999999999999993</v>
      </c>
      <c r="AR62" s="325">
        <v>-1</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gqnTiO2QQNhmhCiDOyl869j1ixuSqQ8/80+ElzHalIzsRMAdgZ8tZugRitZBfVcNtb7AmFQsJOxlrZ4fgAUdVw==" saltValue="oESN5WrjBY3a6tjR9kT/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udr76V2bLw4llWjNVpixL3xFclCvlKjaQqqs/pY/II9D5yLFTIjCsqPjLzZ1+Uz8y9u27emOqcIqRQ55XiBhsQ==" saltValue="YEJdSkIK7oBhMQInfK57K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eGTjZbKKRHmsC3sh+NoaQooJ7S6DuEP+9OOlSGdNMtER8rAakK5fQITUjg6wtvL7rpkOGbJzhUMtD0+i3Q3k7A==" saltValue="9AWDCjb1KnE5eYhANXcYH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76.28</v>
      </c>
      <c r="G47" s="12">
        <v>76.02</v>
      </c>
      <c r="H47" s="12">
        <v>80.7</v>
      </c>
      <c r="I47" s="12">
        <v>82.67</v>
      </c>
      <c r="J47" s="13">
        <v>82.78</v>
      </c>
    </row>
    <row r="48" spans="2:10" ht="57.75" customHeight="1" x14ac:dyDescent="0.2">
      <c r="B48" s="14"/>
      <c r="C48" s="1128" t="s">
        <v>4</v>
      </c>
      <c r="D48" s="1128"/>
      <c r="E48" s="1129"/>
      <c r="F48" s="15">
        <v>10.85</v>
      </c>
      <c r="G48" s="16">
        <v>10.6</v>
      </c>
      <c r="H48" s="16">
        <v>9.6300000000000008</v>
      </c>
      <c r="I48" s="16">
        <v>9.85</v>
      </c>
      <c r="J48" s="17">
        <v>8.08</v>
      </c>
    </row>
    <row r="49" spans="2:10" ht="57.75" customHeight="1" thickBot="1" x14ac:dyDescent="0.25">
      <c r="B49" s="18"/>
      <c r="C49" s="1130" t="s">
        <v>5</v>
      </c>
      <c r="D49" s="1130"/>
      <c r="E49" s="1131"/>
      <c r="F49" s="19">
        <v>7.15</v>
      </c>
      <c r="G49" s="20">
        <v>5.38</v>
      </c>
      <c r="H49" s="20">
        <v>4.2</v>
      </c>
      <c r="I49" s="20">
        <v>5.04</v>
      </c>
      <c r="J49" s="21">
        <v>3.28</v>
      </c>
    </row>
    <row r="50" spans="2:10" ht="13" x14ac:dyDescent="0.2"/>
  </sheetData>
  <sheetProtection algorithmName="SHA-512" hashValue="k4Ot8vJVQwP54cLeEUJdfhlKibV27EUxeyMkFbJmzWw6qAiu7zAFrHW7vC8hvGIMMojMxYlz46YWXhIeiTVFfg==" saltValue="qQim8+Rck8bcuH6j3kRB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cp:lastPrinted>2026-03-13T07:27:23Z</cp:lastPrinted>
  <dcterms:created xsi:type="dcterms:W3CDTF">2026-02-23T08:42:25Z</dcterms:created>
  <dcterms:modified xsi:type="dcterms:W3CDTF">2026-03-19T06:35:14Z</dcterms:modified>
  <cp:category/>
</cp:coreProperties>
</file>