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G:\共有ドライブ\110135000市町村課_2025\H_財政\R7年度　研修生\02_交付税_後期（井形）\13_財政状況資料集【前年度上席】\07 _HP公表用データ\"/>
    </mc:Choice>
  </mc:AlternateContent>
  <xr:revisionPtr revIDLastSave="0" documentId="13_ncr:1_{7034A5EE-5809-4F91-BA9C-FD591190AA18}"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CO36" i="10"/>
  <c r="BW36" i="10"/>
  <c r="BW37" i="10" s="1"/>
  <c r="BE36" i="10"/>
  <c r="AM36" i="10"/>
  <c r="C36" i="10"/>
  <c r="CO35" i="10"/>
  <c r="BW35" i="10"/>
  <c r="BE35" i="10"/>
  <c r="AM35" i="10"/>
  <c r="CO34" i="10"/>
  <c r="BW34" i="10"/>
  <c r="BE34" i="10"/>
  <c r="C34" i="10"/>
  <c r="C35"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l="1"/>
</calcChain>
</file>

<file path=xl/sharedStrings.xml><?xml version="1.0" encoding="utf-8"?>
<sst xmlns="http://schemas.openxmlformats.org/spreadsheetml/2006/main" count="1141" uniqueCount="557">
  <si>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</si>
  <si>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</si>
  <si>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</si>
  <si>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</si>
  <si>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</si>
  <si>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</si>
  <si>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</si>
  <si>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</si>
  <si>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</si>
  <si>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</si>
  <si>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</si>
  <si>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</si>
  <si>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</si>
  <si>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</si>
  <si>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</si>
  <si>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</si>
  <si>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</si>
  <si>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</si>
  <si>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</si>
  <si>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</si>
  <si>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</si>
  <si>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</si>
  <si>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</si>
  <si>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</si>
  <si>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</si>
  <si>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</si>
  <si>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</si>
  <si>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</si>
  <si>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</si>
  <si>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</si>
  <si>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</si>
  <si>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</si>
  <si>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</si>
  <si>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</si>
  <si>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</si>
  <si>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</si>
  <si>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</si>
  <si>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</si>
  <si>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</si>
  <si>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</si>
  <si>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</si>
  <si>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</si>
  <si>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</si>
  <si>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</si>
  <si>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</si>
  <si>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</si>
  <si>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</si>
  <si>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</si>
  <si>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</si>
  <si>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</si>
  <si>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</si>
  <si>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</si>
  <si>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</si>
  <si>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</si>
  <si>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</si>
  <si>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</si>
  <si>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</si>
  <si>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</si>
  <si>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</si>
  <si>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</si>
  <si>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</si>
  <si>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</si>
  <si>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</si>
  <si>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</si>
  <si>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</si>
  <si>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</si>
  <si>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</si>
  <si>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</si>
  <si>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</si>
  <si>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</si>
  <si>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</si>
  <si>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</si>
  <si>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</si>
  <si>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</si>
  <si>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</si>
  <si>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</si>
  <si>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</si>
  <si>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</si>
  <si>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</si>
  <si>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徳島県</t>
    <phoneticPr fontId="5"/>
  </si>
  <si>
    <t>市町村類型</t>
    <phoneticPr fontId="5"/>
  </si>
  <si>
    <t>Ⅴ－２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</si>
  <si>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</si>
  <si>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</si>
  <si>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</si>
  <si>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</si>
  <si>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</si>
  <si>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</si>
  <si>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</si>
  <si>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</si>
  <si>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</si>
  <si>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</si>
  <si>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</si>
  <si>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</si>
  <si>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石井町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</si>
  <si>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</si>
  <si>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</si>
  <si>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</si>
  <si>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</si>
  <si>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</si>
  <si>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</si>
  <si>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</si>
  <si>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</si>
  <si>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</si>
  <si>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</si>
  <si>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</si>
  <si>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</si>
  <si>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</si>
  <si>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</si>
  <si>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</si>
  <si>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</si>
  <si>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</si>
  <si>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</si>
  <si>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</si>
  <si>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</si>
  <si>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</si>
  <si>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</si>
  <si>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</si>
  <si>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</si>
  <si>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</si>
  <si>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</si>
  <si>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</si>
  <si>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</si>
  <si>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</si>
  <si>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</si>
  <si>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</si>
  <si>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</si>
  <si>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</si>
  <si>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</si>
  <si>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</si>
  <si>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</si>
  <si>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</si>
  <si>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</si>
  <si>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</si>
  <si>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</si>
  <si>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</si>
  <si>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</si>
  <si>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</si>
  <si>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</si>
  <si>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</si>
  <si>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</si>
  <si>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</si>
  <si>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</si>
  <si>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</si>
  <si>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</si>
  <si>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</si>
  <si>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</si>
  <si>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</si>
  <si>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</si>
  <si>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</si>
  <si>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</si>
  <si>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</si>
  <si>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</si>
  <si>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</si>
  <si>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</si>
  <si>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</si>
  <si>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</si>
  <si>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</si>
  <si>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</si>
  <si>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</si>
  <si>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</si>
  <si>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</si>
  <si>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</si>
  <si>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</si>
  <si>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</si>
  <si>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</si>
  <si>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</si>
  <si>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</si>
  <si>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</si>
  <si>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</si>
  <si>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</si>
  <si>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</si>
  <si>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</si>
  <si>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</si>
  <si>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</si>
  <si>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</si>
  <si>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</si>
  <si>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</si>
  <si>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</si>
  <si>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</si>
  <si>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</si>
  <si>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</si>
  <si>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</si>
  <si>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</si>
  <si>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</si>
  <si>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</si>
  <si>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</si>
  <si>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</si>
  <si>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</si>
  <si>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</si>
  <si>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</si>
  <si>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</si>
  <si>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</si>
  <si>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</si>
  <si>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</si>
  <si>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</si>
  <si>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</si>
  <si>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</si>
  <si>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</si>
  <si>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</si>
  <si>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</si>
  <si>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</si>
  <si>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</si>
  <si>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徳島県石井町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</si>
  <si>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</si>
  <si>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</si>
  <si>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</si>
  <si>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</si>
  <si>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</si>
  <si>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</si>
  <si>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</si>
  <si>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</si>
  <si>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</si>
  <si>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</si>
  <si>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</si>
  <si>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</si>
  <si>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</si>
  <si>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</si>
  <si>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</si>
  <si>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</si>
  <si>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</si>
  <si>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</si>
  <si>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</si>
  <si>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</si>
  <si>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</si>
  <si>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</si>
  <si>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</si>
  <si>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</si>
  <si>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</si>
  <si>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</si>
  <si>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</si>
  <si>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</si>
  <si>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</si>
  <si>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</si>
  <si>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</si>
  <si>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</si>
  <si>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</si>
  <si>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</si>
  <si>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</si>
  <si>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</si>
  <si>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</si>
  <si>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</si>
  <si>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</si>
  <si>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</si>
  <si>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</si>
  <si>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</si>
  <si>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</si>
  <si>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</si>
  <si>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</si>
  <si>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</si>
  <si>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</si>
  <si>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</si>
  <si>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</si>
  <si>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</si>
  <si>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</si>
  <si>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</si>
  <si>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</si>
  <si>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</si>
  <si>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</si>
  <si>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</si>
  <si>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</si>
  <si>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</si>
  <si>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</si>
  <si>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</si>
  <si>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</si>
  <si>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</si>
  <si>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</si>
  <si>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</si>
  <si>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</si>
  <si>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</si>
  <si>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</si>
  <si>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</si>
  <si>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</si>
  <si>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</si>
  <si>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</si>
  <si>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</si>
  <si>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</si>
  <si>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</si>
  <si>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</si>
  <si>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</si>
  <si>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</si>
  <si>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</si>
  <si>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</si>
  <si>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</si>
  <si>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</si>
  <si>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</si>
  <si>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</si>
  <si>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</si>
  <si>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</si>
  <si>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</si>
  <si>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</si>
  <si>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</si>
  <si>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</si>
  <si>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</si>
  <si>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</si>
  <si>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</si>
  <si>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</si>
  <si>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</si>
  <si>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</si>
  <si>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</si>
  <si>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</si>
  <si>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</si>
  <si>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</si>
  <si>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</si>
  <si>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</si>
  <si>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</si>
  <si>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</si>
  <si>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</si>
  <si>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</si>
  <si>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</si>
  <si>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</si>
  <si>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</si>
  <si>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</si>
  <si>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</si>
  <si>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</si>
  <si>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</si>
  <si>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</si>
  <si>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</si>
  <si>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</si>
  <si>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</si>
  <si>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</si>
  <si>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</si>
  <si>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</si>
  <si>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</si>
  <si>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</si>
  <si>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</si>
  <si>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6"/>
  </si>
  <si>
    <t>交通</t>
    <phoneticPr fontId="5"/>
  </si>
  <si>
    <t>被保険者数(人)</t>
  </si>
  <si>
    <t>　積立金</t>
    <phoneticPr fontId="5"/>
  </si>
  <si>
    <t>　うち臨時財政対策債</t>
    <phoneticPr fontId="5"/>
  </si>
  <si>
    <t>電気</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</si>
  <si>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</si>
  <si>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</si>
  <si>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</si>
  <si>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</si>
  <si>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</si>
  <si>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</si>
  <si>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</si>
  <si>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</si>
  <si>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</si>
  <si>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</si>
  <si>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</si>
  <si>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</si>
  <si>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</si>
  <si>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</si>
  <si>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</si>
  <si>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</si>
  <si>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</si>
  <si>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</si>
  <si>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</si>
  <si>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</si>
  <si>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</si>
  <si>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</si>
  <si>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徳島県石井町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</si>
  <si>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</si>
  <si>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</si>
  <si>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</si>
  <si>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</si>
  <si>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</si>
  <si>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</si>
  <si>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</si>
  <si>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</si>
  <si>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</si>
  <si>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</si>
  <si>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</si>
  <si>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</si>
  <si>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</si>
  <si>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</si>
  <si>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</si>
  <si>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</si>
  <si>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</si>
  <si>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</si>
  <si>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</si>
  <si>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</si>
  <si>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石井町給与集中管理特別会計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</si>
  <si>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</si>
  <si>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</si>
  <si>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</si>
  <si>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</si>
  <si>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</si>
  <si>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</si>
  <si>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</si>
  <si>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</si>
  <si>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</si>
  <si>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</si>
  <si>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</si>
  <si>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</si>
  <si>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</si>
  <si>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石井町国民健康保険特別会計</t>
    <phoneticPr fontId="5"/>
  </si>
  <si>
    <t>石井町介護保険特別会計</t>
    <phoneticPr fontId="5"/>
  </si>
  <si>
    <t>石井町後期高齢者医療特別会計</t>
    <phoneticPr fontId="5"/>
  </si>
  <si>
    <t>石井町水道事業会計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</si>
  <si>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</si>
  <si>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</si>
  <si>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</si>
  <si>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</si>
  <si>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</si>
  <si>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</si>
  <si>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</si>
  <si>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</si>
  <si>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</si>
  <si>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</si>
  <si>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</si>
  <si>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</si>
  <si>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</si>
  <si>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</si>
  <si>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</si>
  <si>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</si>
  <si>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</si>
  <si>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</si>
  <si>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</si>
  <si>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</si>
  <si>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</si>
  <si>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</si>
  <si>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</si>
  <si>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</si>
  <si>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</si>
  <si>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</si>
  <si>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</si>
  <si>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</si>
  <si>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</si>
  <si>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</si>
  <si>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</si>
  <si>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</si>
  <si>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</si>
  <si>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</si>
  <si>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</si>
  <si>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</si>
  <si>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</si>
  <si>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</si>
  <si>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</si>
  <si>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</si>
  <si>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</si>
  <si>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</si>
  <si>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</si>
  <si>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</si>
  <si>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</si>
  <si>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</si>
  <si>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</si>
  <si>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</si>
  <si>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</si>
  <si>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</si>
  <si>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</si>
  <si>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</si>
  <si>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</si>
  <si>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</si>
  <si>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</si>
  <si>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</si>
  <si>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</si>
  <si>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</si>
  <si>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</si>
  <si>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</si>
  <si>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</si>
  <si>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</si>
  <si>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</si>
  <si>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</si>
  <si>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</si>
  <si>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</si>
  <si>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</si>
  <si>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</si>
  <si>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</si>
  <si>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</si>
  <si>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</si>
  <si>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</si>
  <si>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</si>
  <si>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</si>
  <si>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</si>
  <si>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</si>
  <si>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</si>
  <si>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</si>
  <si>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</si>
  <si>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</si>
  <si>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</si>
  <si>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</si>
  <si>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</si>
  <si>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</si>
  <si>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</si>
  <si>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</si>
  <si>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</si>
  <si>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</si>
  <si>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</si>
  <si>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</si>
  <si>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</si>
  <si>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</si>
  <si>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</si>
  <si>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</si>
  <si>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</si>
  <si>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</si>
  <si>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</si>
  <si>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</si>
  <si>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</si>
  <si>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</si>
  <si>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</si>
  <si>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</si>
  <si>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</si>
  <si>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</si>
  <si>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</si>
  <si>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</si>
  <si>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</si>
  <si>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</si>
  <si>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</si>
  <si>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</si>
  <si>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</si>
  <si>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</si>
  <si>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</si>
  <si>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</si>
  <si>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</si>
  <si>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</si>
  <si>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</si>
  <si>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</si>
  <si>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</si>
  <si>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</si>
  <si>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</si>
  <si>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</si>
  <si>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</si>
  <si>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</si>
  <si>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</si>
  <si>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</si>
  <si>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</si>
  <si>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</si>
  <si>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</si>
  <si>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</si>
  <si>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</si>
  <si>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</si>
  <si>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</si>
  <si>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</si>
  <si>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</si>
  <si>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</si>
  <si>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6.63</t>
  </si>
  <si>
    <t>▲ 3.58</t>
  </si>
  <si>
    <t>▲ 0.69</t>
  </si>
  <si>
    <t>石井町水道事業会計</t>
  </si>
  <si>
    <t>一般会計</t>
  </si>
  <si>
    <t>石井町介護保険特別会計</t>
  </si>
  <si>
    <t>石井町国民健康保険特別会計</t>
  </si>
  <si>
    <t>石井町後期高齢者医療特別会計</t>
  </si>
  <si>
    <t>石井町給与集中管理特別会計</t>
  </si>
  <si>
    <t>その他会計（赤字）</t>
  </si>
  <si>
    <t>その他会計（黒字）</t>
  </si>
  <si>
    <t>R02</t>
    <phoneticPr fontId="5"/>
  </si>
  <si>
    <t>R03</t>
    <phoneticPr fontId="5"/>
  </si>
  <si>
    <t>R04</t>
    <phoneticPr fontId="5"/>
  </si>
  <si>
    <t>R05</t>
    <phoneticPr fontId="5"/>
  </si>
  <si>
    <t>R06</t>
    <phoneticPr fontId="5"/>
  </si>
  <si>
    <t>-</t>
    <phoneticPr fontId="2"/>
  </si>
  <si>
    <t>名西消防組合</t>
    <rPh sb="0" eb="6">
      <t>ミョウザイショウボウクミアイ</t>
    </rPh>
    <phoneticPr fontId="2"/>
  </si>
  <si>
    <t>徳島県市町村議会議員公務災害補償等組合</t>
    <rPh sb="0" eb="3">
      <t>トクシマケン</t>
    </rPh>
    <rPh sb="3" eb="6">
      <t>シチョウソン</t>
    </rPh>
    <rPh sb="6" eb="8">
      <t>ギカイ</t>
    </rPh>
    <rPh sb="8" eb="10">
      <t>ギイン</t>
    </rPh>
    <rPh sb="10" eb="12">
      <t>コウム</t>
    </rPh>
    <rPh sb="12" eb="14">
      <t>サイガイ</t>
    </rPh>
    <rPh sb="14" eb="16">
      <t>ホショウ</t>
    </rPh>
    <rPh sb="16" eb="17">
      <t>トウ</t>
    </rPh>
    <rPh sb="17" eb="19">
      <t>クミアイ</t>
    </rPh>
    <phoneticPr fontId="2"/>
  </si>
  <si>
    <t>徳島県市町村総合事務組合（一般会計）</t>
    <rPh sb="0" eb="3">
      <t>トクシマケン</t>
    </rPh>
    <rPh sb="3" eb="6">
      <t>シチョウソン</t>
    </rPh>
    <rPh sb="6" eb="8">
      <t>ソウゴウ</t>
    </rPh>
    <rPh sb="8" eb="10">
      <t>ジム</t>
    </rPh>
    <rPh sb="10" eb="12">
      <t>クミアイ</t>
    </rPh>
    <rPh sb="13" eb="15">
      <t>イッパン</t>
    </rPh>
    <rPh sb="15" eb="17">
      <t>カイケイ</t>
    </rPh>
    <phoneticPr fontId="2"/>
  </si>
  <si>
    <t>徳島県市町村総合事務組合（徳島滞納整理機構特別会計）</t>
    <phoneticPr fontId="2"/>
  </si>
  <si>
    <t>徳島県後期高齢者医療広域連合（一般会計）</t>
    <rPh sb="0" eb="3">
      <t>トクシマケン</t>
    </rPh>
    <rPh sb="15" eb="17">
      <t>イッパン</t>
    </rPh>
    <rPh sb="17" eb="19">
      <t>カイケイ</t>
    </rPh>
    <phoneticPr fontId="2"/>
  </si>
  <si>
    <t>徳島県後期高齢者医療広域連合（後期高齢者医療事業会計）</t>
    <rPh sb="0" eb="3">
      <t>トクシマケン</t>
    </rPh>
    <rPh sb="15" eb="17">
      <t>コウキ</t>
    </rPh>
    <rPh sb="17" eb="20">
      <t>コウレイシャ</t>
    </rPh>
    <rPh sb="20" eb="22">
      <t>イリョウ</t>
    </rPh>
    <rPh sb="22" eb="24">
      <t>ジギョウ</t>
    </rPh>
    <rPh sb="24" eb="26">
      <t>カイケイ</t>
    </rPh>
    <phoneticPr fontId="2"/>
  </si>
  <si>
    <t>廃棄物処理施設整備事業基金</t>
    <rPh sb="0" eb="3">
      <t>ハイキブツ</t>
    </rPh>
    <rPh sb="3" eb="5">
      <t>ショリ</t>
    </rPh>
    <rPh sb="5" eb="7">
      <t>シセツ</t>
    </rPh>
    <rPh sb="7" eb="9">
      <t>セイビ</t>
    </rPh>
    <rPh sb="9" eb="11">
      <t>ジギョウ</t>
    </rPh>
    <rPh sb="11" eb="13">
      <t>キキン</t>
    </rPh>
    <phoneticPr fontId="5"/>
  </si>
  <si>
    <t>地域福祉基金</t>
    <rPh sb="0" eb="2">
      <t>チイキ</t>
    </rPh>
    <rPh sb="2" eb="4">
      <t>フクシ</t>
    </rPh>
    <rPh sb="4" eb="6">
      <t>キキン</t>
    </rPh>
    <phoneticPr fontId="2"/>
  </si>
  <si>
    <t>火葬場建設基金</t>
    <rPh sb="0" eb="3">
      <t>カソウジョウ</t>
    </rPh>
    <rPh sb="3" eb="5">
      <t>ケンセツ</t>
    </rPh>
    <rPh sb="5" eb="7">
      <t>キキン</t>
    </rPh>
    <phoneticPr fontId="2"/>
  </si>
  <si>
    <t>町営住宅施設整備事業基金</t>
    <rPh sb="0" eb="2">
      <t>チョウエイ</t>
    </rPh>
    <rPh sb="2" eb="4">
      <t>ジュウタク</t>
    </rPh>
    <rPh sb="4" eb="6">
      <t>シセツ</t>
    </rPh>
    <rPh sb="6" eb="8">
      <t>セイビ</t>
    </rPh>
    <rPh sb="8" eb="10">
      <t>ジギョウ</t>
    </rPh>
    <rPh sb="10" eb="12">
      <t>キキン</t>
    </rPh>
    <phoneticPr fontId="2"/>
  </si>
  <si>
    <t>国際交流基金</t>
    <rPh sb="0" eb="2">
      <t>コクサイ</t>
    </rPh>
    <rPh sb="2" eb="4">
      <t>コウリュウ</t>
    </rPh>
    <rPh sb="4" eb="6">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</si>
</sst>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52068</c:v>
                </c:pt>
                <c:pt idx="1">
                  <c:v>47161</c:v>
                </c:pt>
                <c:pt idx="2">
                  <c:v>43423</c:v>
                </c:pt>
                <c:pt idx="3">
                  <c:v>45265</c:v>
                </c:pt>
                <c:pt idx="4">
                  <c:v>54621</c:v>
                </c:pt>
              </c:numCache>
            </c:numRef>
          </c:val>
          <c:smooth val="0"/>
          <c:extLst>
            <c:ext xmlns:c16="http://schemas.microsoft.com/office/drawing/2014/chart" uri="{C3380CC4-5D6E-409C-BE32-E72D297353CC}">
              <c16:uniqueId val="{00000000-2E4C-4854-8CA2-AE509DE660E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94324</c:v>
                </c:pt>
                <c:pt idx="1">
                  <c:v>17267</c:v>
                </c:pt>
                <c:pt idx="2">
                  <c:v>24540</c:v>
                </c:pt>
                <c:pt idx="3">
                  <c:v>46364</c:v>
                </c:pt>
                <c:pt idx="4">
                  <c:v>56701</c:v>
                </c:pt>
              </c:numCache>
            </c:numRef>
          </c:val>
          <c:smooth val="0"/>
          <c:extLst>
            <c:ext xmlns:c16="http://schemas.microsoft.com/office/drawing/2014/chart" uri="{C3380CC4-5D6E-409C-BE32-E72D297353CC}">
              <c16:uniqueId val="{00000001-2E4C-4854-8CA2-AE509DE660E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6.11</c:v>
                </c:pt>
                <c:pt idx="1">
                  <c:v>7.37</c:v>
                </c:pt>
                <c:pt idx="2">
                  <c:v>6.87</c:v>
                </c:pt>
                <c:pt idx="3">
                  <c:v>7.4</c:v>
                </c:pt>
                <c:pt idx="4">
                  <c:v>7.67</c:v>
                </c:pt>
              </c:numCache>
            </c:numRef>
          </c:val>
          <c:extLst>
            <c:ext xmlns:c16="http://schemas.microsoft.com/office/drawing/2014/chart" uri="{C3380CC4-5D6E-409C-BE32-E72D297353CC}">
              <c16:uniqueId val="{00000000-6D04-4D49-88FA-C76764FD864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33.119999999999997</c:v>
                </c:pt>
                <c:pt idx="1">
                  <c:v>34.86</c:v>
                </c:pt>
                <c:pt idx="2">
                  <c:v>36.89</c:v>
                </c:pt>
                <c:pt idx="3">
                  <c:v>31.68</c:v>
                </c:pt>
                <c:pt idx="4">
                  <c:v>29.43</c:v>
                </c:pt>
              </c:numCache>
            </c:numRef>
          </c:val>
          <c:extLst>
            <c:ext xmlns:c16="http://schemas.microsoft.com/office/drawing/2014/chart" uri="{C3380CC4-5D6E-409C-BE32-E72D297353CC}">
              <c16:uniqueId val="{00000001-6D04-4D49-88FA-C76764FD864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-6.63</c:v>
                </c:pt>
                <c:pt idx="1">
                  <c:v>5.04</c:v>
                </c:pt>
                <c:pt idx="2">
                  <c:v>0.52</c:v>
                </c:pt>
                <c:pt idx="3">
                  <c:v>-3.58</c:v>
                </c:pt>
                <c:pt idx="4">
                  <c:v>-0.69</c:v>
                </c:pt>
              </c:numCache>
            </c:numRef>
          </c:val>
          <c:smooth val="0"/>
          <c:extLst>
            <c:ext xmlns:c16="http://schemas.microsoft.com/office/drawing/2014/chart" uri="{C3380CC4-5D6E-409C-BE32-E72D297353CC}">
              <c16:uniqueId val="{00000002-6D04-4D49-88FA-C76764FD864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B49-4EDE-AE08-AF307C95D39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B49-4EDE-AE08-AF307C95D39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B49-4EDE-AE08-AF307C95D390}"/>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0B49-4EDE-AE08-AF307C95D390}"/>
            </c:ext>
          </c:extLst>
        </c:ser>
        <c:ser>
          <c:idx val="4"/>
          <c:order val="4"/>
          <c:tx>
            <c:strRef>
              <c:f>データシート!$A$31</c:f>
              <c:strCache>
                <c:ptCount val="1"/>
                <c:pt idx="0">
                  <c:v>石井町給与集中管理特別会計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0B49-4EDE-AE08-AF307C95D390}"/>
            </c:ext>
          </c:extLst>
        </c:ser>
        <c:ser>
          <c:idx val="5"/>
          <c:order val="5"/>
          <c:tx>
            <c:strRef>
              <c:f>データシート!$A$32</c:f>
              <c:strCache>
                <c:ptCount val="1"/>
                <c:pt idx="0">
                  <c:v>石井町後期高齢者医療特別会計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0.05</c:v>
                </c:pt>
                <c:pt idx="2">
                  <c:v>#N/A</c:v>
                </c:pt>
                <c:pt idx="3">
                  <c:v>0.14000000000000001</c:v>
                </c:pt>
                <c:pt idx="4">
                  <c:v>#N/A</c:v>
                </c:pt>
                <c:pt idx="5">
                  <c:v>0.06</c:v>
                </c:pt>
                <c:pt idx="6">
                  <c:v>#N/A</c:v>
                </c:pt>
                <c:pt idx="7">
                  <c:v>0.08</c:v>
                </c:pt>
                <c:pt idx="8">
                  <c:v>#N/A</c:v>
                </c:pt>
                <c:pt idx="9">
                  <c:v>7.0000000000000007E-2</c:v>
                </c:pt>
              </c:numCache>
            </c:numRef>
          </c:val>
          <c:extLst>
            <c:ext xmlns:c16="http://schemas.microsoft.com/office/drawing/2014/chart" uri="{C3380CC4-5D6E-409C-BE32-E72D297353CC}">
              <c16:uniqueId val="{00000005-0B49-4EDE-AE08-AF307C95D390}"/>
            </c:ext>
          </c:extLst>
        </c:ser>
        <c:ser>
          <c:idx val="6"/>
          <c:order val="6"/>
          <c:tx>
            <c:strRef>
              <c:f>データシート!$A$33</c:f>
              <c:strCache>
                <c:ptCount val="1"/>
                <c:pt idx="0">
                  <c:v>石井町国民健康保険特別会計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2.13</c:v>
                </c:pt>
                <c:pt idx="2">
                  <c:v>#N/A</c:v>
                </c:pt>
                <c:pt idx="3">
                  <c:v>1.91</c:v>
                </c:pt>
                <c:pt idx="4">
                  <c:v>#N/A</c:v>
                </c:pt>
                <c:pt idx="5">
                  <c:v>1.46</c:v>
                </c:pt>
                <c:pt idx="6">
                  <c:v>#N/A</c:v>
                </c:pt>
                <c:pt idx="7">
                  <c:v>1.91</c:v>
                </c:pt>
                <c:pt idx="8">
                  <c:v>#N/A</c:v>
                </c:pt>
                <c:pt idx="9">
                  <c:v>1.67</c:v>
                </c:pt>
              </c:numCache>
            </c:numRef>
          </c:val>
          <c:extLst>
            <c:ext xmlns:c16="http://schemas.microsoft.com/office/drawing/2014/chart" uri="{C3380CC4-5D6E-409C-BE32-E72D297353CC}">
              <c16:uniqueId val="{00000006-0B49-4EDE-AE08-AF307C95D390}"/>
            </c:ext>
          </c:extLst>
        </c:ser>
        <c:ser>
          <c:idx val="7"/>
          <c:order val="7"/>
          <c:tx>
            <c:strRef>
              <c:f>データシート!$A$34</c:f>
              <c:strCache>
                <c:ptCount val="1"/>
                <c:pt idx="0">
                  <c:v>石井町介護保険特別会計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2.93</c:v>
                </c:pt>
                <c:pt idx="2">
                  <c:v>#N/A</c:v>
                </c:pt>
                <c:pt idx="3">
                  <c:v>4.33</c:v>
                </c:pt>
                <c:pt idx="4">
                  <c:v>#N/A</c:v>
                </c:pt>
                <c:pt idx="5">
                  <c:v>6.16</c:v>
                </c:pt>
                <c:pt idx="6">
                  <c:v>#N/A</c:v>
                </c:pt>
                <c:pt idx="7">
                  <c:v>1.75</c:v>
                </c:pt>
                <c:pt idx="8">
                  <c:v>#N/A</c:v>
                </c:pt>
                <c:pt idx="9">
                  <c:v>2.76</c:v>
                </c:pt>
              </c:numCache>
            </c:numRef>
          </c:val>
          <c:extLst>
            <c:ext xmlns:c16="http://schemas.microsoft.com/office/drawing/2014/chart" uri="{C3380CC4-5D6E-409C-BE32-E72D297353CC}">
              <c16:uniqueId val="{00000007-0B49-4EDE-AE08-AF307C95D39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6.1</c:v>
                </c:pt>
                <c:pt idx="2">
                  <c:v>#N/A</c:v>
                </c:pt>
                <c:pt idx="3">
                  <c:v>7.36</c:v>
                </c:pt>
                <c:pt idx="4">
                  <c:v>#N/A</c:v>
                </c:pt>
                <c:pt idx="5">
                  <c:v>6.86</c:v>
                </c:pt>
                <c:pt idx="6">
                  <c:v>#N/A</c:v>
                </c:pt>
                <c:pt idx="7">
                  <c:v>7.39</c:v>
                </c:pt>
                <c:pt idx="8">
                  <c:v>#N/A</c:v>
                </c:pt>
                <c:pt idx="9">
                  <c:v>7.66</c:v>
                </c:pt>
              </c:numCache>
            </c:numRef>
          </c:val>
          <c:extLst>
            <c:ext xmlns:c16="http://schemas.microsoft.com/office/drawing/2014/chart" uri="{C3380CC4-5D6E-409C-BE32-E72D297353CC}">
              <c16:uniqueId val="{00000008-0B49-4EDE-AE08-AF307C95D390}"/>
            </c:ext>
          </c:extLst>
        </c:ser>
        <c:ser>
          <c:idx val="9"/>
          <c:order val="9"/>
          <c:tx>
            <c:strRef>
              <c:f>データシート!$A$36</c:f>
              <c:strCache>
                <c:ptCount val="1"/>
                <c:pt idx="0">
                  <c:v>石井町水道事業会計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7.17</c:v>
                </c:pt>
                <c:pt idx="2">
                  <c:v>#N/A</c:v>
                </c:pt>
                <c:pt idx="3">
                  <c:v>7.81</c:v>
                </c:pt>
                <c:pt idx="4">
                  <c:v>#N/A</c:v>
                </c:pt>
                <c:pt idx="5">
                  <c:v>8.77</c:v>
                </c:pt>
                <c:pt idx="6">
                  <c:v>#N/A</c:v>
                </c:pt>
                <c:pt idx="7">
                  <c:v>9.08</c:v>
                </c:pt>
                <c:pt idx="8">
                  <c:v>#N/A</c:v>
                </c:pt>
                <c:pt idx="9">
                  <c:v>9.56</c:v>
                </c:pt>
              </c:numCache>
            </c:numRef>
          </c:val>
          <c:extLst>
            <c:ext xmlns:c16="http://schemas.microsoft.com/office/drawing/2014/chart" uri="{C3380CC4-5D6E-409C-BE32-E72D297353CC}">
              <c16:uniqueId val="{00000009-0B49-4EDE-AE08-AF307C95D39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453</c:v>
                </c:pt>
                <c:pt idx="5">
                  <c:v>440</c:v>
                </c:pt>
                <c:pt idx="8">
                  <c:v>417</c:v>
                </c:pt>
                <c:pt idx="11">
                  <c:v>406</c:v>
                </c:pt>
                <c:pt idx="14">
                  <c:v>391</c:v>
                </c:pt>
              </c:numCache>
            </c:numRef>
          </c:val>
          <c:extLst>
            <c:ext xmlns:c16="http://schemas.microsoft.com/office/drawing/2014/chart" uri="{C3380CC4-5D6E-409C-BE32-E72D297353CC}">
              <c16:uniqueId val="{00000000-1CF3-47A3-8CD2-4DC8C419DA5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CF3-47A3-8CD2-4DC8C419DA5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CF3-47A3-8CD2-4DC8C419DA5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CF3-47A3-8CD2-4DC8C419DA5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c:v>
                </c:pt>
                <c:pt idx="3">
                  <c:v>4</c:v>
                </c:pt>
                <c:pt idx="6">
                  <c:v>3</c:v>
                </c:pt>
                <c:pt idx="9">
                  <c:v>3</c:v>
                </c:pt>
                <c:pt idx="12">
                  <c:v>2</c:v>
                </c:pt>
              </c:numCache>
            </c:numRef>
          </c:val>
          <c:extLst>
            <c:ext xmlns:c16="http://schemas.microsoft.com/office/drawing/2014/chart" uri="{C3380CC4-5D6E-409C-BE32-E72D297353CC}">
              <c16:uniqueId val="{00000004-1CF3-47A3-8CD2-4DC8C419DA5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CF3-47A3-8CD2-4DC8C419DA5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CF3-47A3-8CD2-4DC8C419DA5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769</c:v>
                </c:pt>
                <c:pt idx="3">
                  <c:v>744</c:v>
                </c:pt>
                <c:pt idx="6">
                  <c:v>702</c:v>
                </c:pt>
                <c:pt idx="9">
                  <c:v>594</c:v>
                </c:pt>
                <c:pt idx="12">
                  <c:v>542</c:v>
                </c:pt>
              </c:numCache>
            </c:numRef>
          </c:val>
          <c:extLst>
            <c:ext xmlns:c16="http://schemas.microsoft.com/office/drawing/2014/chart" uri="{C3380CC4-5D6E-409C-BE32-E72D297353CC}">
              <c16:uniqueId val="{00000007-1CF3-47A3-8CD2-4DC8C419DA5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320</c:v>
                </c:pt>
                <c:pt idx="2">
                  <c:v>#N/A</c:v>
                </c:pt>
                <c:pt idx="3">
                  <c:v>#N/A</c:v>
                </c:pt>
                <c:pt idx="4">
                  <c:v>308</c:v>
                </c:pt>
                <c:pt idx="5">
                  <c:v>#N/A</c:v>
                </c:pt>
                <c:pt idx="6">
                  <c:v>#N/A</c:v>
                </c:pt>
                <c:pt idx="7">
                  <c:v>288</c:v>
                </c:pt>
                <c:pt idx="8">
                  <c:v>#N/A</c:v>
                </c:pt>
                <c:pt idx="9">
                  <c:v>#N/A</c:v>
                </c:pt>
                <c:pt idx="10">
                  <c:v>191</c:v>
                </c:pt>
                <c:pt idx="11">
                  <c:v>#N/A</c:v>
                </c:pt>
                <c:pt idx="12">
                  <c:v>#N/A</c:v>
                </c:pt>
                <c:pt idx="13">
                  <c:v>153</c:v>
                </c:pt>
                <c:pt idx="14">
                  <c:v>#N/A</c:v>
                </c:pt>
              </c:numCache>
            </c:numRef>
          </c:val>
          <c:smooth val="0"/>
          <c:extLst>
            <c:ext xmlns:c16="http://schemas.microsoft.com/office/drawing/2014/chart" uri="{C3380CC4-5D6E-409C-BE32-E72D297353CC}">
              <c16:uniqueId val="{00000008-1CF3-47A3-8CD2-4DC8C419DA5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4770</c:v>
                </c:pt>
                <c:pt idx="5">
                  <c:v>4600</c:v>
                </c:pt>
                <c:pt idx="8">
                  <c:v>4307</c:v>
                </c:pt>
                <c:pt idx="11">
                  <c:v>4784</c:v>
                </c:pt>
                <c:pt idx="14">
                  <c:v>4129</c:v>
                </c:pt>
              </c:numCache>
            </c:numRef>
          </c:val>
          <c:extLst>
            <c:ext xmlns:c16="http://schemas.microsoft.com/office/drawing/2014/chart" uri="{C3380CC4-5D6E-409C-BE32-E72D297353CC}">
              <c16:uniqueId val="{00000000-A27A-4D99-8CB4-F9BED2BF608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A27A-4D99-8CB4-F9BED2BF608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4548</c:v>
                </c:pt>
                <c:pt idx="5">
                  <c:v>4956</c:v>
                </c:pt>
                <c:pt idx="8">
                  <c:v>5068</c:v>
                </c:pt>
                <c:pt idx="11">
                  <c:v>4902</c:v>
                </c:pt>
                <c:pt idx="14">
                  <c:v>4836</c:v>
                </c:pt>
              </c:numCache>
            </c:numRef>
          </c:val>
          <c:extLst>
            <c:ext xmlns:c16="http://schemas.microsoft.com/office/drawing/2014/chart" uri="{C3380CC4-5D6E-409C-BE32-E72D297353CC}">
              <c16:uniqueId val="{00000002-A27A-4D99-8CB4-F9BED2BF608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27A-4D99-8CB4-F9BED2BF608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27A-4D99-8CB4-F9BED2BF608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27A-4D99-8CB4-F9BED2BF608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988</c:v>
                </c:pt>
                <c:pt idx="3">
                  <c:v>934</c:v>
                </c:pt>
                <c:pt idx="6">
                  <c:v>979</c:v>
                </c:pt>
                <c:pt idx="9">
                  <c:v>866</c:v>
                </c:pt>
                <c:pt idx="12">
                  <c:v>823</c:v>
                </c:pt>
              </c:numCache>
            </c:numRef>
          </c:val>
          <c:extLst>
            <c:ext xmlns:c16="http://schemas.microsoft.com/office/drawing/2014/chart" uri="{C3380CC4-5D6E-409C-BE32-E72D297353CC}">
              <c16:uniqueId val="{00000006-A27A-4D99-8CB4-F9BED2BF608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257</c:v>
                </c:pt>
              </c:numCache>
            </c:numRef>
          </c:val>
          <c:extLst>
            <c:ext xmlns:c16="http://schemas.microsoft.com/office/drawing/2014/chart" uri="{C3380CC4-5D6E-409C-BE32-E72D297353CC}">
              <c16:uniqueId val="{00000007-A27A-4D99-8CB4-F9BED2BF608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14</c:v>
                </c:pt>
                <c:pt idx="3">
                  <c:v>10</c:v>
                </c:pt>
                <c:pt idx="6">
                  <c:v>5</c:v>
                </c:pt>
                <c:pt idx="9">
                  <c:v>3</c:v>
                </c:pt>
                <c:pt idx="12">
                  <c:v>1</c:v>
                </c:pt>
              </c:numCache>
            </c:numRef>
          </c:val>
          <c:extLst>
            <c:ext xmlns:c16="http://schemas.microsoft.com/office/drawing/2014/chart" uri="{C3380CC4-5D6E-409C-BE32-E72D297353CC}">
              <c16:uniqueId val="{00000008-A27A-4D99-8CB4-F9BED2BF608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27A-4D99-8CB4-F9BED2BF608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5448</c:v>
                </c:pt>
                <c:pt idx="3">
                  <c:v>5031</c:v>
                </c:pt>
                <c:pt idx="6">
                  <c:v>4482</c:v>
                </c:pt>
                <c:pt idx="9">
                  <c:v>4206</c:v>
                </c:pt>
                <c:pt idx="12">
                  <c:v>4515</c:v>
                </c:pt>
              </c:numCache>
            </c:numRef>
          </c:val>
          <c:extLst>
            <c:ext xmlns:c16="http://schemas.microsoft.com/office/drawing/2014/chart" uri="{C3380CC4-5D6E-409C-BE32-E72D297353CC}">
              <c16:uniqueId val="{0000000A-A27A-4D99-8CB4-F9BED2BF608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27A-4D99-8CB4-F9BED2BF608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2260</c:v>
                </c:pt>
                <c:pt idx="1">
                  <c:v>1991</c:v>
                </c:pt>
                <c:pt idx="2">
                  <c:v>1913</c:v>
                </c:pt>
              </c:numCache>
            </c:numRef>
          </c:val>
          <c:extLst>
            <c:ext xmlns:c16="http://schemas.microsoft.com/office/drawing/2014/chart" uri="{C3380CC4-5D6E-409C-BE32-E72D297353CC}">
              <c16:uniqueId val="{00000000-125A-419C-A054-44EDA3D169F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626</c:v>
                </c:pt>
                <c:pt idx="1">
                  <c:v>654</c:v>
                </c:pt>
                <c:pt idx="2">
                  <c:v>677</c:v>
                </c:pt>
              </c:numCache>
            </c:numRef>
          </c:val>
          <c:extLst>
            <c:ext xmlns:c16="http://schemas.microsoft.com/office/drawing/2014/chart" uri="{C3380CC4-5D6E-409C-BE32-E72D297353CC}">
              <c16:uniqueId val="{00000001-125A-419C-A054-44EDA3D169F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1062</c:v>
                </c:pt>
                <c:pt idx="1">
                  <c:v>1061</c:v>
                </c:pt>
                <c:pt idx="2">
                  <c:v>1059</c:v>
                </c:pt>
              </c:numCache>
            </c:numRef>
          </c:val>
          <c:extLst>
            <c:ext xmlns:c16="http://schemas.microsoft.com/office/drawing/2014/chart" uri="{C3380CC4-5D6E-409C-BE32-E72D297353CC}">
              <c16:uniqueId val="{00000002-125A-419C-A054-44EDA3D169F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徳島県石井町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過去の大型事業に係る地方債の償還終了及び新規地方債の発行抑制により、元利償還金は減少傾向にある。しかし、平成３０年度から庁舎建設事業の元利償還が開始され、令和元年度・２年度に給食センター改築事業地方債を発行したことにより、暫くは高い水準で推移することが予想さ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も新規地方債の発行については、基本的に抑制しつつ、実施が不可欠な大型事業に係る財源確保にあたっては、補助金等の活用を念頭に置き、実質公債費比率の分子の増加を最小限に抑えていく必要があ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満期一括償還地方債は利用していない。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徳島県石井町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過去の大型事業に係る地方債の償還終了により地方債の現在高は減少していたが、給食センター改築事業の地方債を発行したことから令和２年度は増加した。令和３年度から５年度は大型事業がなかったことにより前年度と比較すると減少している。</a:t>
          </a:r>
          <a:r>
            <a:rPr kumimoji="1" lang="ja-JP" altLang="en-US" sz="1100" b="0" i="0" baseline="0">
              <a:solidFill>
                <a:schemeClr val="dk1"/>
              </a:solidFill>
              <a:effectLst/>
              <a:latin typeface="+mn-lt"/>
              <a:ea typeface="+mn-ea"/>
              <a:cs typeface="+mn-cs"/>
            </a:rPr>
            <a:t>また、令和６年度については中央公民館改修事業や名西消防組合消防本部及び石井消防署新庁舎整備事業の大型事業により増加している。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将来負担比率の分子は、負数であるため将来負担比率は算出されていない。</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今後も現状を維持し、健全な財政運営を行えるよう努める。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徳島県石井町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令和６年度末の基金残高は、普通会計で約３</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６４９百万円となっており、前年度から約５７百万円の減となっている。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財政調整基金に約２３３百万円、減債基金に約３７百万円積み立てたが、施設の整備等の財源に充てるために財政調整基金を</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約３１１百万円、町債の償還の財源に充てるために減債基金を１４百万円取り崩したことが主な要因である。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基金の使途の明確化を計るために、個々の特定目的基金に積み立てていくことを予定している。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廃棄物処理施設整備事業基金：廃棄物処理施設の整備及び関連事業の推進を図る。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地域福祉基金：民間の創意を生かした在宅福祉、生きがいと健康づくりその他高齢者の保健福祉に関する事業の推進に資する。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火葬場建設基金：町の火葬場建設に要する経費に充てる。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町営住宅施設整備事業基金：町営住宅施設の整備事業費の財源に充てる。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国際交流基金：国際交流を通じ見聞を広げ、国際的視野を身につけ、地域活性化の推進を図る。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廃棄物処理施設整備事業基金については、一般廃棄物広域処理施設の整備に関連し、今後も積み立てを検討する。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令和６年度末の基金残高は、約１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９１３百万円となっており、前年度から７８百万円の減となっている。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解消が困難な財源不足額や災害等の対応については、財政調整的な基金の取り崩し等で対応している。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令和６年度の減については、２３３百万円積み立てたが、施設等の整備の財源に充てるため、３１１百万円取り崩したことが要因である。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景気後退による大幅な減収や、大規模災害の発生など不足の事態に備え、予算編成・執行の効率化を徹底し、積み立て・取り崩しを行う。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令和６年度の基金残高は、約６７７百万円となっており、前年度から約２３百万円の増となっている。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これは、３７百万円積み立てたが、町債の償還の財源に充てるため、１４百万円取り崩したことが要因である。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地方債の償還予定を踏まえて積み立て、取り崩しを行う。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徳島県石井町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24,567
24,250
28.85
11,813,711
11,229,211
498,253
6,499,504
4,514,885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令和</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年度は、全国平均</a:t>
          </a:r>
          <a:r>
            <a:rPr kumimoji="1" lang="ja-JP" altLang="en-US" sz="1100" b="0" i="0" baseline="0">
              <a:solidFill>
                <a:schemeClr val="dk1"/>
              </a:solidFill>
              <a:effectLst/>
              <a:latin typeface="+mn-lt"/>
              <a:ea typeface="+mn-ea"/>
              <a:cs typeface="+mn-cs"/>
            </a:rPr>
            <a:t>と同値だ</a:t>
          </a:r>
          <a:r>
            <a:rPr kumimoji="1" lang="ja-JP" altLang="ja-JP" sz="1100" b="0" i="0" baseline="0">
              <a:solidFill>
                <a:schemeClr val="dk1"/>
              </a:solidFill>
              <a:effectLst/>
              <a:latin typeface="+mn-lt"/>
              <a:ea typeface="+mn-ea"/>
              <a:cs typeface="+mn-cs"/>
            </a:rPr>
            <a:t>ったが、主要産業が少ないことから財政基盤が弱く、類似団体平均を０．１</a:t>
          </a:r>
          <a:r>
            <a:rPr kumimoji="1" lang="ja-JP" altLang="en-US" sz="1100" b="0" i="0" baseline="0">
              <a:solidFill>
                <a:schemeClr val="dk1"/>
              </a:solidFill>
              <a:effectLst/>
              <a:latin typeface="+mn-lt"/>
              <a:ea typeface="+mn-ea"/>
              <a:cs typeface="+mn-cs"/>
            </a:rPr>
            <a:t>４</a:t>
          </a:r>
          <a:r>
            <a:rPr kumimoji="1" lang="ja-JP" altLang="ja-JP" sz="1100" b="0" i="0" baseline="0">
              <a:solidFill>
                <a:schemeClr val="dk1"/>
              </a:solidFill>
              <a:effectLst/>
              <a:latin typeface="+mn-lt"/>
              <a:ea typeface="+mn-ea"/>
              <a:cs typeface="+mn-cs"/>
            </a:rPr>
            <a:t>ポイント下回っている。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今後も緊急に必要な事業を峻別し、歳出の削減を図るとともに、町税等の徴収率向上に取り組み自主財源の確保に努める。</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162278</xdr:rowOff>
    </xdr:from>
    <xdr:to>
      <xdr:col>23</xdr:col>
      <xdr:colOff>133350</xdr:colOff>
      <xdr:row>43</xdr:row>
      <xdr:rowOff>162278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5346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111777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135467</xdr:rowOff>
    </xdr:from>
    <xdr:to>
      <xdr:col>19</xdr:col>
      <xdr:colOff>133350</xdr:colOff>
      <xdr:row>43</xdr:row>
      <xdr:rowOff>162278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50781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81845</xdr:rowOff>
    </xdr:from>
    <xdr:to>
      <xdr:col>19</xdr:col>
      <xdr:colOff>184150</xdr:colOff>
      <xdr:row>43</xdr:row>
      <xdr:rowOff>11995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22172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51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122061</xdr:rowOff>
    </xdr:from>
    <xdr:to>
      <xdr:col>15</xdr:col>
      <xdr:colOff>82550</xdr:colOff>
      <xdr:row>43</xdr:row>
      <xdr:rowOff>135467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4944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108655</xdr:rowOff>
    </xdr:from>
    <xdr:to>
      <xdr:col>11</xdr:col>
      <xdr:colOff>31750</xdr:colOff>
      <xdr:row>43</xdr:row>
      <xdr:rowOff>122061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4810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126594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111478</xdr:rowOff>
    </xdr:from>
    <xdr:to>
      <xdr:col>23</xdr:col>
      <xdr:colOff>184150</xdr:colOff>
      <xdr:row>44</xdr:row>
      <xdr:rowOff>41628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83555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5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111478</xdr:rowOff>
    </xdr:from>
    <xdr:to>
      <xdr:col>19</xdr:col>
      <xdr:colOff>184150</xdr:colOff>
      <xdr:row>44</xdr:row>
      <xdr:rowOff>41628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26405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7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84667</xdr:rowOff>
    </xdr:from>
    <xdr:to>
      <xdr:col>15</xdr:col>
      <xdr:colOff>133350</xdr:colOff>
      <xdr:row>44</xdr:row>
      <xdr:rowOff>14817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171044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71261</xdr:rowOff>
    </xdr:from>
    <xdr:to>
      <xdr:col>11</xdr:col>
      <xdr:colOff>82550</xdr:colOff>
      <xdr:row>44</xdr:row>
      <xdr:rowOff>1411</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157638</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2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57855</xdr:rowOff>
    </xdr:from>
    <xdr:to>
      <xdr:col>7</xdr:col>
      <xdr:colOff>31750</xdr:colOff>
      <xdr:row>43</xdr:row>
      <xdr:rowOff>159455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144232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令和２年度に会計年度任用職員制度が導入されたことにより９０％を上回ったが、令和３年度以降は普通交付税及び臨時財政対策債（分母）の増減により推移しており、令和</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年度においては、普通交付税の増により９</a:t>
          </a:r>
          <a:r>
            <a:rPr kumimoji="1" lang="ja-JP" altLang="en-US" sz="1100" b="0" i="0" baseline="0">
              <a:solidFill>
                <a:schemeClr val="dk1"/>
              </a:solidFill>
              <a:effectLst/>
              <a:latin typeface="+mn-lt"/>
              <a:ea typeface="+mn-ea"/>
              <a:cs typeface="+mn-cs"/>
            </a:rPr>
            <a:t>０</a:t>
          </a:r>
          <a:r>
            <a:rPr kumimoji="1" lang="ja-JP" altLang="ja-JP" sz="1100" b="0" i="0" baseline="0">
              <a:solidFill>
                <a:schemeClr val="dk1"/>
              </a:solidFill>
              <a:effectLst/>
              <a:latin typeface="+mn-lt"/>
              <a:ea typeface="+mn-ea"/>
              <a:cs typeface="+mn-cs"/>
            </a:rPr>
            <a:t>％となっている。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全国平均を</a:t>
          </a:r>
          <a:r>
            <a:rPr kumimoji="1" lang="ja-JP" altLang="en-US" sz="1100" b="0" i="0" baseline="0">
              <a:solidFill>
                <a:schemeClr val="dk1"/>
              </a:solidFill>
              <a:effectLst/>
              <a:latin typeface="+mn-lt"/>
              <a:ea typeface="+mn-ea"/>
              <a:cs typeface="+mn-cs"/>
            </a:rPr>
            <a:t>３．８</a:t>
          </a:r>
          <a:r>
            <a:rPr kumimoji="1" lang="ja-JP" altLang="ja-JP" sz="1100" b="0" i="0" baseline="0">
              <a:solidFill>
                <a:schemeClr val="dk1"/>
              </a:solidFill>
              <a:effectLst/>
              <a:latin typeface="+mn-lt"/>
              <a:ea typeface="+mn-ea"/>
              <a:cs typeface="+mn-cs"/>
            </a:rPr>
            <a:t>ポイント、類似団体平均も</a:t>
          </a:r>
          <a:r>
            <a:rPr kumimoji="1" lang="ja-JP" altLang="en-US" sz="1100" b="0" i="0" baseline="0">
              <a:solidFill>
                <a:schemeClr val="dk1"/>
              </a:solidFill>
              <a:effectLst/>
              <a:latin typeface="+mn-lt"/>
              <a:ea typeface="+mn-ea"/>
              <a:cs typeface="+mn-cs"/>
            </a:rPr>
            <a:t>１．３</a:t>
          </a:r>
          <a:r>
            <a:rPr kumimoji="1" lang="ja-JP" altLang="ja-JP" sz="1100" b="0" i="0" baseline="0">
              <a:solidFill>
                <a:schemeClr val="dk1"/>
              </a:solidFill>
              <a:effectLst/>
              <a:latin typeface="+mn-lt"/>
              <a:ea typeface="+mn-ea"/>
              <a:cs typeface="+mn-cs"/>
            </a:rPr>
            <a:t>ポイント下回っている。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引き続き財政構造の弾力性を確保するため、事務事業の見直しを進めるなど経常経費の削減に努める。</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21907</xdr:rowOff>
    </xdr:from>
    <xdr:to>
      <xdr:col>23</xdr:col>
      <xdr:colOff>133350</xdr:colOff>
      <xdr:row>66</xdr:row>
      <xdr:rowOff>142875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37457"/>
          <a:ext cx="0" cy="13211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114952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142875</xdr:rowOff>
    </xdr:from>
    <xdr:to>
      <xdr:col>24</xdr:col>
      <xdr:colOff>12700</xdr:colOff>
      <xdr:row>66</xdr:row>
      <xdr:rowOff>142875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108284</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8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21907</xdr:rowOff>
    </xdr:from>
    <xdr:to>
      <xdr:col>24</xdr:col>
      <xdr:colOff>12700</xdr:colOff>
      <xdr:row>59</xdr:row>
      <xdr:rowOff>21907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3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165100</xdr:rowOff>
    </xdr:from>
    <xdr:to>
      <xdr:col>23</xdr:col>
      <xdr:colOff>133350</xdr:colOff>
      <xdr:row>63</xdr:row>
      <xdr:rowOff>53975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795000"/>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164799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94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53975</xdr:rowOff>
    </xdr:from>
    <xdr:to>
      <xdr:col>19</xdr:col>
      <xdr:colOff>133350</xdr:colOff>
      <xdr:row>63</xdr:row>
      <xdr:rowOff>84138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0855325"/>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95584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89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2222</xdr:rowOff>
    </xdr:from>
    <xdr:to>
      <xdr:col>15</xdr:col>
      <xdr:colOff>82550</xdr:colOff>
      <xdr:row>63</xdr:row>
      <xdr:rowOff>84138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632122"/>
          <a:ext cx="889000" cy="253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72072</xdr:rowOff>
    </xdr:from>
    <xdr:to>
      <xdr:col>15</xdr:col>
      <xdr:colOff>133350</xdr:colOff>
      <xdr:row>63</xdr:row>
      <xdr:rowOff>2222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12399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2222</xdr:rowOff>
    </xdr:from>
    <xdr:to>
      <xdr:col>11</xdr:col>
      <xdr:colOff>31750</xdr:colOff>
      <xdr:row>63</xdr:row>
      <xdr:rowOff>102235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632122"/>
          <a:ext cx="889000" cy="27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2222</xdr:rowOff>
    </xdr:from>
    <xdr:to>
      <xdr:col>11</xdr:col>
      <xdr:colOff>82550</xdr:colOff>
      <xdr:row>61</xdr:row>
      <xdr:rowOff>103822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113999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150495</xdr:rowOff>
    </xdr:from>
    <xdr:to>
      <xdr:col>7</xdr:col>
      <xdr:colOff>31750</xdr:colOff>
      <xdr:row>63</xdr:row>
      <xdr:rowOff>80645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90822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114300</xdr:rowOff>
    </xdr:from>
    <xdr:to>
      <xdr:col>23</xdr:col>
      <xdr:colOff>184150</xdr:colOff>
      <xdr:row>63</xdr:row>
      <xdr:rowOff>44450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130827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3175</xdr:rowOff>
    </xdr:from>
    <xdr:to>
      <xdr:col>19</xdr:col>
      <xdr:colOff>184150</xdr:colOff>
      <xdr:row>63</xdr:row>
      <xdr:rowOff>104775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80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114952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57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33338</xdr:rowOff>
    </xdr:from>
    <xdr:to>
      <xdr:col>15</xdr:col>
      <xdr:colOff>133350</xdr:colOff>
      <xdr:row>63</xdr:row>
      <xdr:rowOff>134938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83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119715</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92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122872</xdr:rowOff>
    </xdr:from>
    <xdr:to>
      <xdr:col>11</xdr:col>
      <xdr:colOff>82550</xdr:colOff>
      <xdr:row>62</xdr:row>
      <xdr:rowOff>53022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58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37799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667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51435</xdr:rowOff>
    </xdr:from>
    <xdr:to>
      <xdr:col>7</xdr:col>
      <xdr:colOff>31750</xdr:colOff>
      <xdr:row>63</xdr:row>
      <xdr:rowOff>153035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8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137812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[152,370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令和</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年度は、人口の減少及び人件費の増により前年度比較で</a:t>
          </a:r>
          <a:r>
            <a:rPr kumimoji="1" lang="ja-JP" altLang="en-US" sz="1100" b="0" i="0" baseline="0">
              <a:solidFill>
                <a:schemeClr val="dk1"/>
              </a:solidFill>
              <a:effectLst/>
              <a:latin typeface="+mn-lt"/>
              <a:ea typeface="+mn-ea"/>
              <a:cs typeface="+mn-cs"/>
            </a:rPr>
            <a:t>７，１３３</a:t>
          </a:r>
          <a:r>
            <a:rPr kumimoji="1" lang="ja-JP" altLang="ja-JP" sz="1100" b="0" i="0" baseline="0">
              <a:solidFill>
                <a:schemeClr val="dk1"/>
              </a:solidFill>
              <a:effectLst/>
              <a:latin typeface="+mn-lt"/>
              <a:ea typeface="+mn-ea"/>
              <a:cs typeface="+mn-cs"/>
            </a:rPr>
            <a:t>円</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また、全国平均</a:t>
          </a:r>
          <a:r>
            <a:rPr kumimoji="1" lang="ja-JP" altLang="en-US" sz="1100" b="0" i="0" baseline="0">
              <a:solidFill>
                <a:schemeClr val="dk1"/>
              </a:solidFill>
              <a:effectLst/>
              <a:latin typeface="+mn-lt"/>
              <a:ea typeface="+mn-ea"/>
              <a:cs typeface="+mn-cs"/>
            </a:rPr>
            <a:t>を１６，９１１</a:t>
          </a:r>
          <a:r>
            <a:rPr kumimoji="1" lang="ja-JP" altLang="ja-JP" sz="1100" b="0" i="0" baseline="0">
              <a:solidFill>
                <a:schemeClr val="dk1"/>
              </a:solidFill>
              <a:effectLst/>
              <a:latin typeface="+mn-lt"/>
              <a:ea typeface="+mn-ea"/>
              <a:cs typeface="+mn-cs"/>
            </a:rPr>
            <a:t>円下回っているが、類似団体平均</a:t>
          </a:r>
          <a:r>
            <a:rPr kumimoji="1" lang="ja-JP" altLang="en-US" sz="1100" b="0" i="0" baseline="0">
              <a:solidFill>
                <a:schemeClr val="dk1"/>
              </a:solidFill>
              <a:effectLst/>
              <a:latin typeface="+mn-lt"/>
              <a:ea typeface="+mn-ea"/>
              <a:cs typeface="+mn-cs"/>
            </a:rPr>
            <a:t>を５，０９４</a:t>
          </a:r>
          <a:r>
            <a:rPr kumimoji="1" lang="ja-JP" altLang="ja-JP" sz="1100" b="0" i="0" baseline="0">
              <a:solidFill>
                <a:schemeClr val="dk1"/>
              </a:solidFill>
              <a:effectLst/>
              <a:latin typeface="+mn-lt"/>
              <a:ea typeface="+mn-ea"/>
              <a:cs typeface="+mn-cs"/>
            </a:rPr>
            <a:t>円上回っている。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今後は、民間で実施可能な事業の移管や入札及び契約の見直し等によるコストの削減を引き続き行う。</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146935</xdr:rowOff>
    </xdr:from>
    <xdr:to>
      <xdr:col>23</xdr:col>
      <xdr:colOff>133350</xdr:colOff>
      <xdr:row>88</xdr:row>
      <xdr:rowOff>169224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034385"/>
          <a:ext cx="0" cy="1222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141301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169224</xdr:rowOff>
    </xdr:from>
    <xdr:to>
      <xdr:col>24</xdr:col>
      <xdr:colOff>12700</xdr:colOff>
      <xdr:row>88</xdr:row>
      <xdr:rowOff>169224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5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61862</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7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146935</xdr:rowOff>
    </xdr:from>
    <xdr:to>
      <xdr:col>24</xdr:col>
      <xdr:colOff>12700</xdr:colOff>
      <xdr:row>81</xdr:row>
      <xdr:rowOff>146935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03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44292</xdr:rowOff>
    </xdr:from>
    <xdr:to>
      <xdr:col>23</xdr:col>
      <xdr:colOff>133350</xdr:colOff>
      <xdr:row>83</xdr:row>
      <xdr:rowOff>87322</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274642"/>
          <a:ext cx="838200" cy="4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22319</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081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5792</xdr:rowOff>
    </xdr:from>
    <xdr:to>
      <xdr:col>23</xdr:col>
      <xdr:colOff>184150</xdr:colOff>
      <xdr:row>83</xdr:row>
      <xdr:rowOff>107392</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23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22594</xdr:rowOff>
    </xdr:from>
    <xdr:to>
      <xdr:col>19</xdr:col>
      <xdr:colOff>133350</xdr:colOff>
      <xdr:row>83</xdr:row>
      <xdr:rowOff>44292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3225800" y="14252944"/>
          <a:ext cx="889000" cy="21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135075</xdr:rowOff>
    </xdr:from>
    <xdr:to>
      <xdr:col>19</xdr:col>
      <xdr:colOff>184150</xdr:colOff>
      <xdr:row>83</xdr:row>
      <xdr:rowOff>65225</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19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75402</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396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22594</xdr:rowOff>
    </xdr:from>
    <xdr:to>
      <xdr:col>15</xdr:col>
      <xdr:colOff>82550</xdr:colOff>
      <xdr:row>83</xdr:row>
      <xdr:rowOff>29688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2336800" y="14252944"/>
          <a:ext cx="889000" cy="7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136348</xdr:rowOff>
    </xdr:from>
    <xdr:to>
      <xdr:col>15</xdr:col>
      <xdr:colOff>133350</xdr:colOff>
      <xdr:row>83</xdr:row>
      <xdr:rowOff>66498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76675</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396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165305</xdr:rowOff>
    </xdr:from>
    <xdr:to>
      <xdr:col>11</xdr:col>
      <xdr:colOff>31750</xdr:colOff>
      <xdr:row>83</xdr:row>
      <xdr:rowOff>29688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224205"/>
          <a:ext cx="889000" cy="35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103290</xdr:rowOff>
    </xdr:from>
    <xdr:to>
      <xdr:col>11</xdr:col>
      <xdr:colOff>82550</xdr:colOff>
      <xdr:row>83</xdr:row>
      <xdr:rowOff>33440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43617</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393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60393</xdr:rowOff>
    </xdr:from>
    <xdr:to>
      <xdr:col>7</xdr:col>
      <xdr:colOff>31750</xdr:colOff>
      <xdr:row>82</xdr:row>
      <xdr:rowOff>161993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720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3888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36522</xdr:rowOff>
    </xdr:from>
    <xdr:to>
      <xdr:col>23</xdr:col>
      <xdr:colOff>184150</xdr:colOff>
      <xdr:row>83</xdr:row>
      <xdr:rowOff>138122</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26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8599</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423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164942</xdr:rowOff>
    </xdr:from>
    <xdr:to>
      <xdr:col>19</xdr:col>
      <xdr:colOff>184150</xdr:colOff>
      <xdr:row>83</xdr:row>
      <xdr:rowOff>95092</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22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79869</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4310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143244</xdr:rowOff>
    </xdr:from>
    <xdr:to>
      <xdr:col>15</xdr:col>
      <xdr:colOff>133350</xdr:colOff>
      <xdr:row>83</xdr:row>
      <xdr:rowOff>73394</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20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58171</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428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150338</xdr:rowOff>
    </xdr:from>
    <xdr:to>
      <xdr:col>11</xdr:col>
      <xdr:colOff>82550</xdr:colOff>
      <xdr:row>83</xdr:row>
      <xdr:rowOff>80488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209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65265</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4295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114505</xdr:rowOff>
    </xdr:from>
    <xdr:to>
      <xdr:col>7</xdr:col>
      <xdr:colOff>31750</xdr:colOff>
      <xdr:row>83</xdr:row>
      <xdr:rowOff>44655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17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29432</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4259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類似団体平均及び全国町村平均を上回っていることから、今後も給与の適正化に努める必要がある。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138793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3280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33564</xdr:rowOff>
    </xdr:from>
    <xdr:to>
      <xdr:col>81</xdr:col>
      <xdr:colOff>44450</xdr:colOff>
      <xdr:row>87</xdr:row>
      <xdr:rowOff>68036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4949714"/>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68036</xdr:rowOff>
    </xdr:from>
    <xdr:to>
      <xdr:col>77</xdr:col>
      <xdr:colOff>44450</xdr:colOff>
      <xdr:row>87</xdr:row>
      <xdr:rowOff>119743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984186"/>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85271</xdr:rowOff>
    </xdr:from>
    <xdr:to>
      <xdr:col>72</xdr:col>
      <xdr:colOff>203200</xdr:colOff>
      <xdr:row>87</xdr:row>
      <xdr:rowOff>119743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500142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118836</xdr:rowOff>
    </xdr:from>
    <xdr:to>
      <xdr:col>68</xdr:col>
      <xdr:colOff>152400</xdr:colOff>
      <xdr:row>87</xdr:row>
      <xdr:rowOff>85271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863536"/>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109963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154214</xdr:rowOff>
    </xdr:from>
    <xdr:to>
      <xdr:col>81</xdr:col>
      <xdr:colOff>95250</xdr:colOff>
      <xdr:row>87</xdr:row>
      <xdr:rowOff>84364</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126291</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8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17236</xdr:rowOff>
    </xdr:from>
    <xdr:to>
      <xdr:col>77</xdr:col>
      <xdr:colOff>95250</xdr:colOff>
      <xdr:row>87</xdr:row>
      <xdr:rowOff>118836</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103613</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5019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68943</xdr:rowOff>
    </xdr:from>
    <xdr:to>
      <xdr:col>73</xdr:col>
      <xdr:colOff>44450</xdr:colOff>
      <xdr:row>87</xdr:row>
      <xdr:rowOff>170543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155320</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507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34471</xdr:rowOff>
    </xdr:from>
    <xdr:to>
      <xdr:col>68</xdr:col>
      <xdr:colOff>203200</xdr:colOff>
      <xdr:row>87</xdr:row>
      <xdr:rowOff>136071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120848</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68036</xdr:rowOff>
    </xdr:from>
    <xdr:to>
      <xdr:col>64</xdr:col>
      <xdr:colOff>152400</xdr:colOff>
      <xdr:row>86</xdr:row>
      <xdr:rowOff>169636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154413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ほぼ横ばいで推移しており、類似団体平均を上回る状況が続いている。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住民サービスを低下させることなく、適正な人員配置、組織の編制に努める。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2258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143490"/>
          <a:ext cx="0" cy="1345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145785</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4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2258</xdr:rowOff>
    </xdr:from>
    <xdr:to>
      <xdr:col>81</xdr:col>
      <xdr:colOff>133350</xdr:colOff>
      <xdr:row>67</xdr:row>
      <xdr:rowOff>2258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48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95391</xdr:rowOff>
    </xdr:from>
    <xdr:to>
      <xdr:col>81</xdr:col>
      <xdr:colOff>44450</xdr:colOff>
      <xdr:row>62</xdr:row>
      <xdr:rowOff>126224</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0725291"/>
          <a:ext cx="838200" cy="30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170762</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286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154235</xdr:rowOff>
    </xdr:from>
    <xdr:to>
      <xdr:col>81</xdr:col>
      <xdr:colOff>95250</xdr:colOff>
      <xdr:row>61</xdr:row>
      <xdr:rowOff>84385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69921</xdr:rowOff>
    </xdr:from>
    <xdr:to>
      <xdr:col>77</xdr:col>
      <xdr:colOff>44450</xdr:colOff>
      <xdr:row>62</xdr:row>
      <xdr:rowOff>95391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10699821"/>
          <a:ext cx="889000" cy="25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152894</xdr:rowOff>
    </xdr:from>
    <xdr:to>
      <xdr:col>77</xdr:col>
      <xdr:colOff>95250</xdr:colOff>
      <xdr:row>61</xdr:row>
      <xdr:rowOff>83044</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93221</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208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60537</xdr:rowOff>
    </xdr:from>
    <xdr:to>
      <xdr:col>72</xdr:col>
      <xdr:colOff>203200</xdr:colOff>
      <xdr:row>62</xdr:row>
      <xdr:rowOff>69921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10690437"/>
          <a:ext cx="889000" cy="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142170</xdr:rowOff>
    </xdr:from>
    <xdr:to>
      <xdr:col>73</xdr:col>
      <xdr:colOff>44450</xdr:colOff>
      <xdr:row>61</xdr:row>
      <xdr:rowOff>72320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4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82497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19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48471</xdr:rowOff>
    </xdr:from>
    <xdr:to>
      <xdr:col>68</xdr:col>
      <xdr:colOff>152400</xdr:colOff>
      <xdr:row>62</xdr:row>
      <xdr:rowOff>60537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512800" y="10678371"/>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130104</xdr:rowOff>
    </xdr:from>
    <xdr:to>
      <xdr:col>68</xdr:col>
      <xdr:colOff>203200</xdr:colOff>
      <xdr:row>61</xdr:row>
      <xdr:rowOff>60254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1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70431</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18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120721</xdr:rowOff>
    </xdr:from>
    <xdr:to>
      <xdr:col>64</xdr:col>
      <xdr:colOff>152400</xdr:colOff>
      <xdr:row>61</xdr:row>
      <xdr:rowOff>50871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61048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176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75424</xdr:rowOff>
    </xdr:from>
    <xdr:to>
      <xdr:col>81</xdr:col>
      <xdr:colOff>95250</xdr:colOff>
      <xdr:row>63</xdr:row>
      <xdr:rowOff>5574</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70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47501</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67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44591</xdr:rowOff>
    </xdr:from>
    <xdr:to>
      <xdr:col>77</xdr:col>
      <xdr:colOff>95250</xdr:colOff>
      <xdr:row>62</xdr:row>
      <xdr:rowOff>146191</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67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130968</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7608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19121</xdr:rowOff>
    </xdr:from>
    <xdr:to>
      <xdr:col>73</xdr:col>
      <xdr:colOff>44450</xdr:colOff>
      <xdr:row>62</xdr:row>
      <xdr:rowOff>120721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649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105498</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0735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9737</xdr:rowOff>
    </xdr:from>
    <xdr:to>
      <xdr:col>68</xdr:col>
      <xdr:colOff>203200</xdr:colOff>
      <xdr:row>62</xdr:row>
      <xdr:rowOff>111337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6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96114</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72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169121</xdr:rowOff>
    </xdr:from>
    <xdr:to>
      <xdr:col>64</xdr:col>
      <xdr:colOff>152400</xdr:colOff>
      <xdr:row>62</xdr:row>
      <xdr:rowOff>99271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62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84048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713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実質公債費比率は、平成３０年度から増加傾向で推移していたが、令和３年度以降は減少傾向となり、令和</a:t>
          </a:r>
          <a:r>
            <a:rPr lang="ja-JP" altLang="en-US" sz="1100" b="0" i="0" baseline="0">
              <a:solidFill>
                <a:schemeClr val="dk1"/>
              </a:solidFill>
              <a:effectLst/>
              <a:latin typeface="+mn-lt"/>
              <a:ea typeface="+mn-ea"/>
              <a:cs typeface="+mn-cs"/>
            </a:rPr>
            <a:t>６</a:t>
          </a:r>
          <a:r>
            <a:rPr lang="ja-JP" altLang="ja-JP" sz="1100" b="0" i="0" baseline="0">
              <a:solidFill>
                <a:schemeClr val="dk1"/>
              </a:solidFill>
              <a:effectLst/>
              <a:latin typeface="+mn-lt"/>
              <a:ea typeface="+mn-ea"/>
              <a:cs typeface="+mn-cs"/>
            </a:rPr>
            <a:t>年度は、前年度から</a:t>
          </a:r>
          <a:r>
            <a:rPr lang="ja-JP" altLang="en-US" sz="1100" b="0" i="0" baseline="0">
              <a:solidFill>
                <a:schemeClr val="dk1"/>
              </a:solidFill>
              <a:effectLst/>
              <a:latin typeface="+mn-lt"/>
              <a:ea typeface="+mn-ea"/>
              <a:cs typeface="+mn-cs"/>
            </a:rPr>
            <a:t>１．０</a:t>
          </a:r>
          <a:r>
            <a:rPr lang="ja-JP" altLang="ja-JP" sz="1100" b="0" i="0" baseline="0">
              <a:solidFill>
                <a:schemeClr val="dk1"/>
              </a:solidFill>
              <a:effectLst/>
              <a:latin typeface="+mn-lt"/>
              <a:ea typeface="+mn-ea"/>
              <a:cs typeface="+mn-cs"/>
            </a:rPr>
            <a:t>ポイント低下し、全国平均、</a:t>
          </a:r>
          <a:r>
            <a:rPr kumimoji="1" lang="ja-JP" altLang="ja-JP" sz="1100" b="0" i="0" baseline="0">
              <a:solidFill>
                <a:schemeClr val="dk1"/>
              </a:solidFill>
              <a:effectLst/>
              <a:latin typeface="+mn-lt"/>
              <a:ea typeface="+mn-ea"/>
              <a:cs typeface="+mn-cs"/>
            </a:rPr>
            <a:t>類似団体平均及び徳島県平均を下回っている。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今後も新規地方債については、事業の規模や必要性、交付税算入の有無などを考慮し、抑制に努める。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138430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175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6350</xdr:rowOff>
    </xdr:from>
    <xdr:to>
      <xdr:col>81</xdr:col>
      <xdr:colOff>44450</xdr:colOff>
      <xdr:row>40</xdr:row>
      <xdr:rowOff>86783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6179800" y="6864350"/>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37694</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86783</xdr:rowOff>
    </xdr:from>
    <xdr:to>
      <xdr:col>77</xdr:col>
      <xdr:colOff>44450</xdr:colOff>
      <xdr:row>40</xdr:row>
      <xdr:rowOff>151130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5290800" y="694478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151130</xdr:rowOff>
    </xdr:from>
    <xdr:to>
      <xdr:col>72</xdr:col>
      <xdr:colOff>203200</xdr:colOff>
      <xdr:row>41</xdr:row>
      <xdr:rowOff>3810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70091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3810</xdr:rowOff>
    </xdr:from>
    <xdr:to>
      <xdr:col>68</xdr:col>
      <xdr:colOff>152400</xdr:colOff>
      <xdr:row>41</xdr:row>
      <xdr:rowOff>27940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70332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95690</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143527</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65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35983</xdr:rowOff>
    </xdr:from>
    <xdr:to>
      <xdr:col>77</xdr:col>
      <xdr:colOff>95250</xdr:colOff>
      <xdr:row>40</xdr:row>
      <xdr:rowOff>137583</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147760</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662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100330</xdr:rowOff>
    </xdr:from>
    <xdr:to>
      <xdr:col>73</xdr:col>
      <xdr:colOff>44450</xdr:colOff>
      <xdr:row>41</xdr:row>
      <xdr:rowOff>30480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40657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124460</xdr:rowOff>
    </xdr:from>
    <xdr:to>
      <xdr:col>68</xdr:col>
      <xdr:colOff>203200</xdr:colOff>
      <xdr:row>41</xdr:row>
      <xdr:rowOff>54610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64787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148590</xdr:rowOff>
    </xdr:from>
    <xdr:to>
      <xdr:col>64</xdr:col>
      <xdr:colOff>152400</xdr:colOff>
      <xdr:row>41</xdr:row>
      <xdr:rowOff>78740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88917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平成２０年度以降、数値が算出されない状況が続いている。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主な要因として、大規模事業の財源とした地方債の償還終了による地方債残高の減少等が挙げられる。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今後も、義務的経費の削減を中心とする行財政改革を進め、財政の健全化に努める。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22877</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51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50800</xdr:rowOff>
    </xdr:from>
    <xdr:to>
      <xdr:col>81</xdr:col>
      <xdr:colOff>95250</xdr:colOff>
      <xdr:row>13</xdr:row>
      <xdr:rowOff>152400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43906</xdr:rowOff>
    </xdr:from>
    <xdr:to>
      <xdr:col>73</xdr:col>
      <xdr:colOff>44450</xdr:colOff>
      <xdr:row>13</xdr:row>
      <xdr:rowOff>145506</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2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155683</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4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112849</xdr:rowOff>
    </xdr:from>
    <xdr:to>
      <xdr:col>68</xdr:col>
      <xdr:colOff>203200</xdr:colOff>
      <xdr:row>14</xdr:row>
      <xdr:rowOff>42999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53176</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129268</xdr:rowOff>
    </xdr:from>
    <xdr:to>
      <xdr:col>64</xdr:col>
      <xdr:colOff>152400</xdr:colOff>
      <xdr:row>15</xdr:row>
      <xdr:rowOff>59418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52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69595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29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徳島県石井町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24,567
24,250
28.85
11,813,711
11,229,211
498,253
6,499,504
4,514,885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人件費に係る経常収支比率は、前年度比較で０．</a:t>
          </a:r>
          <a:r>
            <a:rPr kumimoji="1" lang="ja-JP" altLang="en-US" sz="1100" b="0" i="0" baseline="0">
              <a:solidFill>
                <a:schemeClr val="dk1"/>
              </a:solidFill>
              <a:effectLst/>
              <a:latin typeface="+mn-lt"/>
              <a:ea typeface="+mn-ea"/>
              <a:cs typeface="+mn-cs"/>
            </a:rPr>
            <a:t>９</a:t>
          </a:r>
          <a:r>
            <a:rPr kumimoji="1" lang="ja-JP" altLang="ja-JP" sz="1100" b="0" i="0" baseline="0">
              <a:solidFill>
                <a:schemeClr val="dk1"/>
              </a:solidFill>
              <a:effectLst/>
              <a:latin typeface="+mn-lt"/>
              <a:ea typeface="+mn-ea"/>
              <a:cs typeface="+mn-cs"/>
            </a:rPr>
            <a:t>ポイント上昇し、類似団体平均を６．</a:t>
          </a:r>
          <a:r>
            <a:rPr kumimoji="1" lang="ja-JP" altLang="en-US" sz="1100" b="0" i="0" baseline="0">
              <a:solidFill>
                <a:schemeClr val="dk1"/>
              </a:solidFill>
              <a:effectLst/>
              <a:latin typeface="+mn-lt"/>
              <a:ea typeface="+mn-ea"/>
              <a:cs typeface="+mn-cs"/>
            </a:rPr>
            <a:t>９</a:t>
          </a:r>
          <a:r>
            <a:rPr kumimoji="1" lang="ja-JP" altLang="ja-JP" sz="1100" b="0" i="0" baseline="0">
              <a:solidFill>
                <a:schemeClr val="dk1"/>
              </a:solidFill>
              <a:effectLst/>
              <a:latin typeface="+mn-lt"/>
              <a:ea typeface="+mn-ea"/>
              <a:cs typeface="+mn-cs"/>
            </a:rPr>
            <a:t>ポイント上回っている。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人件費に準ずる経費も含めた人件費関係全体について、抑制していく必要がある。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131572</xdr:rowOff>
    </xdr:from>
    <xdr:to>
      <xdr:col>24</xdr:col>
      <xdr:colOff>25400</xdr:colOff>
      <xdr:row>39</xdr:row>
      <xdr:rowOff>1270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64667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165879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66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94996</xdr:rowOff>
    </xdr:from>
    <xdr:to>
      <xdr:col>19</xdr:col>
      <xdr:colOff>187325</xdr:colOff>
      <xdr:row>38</xdr:row>
      <xdr:rowOff>131572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61009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17272</xdr:rowOff>
    </xdr:from>
    <xdr:to>
      <xdr:col>15</xdr:col>
      <xdr:colOff>98425</xdr:colOff>
      <xdr:row>38</xdr:row>
      <xdr:rowOff>94996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53237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57675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17272</xdr:rowOff>
    </xdr:from>
    <xdr:to>
      <xdr:col>11</xdr:col>
      <xdr:colOff>9525</xdr:colOff>
      <xdr:row>38</xdr:row>
      <xdr:rowOff>127000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3237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30243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98823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121920</xdr:rowOff>
    </xdr:from>
    <xdr:to>
      <xdr:col>24</xdr:col>
      <xdr:colOff>76200</xdr:colOff>
      <xdr:row>39</xdr:row>
      <xdr:rowOff>52070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93997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80772</xdr:rowOff>
    </xdr:from>
    <xdr:to>
      <xdr:col>20</xdr:col>
      <xdr:colOff>38100</xdr:colOff>
      <xdr:row>39</xdr:row>
      <xdr:rowOff>10922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9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167149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82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44196</xdr:rowOff>
    </xdr:from>
    <xdr:to>
      <xdr:col>15</xdr:col>
      <xdr:colOff>149225</xdr:colOff>
      <xdr:row>38</xdr:row>
      <xdr:rowOff>145796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130573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4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137922</xdr:rowOff>
    </xdr:from>
    <xdr:to>
      <xdr:col>11</xdr:col>
      <xdr:colOff>60325</xdr:colOff>
      <xdr:row>38</xdr:row>
      <xdr:rowOff>68072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52849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76200</xdr:rowOff>
    </xdr:from>
    <xdr:to>
      <xdr:col>6</xdr:col>
      <xdr:colOff>171450</xdr:colOff>
      <xdr:row>39</xdr:row>
      <xdr:rowOff>6350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162577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物件費に係る経常収支比率については、予算編成過程での徹底した削減、指定管理者制度の導入などの行革努力により、類似団体平均を１．</a:t>
          </a:r>
          <a:r>
            <a:rPr kumimoji="1" lang="ja-JP" altLang="en-US" sz="1100" b="0" i="0" baseline="0">
              <a:solidFill>
                <a:schemeClr val="dk1"/>
              </a:solidFill>
              <a:effectLst/>
              <a:latin typeface="+mn-lt"/>
              <a:ea typeface="+mn-ea"/>
              <a:cs typeface="+mn-cs"/>
            </a:rPr>
            <a:t>４</a:t>
          </a:r>
          <a:r>
            <a:rPr kumimoji="1" lang="ja-JP" altLang="ja-JP" sz="1100" b="0" i="0" baseline="0">
              <a:solidFill>
                <a:schemeClr val="dk1"/>
              </a:solidFill>
              <a:effectLst/>
              <a:latin typeface="+mn-lt"/>
              <a:ea typeface="+mn-ea"/>
              <a:cs typeface="+mn-cs"/>
            </a:rPr>
            <a:t>ポイント下回っている。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今後も引き続き、コスト削減に努める。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18415</xdr:rowOff>
    </xdr:from>
    <xdr:to>
      <xdr:col>82</xdr:col>
      <xdr:colOff>107950</xdr:colOff>
      <xdr:row>21</xdr:row>
      <xdr:rowOff>12700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41871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156227</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8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1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104792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16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18415</xdr:rowOff>
    </xdr:from>
    <xdr:to>
      <xdr:col>82</xdr:col>
      <xdr:colOff>196850</xdr:colOff>
      <xdr:row>14</xdr:row>
      <xdr:rowOff>18415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41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xdr:rowOff>
    </xdr:from>
    <xdr:to>
      <xdr:col>82</xdr:col>
      <xdr:colOff>107950</xdr:colOff>
      <xdr:row>16</xdr:row>
      <xdr:rowOff>18415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5671800" y="275590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13987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757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18415</xdr:rowOff>
    </xdr:from>
    <xdr:to>
      <xdr:col>78</xdr:col>
      <xdr:colOff>69850</xdr:colOff>
      <xdr:row>16</xdr:row>
      <xdr:rowOff>46990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4782800" y="276161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36195</xdr:rowOff>
    </xdr:from>
    <xdr:to>
      <xdr:col>78</xdr:col>
      <xdr:colOff>120650</xdr:colOff>
      <xdr:row>16</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122572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865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132715</xdr:rowOff>
    </xdr:from>
    <xdr:to>
      <xdr:col>73</xdr:col>
      <xdr:colOff>180975</xdr:colOff>
      <xdr:row>16</xdr:row>
      <xdr:rowOff>46990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70446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93997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29845</xdr:rowOff>
    </xdr:from>
    <xdr:to>
      <xdr:col>69</xdr:col>
      <xdr:colOff>92075</xdr:colOff>
      <xdr:row>15</xdr:row>
      <xdr:rowOff>132715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004800" y="2601595"/>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25417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150495</xdr:rowOff>
    </xdr:from>
    <xdr:to>
      <xdr:col>65</xdr:col>
      <xdr:colOff>53975</xdr:colOff>
      <xdr:row>16</xdr:row>
      <xdr:rowOff>80645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65422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80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149877</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139065</xdr:rowOff>
    </xdr:from>
    <xdr:to>
      <xdr:col>78</xdr:col>
      <xdr:colOff>120650</xdr:colOff>
      <xdr:row>16</xdr:row>
      <xdr:rowOff>69215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71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79392</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479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167640</xdr:rowOff>
    </xdr:from>
    <xdr:to>
      <xdr:col>74</xdr:col>
      <xdr:colOff>31750</xdr:colOff>
      <xdr:row>16</xdr:row>
      <xdr:rowOff>97790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73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107967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508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81915</xdr:rowOff>
    </xdr:from>
    <xdr:to>
      <xdr:col>69</xdr:col>
      <xdr:colOff>142875</xdr:colOff>
      <xdr:row>16</xdr:row>
      <xdr:rowOff>12065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65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22242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42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150495</xdr:rowOff>
    </xdr:from>
    <xdr:to>
      <xdr:col>65</xdr:col>
      <xdr:colOff>53975</xdr:colOff>
      <xdr:row>15</xdr:row>
      <xdr:rowOff>80645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55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90822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31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扶助費に係る経常収支比率は、類似団体平均を１．</a:t>
          </a:r>
          <a:r>
            <a:rPr kumimoji="1" lang="ja-JP" altLang="en-US" sz="1100" b="0" i="0" baseline="0">
              <a:solidFill>
                <a:schemeClr val="dk1"/>
              </a:solidFill>
              <a:effectLst/>
              <a:latin typeface="+mn-lt"/>
              <a:ea typeface="+mn-ea"/>
              <a:cs typeface="+mn-cs"/>
            </a:rPr>
            <a:t>１</a:t>
          </a:r>
          <a:r>
            <a:rPr kumimoji="1" lang="ja-JP" altLang="ja-JP" sz="1100" b="0" i="0" baseline="0">
              <a:solidFill>
                <a:schemeClr val="dk1"/>
              </a:solidFill>
              <a:effectLst/>
              <a:latin typeface="+mn-lt"/>
              <a:ea typeface="+mn-ea"/>
              <a:cs typeface="+mn-cs"/>
            </a:rPr>
            <a:t>ポイント上回っている。要因として、社会福祉関係経費や子育て支援関係経費が膨らんでいることが挙げられる。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受益者負担の原則などを徹底し、財政を圧迫する上昇傾向に歯止めをかけるよう努める。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104140</xdr:rowOff>
    </xdr:from>
    <xdr:to>
      <xdr:col>24</xdr:col>
      <xdr:colOff>25400</xdr:colOff>
      <xdr:row>61</xdr:row>
      <xdr:rowOff>60706</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019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19067</xdr:rowOff>
    </xdr:from>
    <xdr:ext cx="762000" cy="25904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104140</xdr:rowOff>
    </xdr:from>
    <xdr:to>
      <xdr:col>24</xdr:col>
      <xdr:colOff>114300</xdr:colOff>
      <xdr:row>52</xdr:row>
      <xdr:rowOff>104140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140716</xdr:rowOff>
    </xdr:from>
    <xdr:to>
      <xdr:col>24</xdr:col>
      <xdr:colOff>25400</xdr:colOff>
      <xdr:row>56</xdr:row>
      <xdr:rowOff>140716</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3987800" y="974191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5859</xdr:rowOff>
    </xdr:from>
    <xdr:ext cx="762000" cy="25904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435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160782</xdr:rowOff>
    </xdr:from>
    <xdr:to>
      <xdr:col>24</xdr:col>
      <xdr:colOff>76200</xdr:colOff>
      <xdr:row>56</xdr:row>
      <xdr:rowOff>90932</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122428</xdr:rowOff>
    </xdr:from>
    <xdr:to>
      <xdr:col>19</xdr:col>
      <xdr:colOff>187325</xdr:colOff>
      <xdr:row>56</xdr:row>
      <xdr:rowOff>140716</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098800" y="972362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124206</xdr:rowOff>
    </xdr:from>
    <xdr:to>
      <xdr:col>20</xdr:col>
      <xdr:colOff>38100</xdr:colOff>
      <xdr:row>56</xdr:row>
      <xdr:rowOff>54356</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64533</xdr:rowOff>
    </xdr:from>
    <xdr:ext cx="7366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322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49276</xdr:rowOff>
    </xdr:from>
    <xdr:to>
      <xdr:col>15</xdr:col>
      <xdr:colOff>98425</xdr:colOff>
      <xdr:row>56</xdr:row>
      <xdr:rowOff>122428</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2209800" y="965047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9669</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49276</xdr:rowOff>
    </xdr:from>
    <xdr:to>
      <xdr:col>11</xdr:col>
      <xdr:colOff>9525</xdr:colOff>
      <xdr:row>56</xdr:row>
      <xdr:rowOff>94996</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1320800" y="965047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23622</xdr:rowOff>
    </xdr:from>
    <xdr:to>
      <xdr:col>11</xdr:col>
      <xdr:colOff>60325</xdr:colOff>
      <xdr:row>55</xdr:row>
      <xdr:rowOff>125222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5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135399</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22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69342</xdr:rowOff>
    </xdr:from>
    <xdr:to>
      <xdr:col>6</xdr:col>
      <xdr:colOff>171450</xdr:colOff>
      <xdr:row>55</xdr:row>
      <xdr:rowOff>170942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9669</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89916</xdr:rowOff>
    </xdr:from>
    <xdr:to>
      <xdr:col>24</xdr:col>
      <xdr:colOff>76200</xdr:colOff>
      <xdr:row>57</xdr:row>
      <xdr:rowOff>20066</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969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61993</xdr:rowOff>
    </xdr:from>
    <xdr:ext cx="762000" cy="259045"/>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9663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89916</xdr:rowOff>
    </xdr:from>
    <xdr:to>
      <xdr:col>20</xdr:col>
      <xdr:colOff>38100</xdr:colOff>
      <xdr:row>57</xdr:row>
      <xdr:rowOff>20066</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969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4843</xdr:rowOff>
    </xdr:from>
    <xdr:ext cx="7366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9777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71628</xdr:rowOff>
    </xdr:from>
    <xdr:to>
      <xdr:col>15</xdr:col>
      <xdr:colOff>149225</xdr:colOff>
      <xdr:row>57</xdr:row>
      <xdr:rowOff>1778</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967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158005</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75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169926</xdr:rowOff>
    </xdr:from>
    <xdr:to>
      <xdr:col>11</xdr:col>
      <xdr:colOff>60325</xdr:colOff>
      <xdr:row>56</xdr:row>
      <xdr:rowOff>100076</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59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84853</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968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44196</xdr:rowOff>
    </xdr:from>
    <xdr:to>
      <xdr:col>6</xdr:col>
      <xdr:colOff>171450</xdr:colOff>
      <xdr:row>56</xdr:row>
      <xdr:rowOff>145796</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964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130573</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9731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その他の経費に係る経常収支比率は、類似団体平均を３．</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ポイント上回っている。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保険料の適正化を図ることなどにより、特別会計への繰出を抑制し、税収を主な財源とする普通会計の負担額を減らしていくよう努める。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61</xdr:row>
      <xdr:rowOff>19050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1694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63500</xdr:rowOff>
    </xdr:from>
    <xdr:to>
      <xdr:col>82</xdr:col>
      <xdr:colOff>107950</xdr:colOff>
      <xdr:row>61</xdr:row>
      <xdr:rowOff>6350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103505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99077</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114300</xdr:rowOff>
    </xdr:from>
    <xdr:to>
      <xdr:col>78</xdr:col>
      <xdr:colOff>69850</xdr:colOff>
      <xdr:row>61</xdr:row>
      <xdr:rowOff>6350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104013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99077</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700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25400</xdr:rowOff>
    </xdr:from>
    <xdr:to>
      <xdr:col>73</xdr:col>
      <xdr:colOff>180975</xdr:colOff>
      <xdr:row>60</xdr:row>
      <xdr:rowOff>114300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103124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25400</xdr:rowOff>
    </xdr:from>
    <xdr:to>
      <xdr:col>69</xdr:col>
      <xdr:colOff>92075</xdr:colOff>
      <xdr:row>61</xdr:row>
      <xdr:rowOff>44450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103124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168927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12700</xdr:rowOff>
    </xdr:from>
    <xdr:to>
      <xdr:col>82</xdr:col>
      <xdr:colOff>158750</xdr:colOff>
      <xdr:row>60</xdr:row>
      <xdr:rowOff>114300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1029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156227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127000</xdr:rowOff>
    </xdr:from>
    <xdr:to>
      <xdr:col>78</xdr:col>
      <xdr:colOff>120650</xdr:colOff>
      <xdr:row>61</xdr:row>
      <xdr:rowOff>57150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1041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41927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10500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63500</xdr:rowOff>
    </xdr:from>
    <xdr:to>
      <xdr:col>74</xdr:col>
      <xdr:colOff>31750</xdr:colOff>
      <xdr:row>60</xdr:row>
      <xdr:rowOff>165100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149877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1043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146050</xdr:rowOff>
    </xdr:from>
    <xdr:to>
      <xdr:col>69</xdr:col>
      <xdr:colOff>142875</xdr:colOff>
      <xdr:row>60</xdr:row>
      <xdr:rowOff>76200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60977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165100</xdr:rowOff>
    </xdr:from>
    <xdr:to>
      <xdr:col>65</xdr:col>
      <xdr:colOff>53975</xdr:colOff>
      <xdr:row>61</xdr:row>
      <xdr:rowOff>95250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1045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80027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補助費等に係る経常収支比率については、類似団体平均・全国平均・徳島県平均すべてを下回っている。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引き続き、各種団体に対する補助金等について見直しを行うなど、コスト削減に努める。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100330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6362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72407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153670</xdr:rowOff>
    </xdr:from>
    <xdr:to>
      <xdr:col>82</xdr:col>
      <xdr:colOff>107950</xdr:colOff>
      <xdr:row>34</xdr:row>
      <xdr:rowOff>5080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58115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109237</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8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115570</xdr:rowOff>
    </xdr:from>
    <xdr:to>
      <xdr:col>78</xdr:col>
      <xdr:colOff>69850</xdr:colOff>
      <xdr:row>33</xdr:row>
      <xdr:rowOff>153670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57734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44467</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115570</xdr:rowOff>
    </xdr:from>
    <xdr:to>
      <xdr:col>73</xdr:col>
      <xdr:colOff>180975</xdr:colOff>
      <xdr:row>33</xdr:row>
      <xdr:rowOff>146050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57734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6367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146050</xdr:rowOff>
    </xdr:from>
    <xdr:to>
      <xdr:col>69</xdr:col>
      <xdr:colOff>92075</xdr:colOff>
      <xdr:row>34</xdr:row>
      <xdr:rowOff>12700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5803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139717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29227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125730</xdr:rowOff>
    </xdr:from>
    <xdr:to>
      <xdr:col>82</xdr:col>
      <xdr:colOff>158750</xdr:colOff>
      <xdr:row>34</xdr:row>
      <xdr:rowOff>55880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578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142257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102870</xdr:rowOff>
    </xdr:from>
    <xdr:to>
      <xdr:col>78</xdr:col>
      <xdr:colOff>120650</xdr:colOff>
      <xdr:row>34</xdr:row>
      <xdr:rowOff>33020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576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43197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52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64770</xdr:rowOff>
    </xdr:from>
    <xdr:to>
      <xdr:col>74</xdr:col>
      <xdr:colOff>31750</xdr:colOff>
      <xdr:row>33</xdr:row>
      <xdr:rowOff>166370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5097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49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95250</xdr:rowOff>
    </xdr:from>
    <xdr:to>
      <xdr:col>69</xdr:col>
      <xdr:colOff>142875</xdr:colOff>
      <xdr:row>34</xdr:row>
      <xdr:rowOff>25400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57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35577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52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133350</xdr:rowOff>
    </xdr:from>
    <xdr:to>
      <xdr:col>65</xdr:col>
      <xdr:colOff>53975</xdr:colOff>
      <xdr:row>34</xdr:row>
      <xdr:rowOff>63500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73677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公債費に係る経常収支比率は、類似団体平均・全国平均・徳島県平均全てを下回っている。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今後も新規地方債については、事業の規模や必要性、交付税算入の有無などを考慮して抑制していくよう努める。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40132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6342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101854</xdr:rowOff>
    </xdr:from>
    <xdr:to>
      <xdr:col>24</xdr:col>
      <xdr:colOff>25400</xdr:colOff>
      <xdr:row>75</xdr:row>
      <xdr:rowOff>156718</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296060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57421</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087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156718</xdr:rowOff>
    </xdr:from>
    <xdr:to>
      <xdr:col>19</xdr:col>
      <xdr:colOff>187325</xdr:colOff>
      <xdr:row>76</xdr:row>
      <xdr:rowOff>76708</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098800" y="1301546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18559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220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76708</xdr:rowOff>
    </xdr:from>
    <xdr:to>
      <xdr:col>15</xdr:col>
      <xdr:colOff>98425</xdr:colOff>
      <xdr:row>76</xdr:row>
      <xdr:rowOff>81280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2209800" y="131069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108204</xdr:rowOff>
    </xdr:from>
    <xdr:to>
      <xdr:col>15</xdr:col>
      <xdr:colOff>149225</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23131</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81280</xdr:rowOff>
    </xdr:from>
    <xdr:to>
      <xdr:col>11</xdr:col>
      <xdr:colOff>9525</xdr:colOff>
      <xdr:row>76</xdr:row>
      <xdr:rowOff>145287</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3111480"/>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167149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27703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51054</xdr:rowOff>
    </xdr:from>
    <xdr:to>
      <xdr:col>24</xdr:col>
      <xdr:colOff>76200</xdr:colOff>
      <xdr:row>75</xdr:row>
      <xdr:rowOff>152654</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67581</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2754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105918</xdr:rowOff>
    </xdr:from>
    <xdr:to>
      <xdr:col>20</xdr:col>
      <xdr:colOff>38100</xdr:colOff>
      <xdr:row>76</xdr:row>
      <xdr:rowOff>36069</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46245</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733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25908</xdr:rowOff>
    </xdr:from>
    <xdr:to>
      <xdr:col>15</xdr:col>
      <xdr:colOff>149225</xdr:colOff>
      <xdr:row>76</xdr:row>
      <xdr:rowOff>127508</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137685</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82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30480</xdr:rowOff>
    </xdr:from>
    <xdr:to>
      <xdr:col>11</xdr:col>
      <xdr:colOff>60325</xdr:colOff>
      <xdr:row>76</xdr:row>
      <xdr:rowOff>132080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142257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94487</xdr:rowOff>
    </xdr:from>
    <xdr:to>
      <xdr:col>6</xdr:col>
      <xdr:colOff>171450</xdr:colOff>
      <xdr:row>77</xdr:row>
      <xdr:rowOff>24637</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34815</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公債費以外の経費に係る経常収支比率は、前年度から</a:t>
          </a:r>
          <a:r>
            <a:rPr kumimoji="1" lang="ja-JP" altLang="en-US" sz="1100" b="0" i="0" baseline="0">
              <a:solidFill>
                <a:schemeClr val="dk1"/>
              </a:solidFill>
              <a:effectLst/>
              <a:latin typeface="+mn-lt"/>
              <a:ea typeface="+mn-ea"/>
              <a:cs typeface="+mn-cs"/>
            </a:rPr>
            <a:t>０．２</a:t>
          </a:r>
          <a:r>
            <a:rPr kumimoji="1" lang="ja-JP" altLang="ja-JP" sz="1100" b="0" i="0" baseline="0">
              <a:solidFill>
                <a:schemeClr val="dk1"/>
              </a:solidFill>
              <a:effectLst/>
              <a:latin typeface="+mn-lt"/>
              <a:ea typeface="+mn-ea"/>
              <a:cs typeface="+mn-cs"/>
            </a:rPr>
            <a:t>ポイント上昇し、類似団体の平均値を３．</a:t>
          </a:r>
          <a:r>
            <a:rPr kumimoji="1" lang="ja-JP" altLang="en-US" sz="1100" b="0" i="0" baseline="0">
              <a:solidFill>
                <a:schemeClr val="dk1"/>
              </a:solidFill>
              <a:effectLst/>
              <a:latin typeface="+mn-lt"/>
              <a:ea typeface="+mn-ea"/>
              <a:cs typeface="+mn-cs"/>
            </a:rPr>
            <a:t>２</a:t>
          </a:r>
          <a:r>
            <a:rPr kumimoji="1" lang="ja-JP" altLang="ja-JP" sz="1100" b="0" i="0" baseline="0">
              <a:solidFill>
                <a:schemeClr val="dk1"/>
              </a:solidFill>
              <a:effectLst/>
              <a:latin typeface="+mn-lt"/>
              <a:ea typeface="+mn-ea"/>
              <a:cs typeface="+mn-cs"/>
            </a:rPr>
            <a:t>ポイント上回っている。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今後も事務事業の見直しを進め、経常経費の削減を図る。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77470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5476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49547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77470</xdr:rowOff>
    </xdr:from>
    <xdr:to>
      <xdr:col>82</xdr:col>
      <xdr:colOff>196850</xdr:colOff>
      <xdr:row>81</xdr:row>
      <xdr:rowOff>77470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6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130811</xdr:rowOff>
    </xdr:from>
    <xdr:to>
      <xdr:col>82</xdr:col>
      <xdr:colOff>107950</xdr:colOff>
      <xdr:row>77</xdr:row>
      <xdr:rowOff>138430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333246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153688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012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73661</xdr:rowOff>
    </xdr:from>
    <xdr:to>
      <xdr:col>78</xdr:col>
      <xdr:colOff>69850</xdr:colOff>
      <xdr:row>77</xdr:row>
      <xdr:rowOff>130811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3275311"/>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54627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81280</xdr:rowOff>
    </xdr:from>
    <xdr:to>
      <xdr:col>73</xdr:col>
      <xdr:colOff>180975</xdr:colOff>
      <xdr:row>77</xdr:row>
      <xdr:rowOff>73661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3111480"/>
          <a:ext cx="889000" cy="16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41911</xdr:rowOff>
    </xdr:from>
    <xdr:to>
      <xdr:col>74</xdr:col>
      <xdr:colOff>31750</xdr:colOff>
      <xdr:row>76</xdr:row>
      <xdr:rowOff>143511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153687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81280</xdr:rowOff>
    </xdr:from>
    <xdr:to>
      <xdr:col>69</xdr:col>
      <xdr:colOff>92075</xdr:colOff>
      <xdr:row>77</xdr:row>
      <xdr:rowOff>27939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3111480"/>
          <a:ext cx="889000" cy="11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83820</xdr:rowOff>
    </xdr:from>
    <xdr:to>
      <xdr:col>69</xdr:col>
      <xdr:colOff>142875</xdr:colOff>
      <xdr:row>76</xdr:row>
      <xdr:rowOff>13970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24147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87630</xdr:rowOff>
    </xdr:from>
    <xdr:to>
      <xdr:col>65</xdr:col>
      <xdr:colOff>53975</xdr:colOff>
      <xdr:row>77</xdr:row>
      <xdr:rowOff>17780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27957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87630</xdr:rowOff>
    </xdr:from>
    <xdr:to>
      <xdr:col>82</xdr:col>
      <xdr:colOff>158750</xdr:colOff>
      <xdr:row>78</xdr:row>
      <xdr:rowOff>17780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59707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80011</xdr:rowOff>
    </xdr:from>
    <xdr:to>
      <xdr:col>78</xdr:col>
      <xdr:colOff>120650</xdr:colOff>
      <xdr:row>78</xdr:row>
      <xdr:rowOff>10161</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166388</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368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22861</xdr:rowOff>
    </xdr:from>
    <xdr:to>
      <xdr:col>74</xdr:col>
      <xdr:colOff>31750</xdr:colOff>
      <xdr:row>77</xdr:row>
      <xdr:rowOff>124461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22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109238</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310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30480</xdr:rowOff>
    </xdr:from>
    <xdr:to>
      <xdr:col>69</xdr:col>
      <xdr:colOff>142875</xdr:colOff>
      <xdr:row>76</xdr:row>
      <xdr:rowOff>132080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116857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148589</xdr:rowOff>
    </xdr:from>
    <xdr:to>
      <xdr:col>65</xdr:col>
      <xdr:colOff>53975</xdr:colOff>
      <xdr:row>77</xdr:row>
      <xdr:rowOff>78739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1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63516</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徳島県石井町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13754</xdr:rowOff>
    </xdr:from>
    <xdr:to>
      <xdr:col>29</xdr:col>
      <xdr:colOff>127000</xdr:colOff>
      <xdr:row>20</xdr:row>
      <xdr:rowOff>147561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90229"/>
          <a:ext cx="0" cy="13339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119638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147561</xdr:rowOff>
    </xdr:from>
    <xdr:to>
      <xdr:col>30</xdr:col>
      <xdr:colOff>25400</xdr:colOff>
      <xdr:row>20</xdr:row>
      <xdr:rowOff>147561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24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100131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13754</xdr:rowOff>
    </xdr:from>
    <xdr:to>
      <xdr:col>30</xdr:col>
      <xdr:colOff>25400</xdr:colOff>
      <xdr:row>13</xdr:row>
      <xdr:rowOff>13754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90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98781</xdr:rowOff>
    </xdr:from>
    <xdr:to>
      <xdr:col>29</xdr:col>
      <xdr:colOff>127000</xdr:colOff>
      <xdr:row>17</xdr:row>
      <xdr:rowOff>170066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61056"/>
          <a:ext cx="647700" cy="712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70362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040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98285</xdr:rowOff>
    </xdr:from>
    <xdr:to>
      <xdr:col>29</xdr:col>
      <xdr:colOff>177800</xdr:colOff>
      <xdr:row>19</xdr:row>
      <xdr:rowOff>28435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2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170066</xdr:rowOff>
    </xdr:from>
    <xdr:to>
      <xdr:col>26</xdr:col>
      <xdr:colOff>50800</xdr:colOff>
      <xdr:row>18</xdr:row>
      <xdr:rowOff>87109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32341"/>
          <a:ext cx="698500" cy="884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160452</xdr:rowOff>
    </xdr:from>
    <xdr:to>
      <xdr:col>26</xdr:col>
      <xdr:colOff>101600</xdr:colOff>
      <xdr:row>19</xdr:row>
      <xdr:rowOff>90602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2941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75379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380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87109</xdr:rowOff>
    </xdr:from>
    <xdr:to>
      <xdr:col>22</xdr:col>
      <xdr:colOff>114300</xdr:colOff>
      <xdr:row>18</xdr:row>
      <xdr:rowOff>125032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20834"/>
          <a:ext cx="698500" cy="379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22873</xdr:rowOff>
    </xdr:from>
    <xdr:to>
      <xdr:col>22</xdr:col>
      <xdr:colOff>165100</xdr:colOff>
      <xdr:row>19</xdr:row>
      <xdr:rowOff>124473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28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109250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1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125032</xdr:rowOff>
    </xdr:from>
    <xdr:to>
      <xdr:col>18</xdr:col>
      <xdr:colOff>177800</xdr:colOff>
      <xdr:row>18</xdr:row>
      <xdr:rowOff>135001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58757"/>
          <a:ext cx="698500" cy="99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35281</xdr:rowOff>
    </xdr:from>
    <xdr:to>
      <xdr:col>19</xdr:col>
      <xdr:colOff>38100</xdr:colOff>
      <xdr:row>19</xdr:row>
      <xdr:rowOff>136881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0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121658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26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56426</xdr:rowOff>
    </xdr:from>
    <xdr:to>
      <xdr:col>15</xdr:col>
      <xdr:colOff>101600</xdr:colOff>
      <xdr:row>19</xdr:row>
      <xdr:rowOff>158026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1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142803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47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47981</xdr:rowOff>
    </xdr:from>
    <xdr:to>
      <xdr:col>29</xdr:col>
      <xdr:colOff>177800</xdr:colOff>
      <xdr:row>17</xdr:row>
      <xdr:rowOff>149581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102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64508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5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119266</xdr:rowOff>
    </xdr:from>
    <xdr:to>
      <xdr:col>26</xdr:col>
      <xdr:colOff>101600</xdr:colOff>
      <xdr:row>18</xdr:row>
      <xdr:rowOff>49416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815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59593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8504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36309</xdr:rowOff>
    </xdr:from>
    <xdr:to>
      <xdr:col>22</xdr:col>
      <xdr:colOff>165100</xdr:colOff>
      <xdr:row>18</xdr:row>
      <xdr:rowOff>137909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700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148086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938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74232</xdr:rowOff>
    </xdr:from>
    <xdr:to>
      <xdr:col>19</xdr:col>
      <xdr:colOff>38100</xdr:colOff>
      <xdr:row>19</xdr:row>
      <xdr:rowOff>4382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079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14559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97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84201</xdr:rowOff>
    </xdr:from>
    <xdr:to>
      <xdr:col>15</xdr:col>
      <xdr:colOff>101600</xdr:colOff>
      <xdr:row>19</xdr:row>
      <xdr:rowOff>14351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179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24528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986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53505</xdr:rowOff>
    </xdr:from>
    <xdr:to>
      <xdr:col>29</xdr:col>
      <xdr:colOff>127000</xdr:colOff>
      <xdr:row>37</xdr:row>
      <xdr:rowOff>36726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5978055"/>
          <a:ext cx="0" cy="11833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8803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3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36726</xdr:rowOff>
    </xdr:from>
    <xdr:to>
      <xdr:col>30</xdr:col>
      <xdr:colOff>25400</xdr:colOff>
      <xdr:row>37</xdr:row>
      <xdr:rowOff>36726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614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311332</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2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53505</xdr:rowOff>
    </xdr:from>
    <xdr:to>
      <xdr:col>30</xdr:col>
      <xdr:colOff>25400</xdr:colOff>
      <xdr:row>33</xdr:row>
      <xdr:rowOff>53505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597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237459</xdr:rowOff>
    </xdr:from>
    <xdr:to>
      <xdr:col>29</xdr:col>
      <xdr:colOff>127000</xdr:colOff>
      <xdr:row>35</xdr:row>
      <xdr:rowOff>270607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847809"/>
          <a:ext cx="647700" cy="331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194111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461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6134</xdr:rowOff>
    </xdr:from>
    <xdr:to>
      <xdr:col>29</xdr:col>
      <xdr:colOff>177800</xdr:colOff>
      <xdr:row>35</xdr:row>
      <xdr:rowOff>107734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16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150934</xdr:rowOff>
    </xdr:from>
    <xdr:to>
      <xdr:col>26</xdr:col>
      <xdr:colOff>50800</xdr:colOff>
      <xdr:row>35</xdr:row>
      <xdr:rowOff>237459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761284"/>
          <a:ext cx="698500" cy="865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18364</xdr:rowOff>
    </xdr:from>
    <xdr:to>
      <xdr:col>26</xdr:col>
      <xdr:colOff>101600</xdr:colOff>
      <xdr:row>35</xdr:row>
      <xdr:rowOff>119964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28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130141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397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135001</xdr:rowOff>
    </xdr:from>
    <xdr:to>
      <xdr:col>22</xdr:col>
      <xdr:colOff>114300</xdr:colOff>
      <xdr:row>35</xdr:row>
      <xdr:rowOff>150934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745351"/>
          <a:ext cx="698500" cy="159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28308</xdr:rowOff>
    </xdr:from>
    <xdr:to>
      <xdr:col>22</xdr:col>
      <xdr:colOff>165100</xdr:colOff>
      <xdr:row>35</xdr:row>
      <xdr:rowOff>129908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638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140085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07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126131</xdr:rowOff>
    </xdr:from>
    <xdr:to>
      <xdr:col>18</xdr:col>
      <xdr:colOff>177800</xdr:colOff>
      <xdr:row>35</xdr:row>
      <xdr:rowOff>135001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736481"/>
          <a:ext cx="698500" cy="88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56060</xdr:rowOff>
    </xdr:from>
    <xdr:to>
      <xdr:col>19</xdr:col>
      <xdr:colOff>38100</xdr:colOff>
      <xdr:row>35</xdr:row>
      <xdr:rowOff>157660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666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167838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43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71354</xdr:rowOff>
    </xdr:from>
    <xdr:to>
      <xdr:col>15</xdr:col>
      <xdr:colOff>101600</xdr:colOff>
      <xdr:row>35</xdr:row>
      <xdr:rowOff>172954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1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183131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450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219807</xdr:rowOff>
    </xdr:from>
    <xdr:to>
      <xdr:col>29</xdr:col>
      <xdr:colOff>177800</xdr:colOff>
      <xdr:row>35</xdr:row>
      <xdr:rowOff>321407</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8301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191884</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80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186659</xdr:rowOff>
    </xdr:from>
    <xdr:to>
      <xdr:col>26</xdr:col>
      <xdr:colOff>101600</xdr:colOff>
      <xdr:row>35</xdr:row>
      <xdr:rowOff>288259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7970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273036</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883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100134</xdr:rowOff>
    </xdr:from>
    <xdr:to>
      <xdr:col>22</xdr:col>
      <xdr:colOff>165100</xdr:colOff>
      <xdr:row>35</xdr:row>
      <xdr:rowOff>201734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7104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186511</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796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84201</xdr:rowOff>
    </xdr:from>
    <xdr:to>
      <xdr:col>19</xdr:col>
      <xdr:colOff>38100</xdr:colOff>
      <xdr:row>35</xdr:row>
      <xdr:rowOff>185801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6945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170578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780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75331</xdr:rowOff>
    </xdr:from>
    <xdr:to>
      <xdr:col>15</xdr:col>
      <xdr:colOff>101600</xdr:colOff>
      <xdr:row>35</xdr:row>
      <xdr:rowOff>176931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6856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161708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772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徳島県石井町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24,567
24,250
28.85
11,813,711
11,229,211
498,253
6,499,504
4,514,885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73096</xdr:rowOff>
    </xdr:from>
    <xdr:to>
      <xdr:col>24</xdr:col>
      <xdr:colOff>62865</xdr:colOff>
      <xdr:row>38</xdr:row>
      <xdr:rowOff>141366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6596"/>
          <a:ext cx="1270" cy="143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145193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141366</xdr:rowOff>
    </xdr:from>
    <xdr:to>
      <xdr:col>24</xdr:col>
      <xdr:colOff>152400</xdr:colOff>
      <xdr:row>38</xdr:row>
      <xdr:rowOff>141366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19773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73096</xdr:rowOff>
    </xdr:from>
    <xdr:to>
      <xdr:col>24</xdr:col>
      <xdr:colOff>152400</xdr:colOff>
      <xdr:row>30</xdr:row>
      <xdr:rowOff>73096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154820</xdr:rowOff>
    </xdr:from>
    <xdr:to>
      <xdr:col>24</xdr:col>
      <xdr:colOff>63500</xdr:colOff>
      <xdr:row>35</xdr:row>
      <xdr:rowOff>80607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984120"/>
          <a:ext cx="838200" cy="9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16872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89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38445</xdr:rowOff>
    </xdr:from>
    <xdr:to>
      <xdr:col>24</xdr:col>
      <xdr:colOff>114300</xdr:colOff>
      <xdr:row>36</xdr:row>
      <xdr:rowOff>140045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80607</xdr:rowOff>
    </xdr:from>
    <xdr:to>
      <xdr:col>19</xdr:col>
      <xdr:colOff>177800</xdr:colOff>
      <xdr:row>35</xdr:row>
      <xdr:rowOff>161939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081357"/>
          <a:ext cx="889000" cy="81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117508</xdr:rowOff>
    </xdr:from>
    <xdr:to>
      <xdr:col>20</xdr:col>
      <xdr:colOff>38100</xdr:colOff>
      <xdr:row>37</xdr:row>
      <xdr:rowOff>47658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38785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8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161939</xdr:rowOff>
    </xdr:from>
    <xdr:to>
      <xdr:col>15</xdr:col>
      <xdr:colOff>50800</xdr:colOff>
      <xdr:row>36</xdr:row>
      <xdr:rowOff>27245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162689"/>
          <a:ext cx="889000" cy="3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145185</xdr:rowOff>
    </xdr:from>
    <xdr:to>
      <xdr:col>15</xdr:col>
      <xdr:colOff>101600</xdr:colOff>
      <xdr:row>37</xdr:row>
      <xdr:rowOff>75335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66462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27245</xdr:rowOff>
    </xdr:from>
    <xdr:to>
      <xdr:col>10</xdr:col>
      <xdr:colOff>114300</xdr:colOff>
      <xdr:row>36</xdr:row>
      <xdr:rowOff>41761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199445"/>
          <a:ext cx="889000" cy="1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152989</xdr:rowOff>
    </xdr:from>
    <xdr:to>
      <xdr:col>10</xdr:col>
      <xdr:colOff>165100</xdr:colOff>
      <xdr:row>37</xdr:row>
      <xdr:rowOff>83139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74266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1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4302</xdr:rowOff>
    </xdr:from>
    <xdr:to>
      <xdr:col>6</xdr:col>
      <xdr:colOff>38100</xdr:colOff>
      <xdr:row>37</xdr:row>
      <xdr:rowOff>105902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97029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4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104020</xdr:rowOff>
    </xdr:from>
    <xdr:to>
      <xdr:col>24</xdr:col>
      <xdr:colOff>114300</xdr:colOff>
      <xdr:row>35</xdr:row>
      <xdr:rowOff>34170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93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126897</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78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29807</xdr:rowOff>
    </xdr:from>
    <xdr:to>
      <xdr:col>20</xdr:col>
      <xdr:colOff>38100</xdr:colOff>
      <xdr:row>35</xdr:row>
      <xdr:rowOff>131407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3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147934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80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111139</xdr:rowOff>
    </xdr:from>
    <xdr:to>
      <xdr:col>15</xdr:col>
      <xdr:colOff>101600</xdr:colOff>
      <xdr:row>36</xdr:row>
      <xdr:rowOff>41289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1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57816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88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147895</xdr:rowOff>
    </xdr:from>
    <xdr:to>
      <xdr:col>10</xdr:col>
      <xdr:colOff>165100</xdr:colOff>
      <xdr:row>36</xdr:row>
      <xdr:rowOff>78045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4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94572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92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162411</xdr:rowOff>
    </xdr:from>
    <xdr:to>
      <xdr:col>6</xdr:col>
      <xdr:colOff>38100</xdr:colOff>
      <xdr:row>36</xdr:row>
      <xdr:rowOff>92561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6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109088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938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126002</xdr:rowOff>
    </xdr:from>
    <xdr:to>
      <xdr:col>24</xdr:col>
      <xdr:colOff>62865</xdr:colOff>
      <xdr:row>59</xdr:row>
      <xdr:rowOff>19612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98502"/>
          <a:ext cx="1270" cy="14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23439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19612</xdr:rowOff>
    </xdr:from>
    <xdr:to>
      <xdr:col>24</xdr:col>
      <xdr:colOff>152400</xdr:colOff>
      <xdr:row>59</xdr:row>
      <xdr:rowOff>19612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72679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126002</xdr:rowOff>
    </xdr:from>
    <xdr:to>
      <xdr:col>24</xdr:col>
      <xdr:colOff>152400</xdr:colOff>
      <xdr:row>50</xdr:row>
      <xdr:rowOff>126002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98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23663</xdr:rowOff>
    </xdr:from>
    <xdr:to>
      <xdr:col>24</xdr:col>
      <xdr:colOff>63500</xdr:colOff>
      <xdr:row>58</xdr:row>
      <xdr:rowOff>41055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967763"/>
          <a:ext cx="838200" cy="1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67045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68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44168</xdr:rowOff>
    </xdr:from>
    <xdr:to>
      <xdr:col>24</xdr:col>
      <xdr:colOff>114300</xdr:colOff>
      <xdr:row>57</xdr:row>
      <xdr:rowOff>145768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1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25318</xdr:rowOff>
    </xdr:from>
    <xdr:to>
      <xdr:col>19</xdr:col>
      <xdr:colOff>177800</xdr:colOff>
      <xdr:row>58</xdr:row>
      <xdr:rowOff>41055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969418"/>
          <a:ext cx="889000" cy="15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63324</xdr:rowOff>
    </xdr:from>
    <xdr:to>
      <xdr:col>20</xdr:col>
      <xdr:colOff>38100</xdr:colOff>
      <xdr:row>57</xdr:row>
      <xdr:rowOff>164924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3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10001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1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169281</xdr:rowOff>
    </xdr:from>
    <xdr:to>
      <xdr:col>15</xdr:col>
      <xdr:colOff>50800</xdr:colOff>
      <xdr:row>58</xdr:row>
      <xdr:rowOff>25318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941931"/>
          <a:ext cx="889000" cy="27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42376</xdr:rowOff>
    </xdr:from>
    <xdr:to>
      <xdr:col>15</xdr:col>
      <xdr:colOff>101600</xdr:colOff>
      <xdr:row>57</xdr:row>
      <xdr:rowOff>143976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160503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169281</xdr:rowOff>
    </xdr:from>
    <xdr:to>
      <xdr:col>10</xdr:col>
      <xdr:colOff>114300</xdr:colOff>
      <xdr:row>58</xdr:row>
      <xdr:rowOff>31965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41931"/>
          <a:ext cx="889000" cy="34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85882</xdr:rowOff>
    </xdr:from>
    <xdr:to>
      <xdr:col>10</xdr:col>
      <xdr:colOff>165100</xdr:colOff>
      <xdr:row>58</xdr:row>
      <xdr:rowOff>16032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32559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3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137254</xdr:rowOff>
    </xdr:from>
    <xdr:to>
      <xdr:col>6</xdr:col>
      <xdr:colOff>38100</xdr:colOff>
      <xdr:row>58</xdr:row>
      <xdr:rowOff>67404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0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83931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8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144313</xdr:rowOff>
    </xdr:from>
    <xdr:to>
      <xdr:col>24</xdr:col>
      <xdr:colOff>114300</xdr:colOff>
      <xdr:row>58</xdr:row>
      <xdr:rowOff>74463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1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122740</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9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161705</xdr:rowOff>
    </xdr:from>
    <xdr:to>
      <xdr:col>20</xdr:col>
      <xdr:colOff>38100</xdr:colOff>
      <xdr:row>58</xdr:row>
      <xdr:rowOff>91855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3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82982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02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145968</xdr:rowOff>
    </xdr:from>
    <xdr:to>
      <xdr:col>15</xdr:col>
      <xdr:colOff>101600</xdr:colOff>
      <xdr:row>58</xdr:row>
      <xdr:rowOff>76118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1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67245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01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118481</xdr:rowOff>
    </xdr:from>
    <xdr:to>
      <xdr:col>10</xdr:col>
      <xdr:colOff>165100</xdr:colOff>
      <xdr:row>58</xdr:row>
      <xdr:rowOff>48631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91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39758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98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152615</xdr:rowOff>
    </xdr:from>
    <xdr:to>
      <xdr:col>6</xdr:col>
      <xdr:colOff>38100</xdr:colOff>
      <xdr:row>58</xdr:row>
      <xdr:rowOff>82765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2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73892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1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2311</xdr:rowOff>
    </xdr:from>
    <xdr:to>
      <xdr:col>24</xdr:col>
      <xdr:colOff>62865</xdr:colOff>
      <xdr:row>78</xdr:row>
      <xdr:rowOff>117526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46711"/>
          <a:ext cx="1270" cy="1143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121353</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4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117526</xdr:rowOff>
    </xdr:from>
    <xdr:to>
      <xdr:col>24</xdr:col>
      <xdr:colOff>152400</xdr:colOff>
      <xdr:row>78</xdr:row>
      <xdr:rowOff>117526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120438</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2311</xdr:rowOff>
    </xdr:from>
    <xdr:to>
      <xdr:col>24</xdr:col>
      <xdr:colOff>152400</xdr:colOff>
      <xdr:row>72</xdr:row>
      <xdr:rowOff>2311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4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165760</xdr:rowOff>
    </xdr:from>
    <xdr:to>
      <xdr:col>24</xdr:col>
      <xdr:colOff>63500</xdr:colOff>
      <xdr:row>77</xdr:row>
      <xdr:rowOff>28189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195960"/>
          <a:ext cx="838200" cy="33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40581</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42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62154</xdr:rowOff>
    </xdr:from>
    <xdr:to>
      <xdr:col>24</xdr:col>
      <xdr:colOff>114300</xdr:colOff>
      <xdr:row>77</xdr:row>
      <xdr:rowOff>163754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165760</xdr:rowOff>
    </xdr:from>
    <xdr:to>
      <xdr:col>19</xdr:col>
      <xdr:colOff>177800</xdr:colOff>
      <xdr:row>77</xdr:row>
      <xdr:rowOff>24668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195960"/>
          <a:ext cx="889000" cy="30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65263</xdr:rowOff>
    </xdr:from>
    <xdr:to>
      <xdr:col>20</xdr:col>
      <xdr:colOff>38100</xdr:colOff>
      <xdr:row>77</xdr:row>
      <xdr:rowOff>166863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157990</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35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24668</xdr:rowOff>
    </xdr:from>
    <xdr:to>
      <xdr:col>15</xdr:col>
      <xdr:colOff>50800</xdr:colOff>
      <xdr:row>77</xdr:row>
      <xdr:rowOff>28417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226318"/>
          <a:ext cx="889000" cy="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68692</xdr:rowOff>
    </xdr:from>
    <xdr:to>
      <xdr:col>15</xdr:col>
      <xdr:colOff>101600</xdr:colOff>
      <xdr:row>77</xdr:row>
      <xdr:rowOff>170292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161419</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36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28417</xdr:rowOff>
    </xdr:from>
    <xdr:to>
      <xdr:col>10</xdr:col>
      <xdr:colOff>114300</xdr:colOff>
      <xdr:row>77</xdr:row>
      <xdr:rowOff>50180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230067"/>
          <a:ext cx="889000" cy="21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73492</xdr:rowOff>
    </xdr:from>
    <xdr:to>
      <xdr:col>10</xdr:col>
      <xdr:colOff>165100</xdr:colOff>
      <xdr:row>78</xdr:row>
      <xdr:rowOff>3642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166219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36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74819</xdr:rowOff>
    </xdr:from>
    <xdr:to>
      <xdr:col>6</xdr:col>
      <xdr:colOff>38100</xdr:colOff>
      <xdr:row>78</xdr:row>
      <xdr:rowOff>4969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167546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36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148839</xdr:rowOff>
    </xdr:from>
    <xdr:to>
      <xdr:col>24</xdr:col>
      <xdr:colOff>114300</xdr:colOff>
      <xdr:row>77</xdr:row>
      <xdr:rowOff>78989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17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266</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030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114960</xdr:rowOff>
    </xdr:from>
    <xdr:to>
      <xdr:col>20</xdr:col>
      <xdr:colOff>38100</xdr:colOff>
      <xdr:row>77</xdr:row>
      <xdr:rowOff>45110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14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61637</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292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145318</xdr:rowOff>
    </xdr:from>
    <xdr:to>
      <xdr:col>15</xdr:col>
      <xdr:colOff>101600</xdr:colOff>
      <xdr:row>77</xdr:row>
      <xdr:rowOff>75468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17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91995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2950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149067</xdr:rowOff>
    </xdr:from>
    <xdr:to>
      <xdr:col>10</xdr:col>
      <xdr:colOff>165100</xdr:colOff>
      <xdr:row>77</xdr:row>
      <xdr:rowOff>79217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17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95745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295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170830</xdr:rowOff>
    </xdr:from>
    <xdr:to>
      <xdr:col>6</xdr:col>
      <xdr:colOff>38100</xdr:colOff>
      <xdr:row>77</xdr:row>
      <xdr:rowOff>100980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2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117507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297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65982</xdr:rowOff>
    </xdr:from>
    <xdr:to>
      <xdr:col>24</xdr:col>
      <xdr:colOff>62865</xdr:colOff>
      <xdr:row>99</xdr:row>
      <xdr:rowOff>144413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67932"/>
          <a:ext cx="1270" cy="1450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148240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12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144413</xdr:rowOff>
    </xdr:from>
    <xdr:to>
      <xdr:col>24</xdr:col>
      <xdr:colOff>152400</xdr:colOff>
      <xdr:row>99</xdr:row>
      <xdr:rowOff>144413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11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12659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65982</xdr:rowOff>
    </xdr:from>
    <xdr:to>
      <xdr:col>24</xdr:col>
      <xdr:colOff>152400</xdr:colOff>
      <xdr:row>91</xdr:row>
      <xdr:rowOff>65982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90159</xdr:rowOff>
    </xdr:from>
    <xdr:to>
      <xdr:col>24</xdr:col>
      <xdr:colOff>63500</xdr:colOff>
      <xdr:row>96</xdr:row>
      <xdr:rowOff>91520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377909"/>
          <a:ext cx="838200" cy="172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13606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472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35179</xdr:rowOff>
    </xdr:from>
    <xdr:to>
      <xdr:col>24</xdr:col>
      <xdr:colOff>114300</xdr:colOff>
      <xdr:row>96</xdr:row>
      <xdr:rowOff>136779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9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91520</xdr:rowOff>
    </xdr:from>
    <xdr:to>
      <xdr:col>19</xdr:col>
      <xdr:colOff>177800</xdr:colOff>
      <xdr:row>97</xdr:row>
      <xdr:rowOff>25008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550720"/>
          <a:ext cx="889000" cy="10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155085</xdr:rowOff>
    </xdr:from>
    <xdr:to>
      <xdr:col>20</xdr:col>
      <xdr:colOff>38100</xdr:colOff>
      <xdr:row>97</xdr:row>
      <xdr:rowOff>85235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61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76362</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70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41946</xdr:rowOff>
    </xdr:from>
    <xdr:to>
      <xdr:col>15</xdr:col>
      <xdr:colOff>50800</xdr:colOff>
      <xdr:row>97</xdr:row>
      <xdr:rowOff>25008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501146"/>
          <a:ext cx="889000" cy="154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78395</xdr:rowOff>
    </xdr:from>
    <xdr:to>
      <xdr:col>15</xdr:col>
      <xdr:colOff>101600</xdr:colOff>
      <xdr:row>98</xdr:row>
      <xdr:rowOff>8545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171122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80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41946</xdr:rowOff>
    </xdr:from>
    <xdr:to>
      <xdr:col>10</xdr:col>
      <xdr:colOff>114300</xdr:colOff>
      <xdr:row>97</xdr:row>
      <xdr:rowOff>163920</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501146"/>
          <a:ext cx="889000" cy="293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117889</xdr:rowOff>
    </xdr:from>
    <xdr:to>
      <xdr:col>10</xdr:col>
      <xdr:colOff>165100</xdr:colOff>
      <xdr:row>97</xdr:row>
      <xdr:rowOff>48039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39166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669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46544</xdr:rowOff>
    </xdr:from>
    <xdr:to>
      <xdr:col>6</xdr:col>
      <xdr:colOff>38100</xdr:colOff>
      <xdr:row>98</xdr:row>
      <xdr:rowOff>148144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4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139271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94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39359</xdr:rowOff>
    </xdr:from>
    <xdr:to>
      <xdr:col>24</xdr:col>
      <xdr:colOff>114300</xdr:colOff>
      <xdr:row>95</xdr:row>
      <xdr:rowOff>140959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32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62236</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178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40720</xdr:rowOff>
    </xdr:from>
    <xdr:to>
      <xdr:col>20</xdr:col>
      <xdr:colOff>38100</xdr:colOff>
      <xdr:row>96</xdr:row>
      <xdr:rowOff>142320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49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158847</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275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145658</xdr:rowOff>
    </xdr:from>
    <xdr:to>
      <xdr:col>15</xdr:col>
      <xdr:colOff>101600</xdr:colOff>
      <xdr:row>97</xdr:row>
      <xdr:rowOff>75808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604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92335</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38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162596</xdr:rowOff>
    </xdr:from>
    <xdr:to>
      <xdr:col>10</xdr:col>
      <xdr:colOff>165100</xdr:colOff>
      <xdr:row>96</xdr:row>
      <xdr:rowOff>92746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45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109273</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225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113120</xdr:rowOff>
    </xdr:from>
    <xdr:to>
      <xdr:col>6</xdr:col>
      <xdr:colOff>38100</xdr:colOff>
      <xdr:row>98</xdr:row>
      <xdr:rowOff>43270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74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59797</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518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27349</xdr:rowOff>
    </xdr:from>
    <xdr:to>
      <xdr:col>54</xdr:col>
      <xdr:colOff>189865</xdr:colOff>
      <xdr:row>39</xdr:row>
      <xdr:rowOff>169701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42299"/>
          <a:ext cx="1270" cy="151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2078</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169701</xdr:rowOff>
    </xdr:from>
    <xdr:to>
      <xdr:col>55</xdr:col>
      <xdr:colOff>88900</xdr:colOff>
      <xdr:row>39</xdr:row>
      <xdr:rowOff>169701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56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145476</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1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27349</xdr:rowOff>
    </xdr:from>
    <xdr:to>
      <xdr:col>55</xdr:col>
      <xdr:colOff>88900</xdr:colOff>
      <xdr:row>31</xdr:row>
      <xdr:rowOff>27349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4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170321</xdr:rowOff>
    </xdr:from>
    <xdr:to>
      <xdr:col>55</xdr:col>
      <xdr:colOff>0</xdr:colOff>
      <xdr:row>39</xdr:row>
      <xdr:rowOff>18400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6685421"/>
          <a:ext cx="838200" cy="1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84182</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256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61305</xdr:rowOff>
    </xdr:from>
    <xdr:to>
      <xdr:col>55</xdr:col>
      <xdr:colOff>50800</xdr:colOff>
      <xdr:row>37</xdr:row>
      <xdr:rowOff>162905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40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170321</xdr:rowOff>
    </xdr:from>
    <xdr:to>
      <xdr:col>50</xdr:col>
      <xdr:colOff>114300</xdr:colOff>
      <xdr:row>39</xdr:row>
      <xdr:rowOff>18683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8750300" y="6685421"/>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81530</xdr:rowOff>
    </xdr:from>
    <xdr:to>
      <xdr:col>50</xdr:col>
      <xdr:colOff>165100</xdr:colOff>
      <xdr:row>38</xdr:row>
      <xdr:rowOff>11680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28207</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20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18683</xdr:rowOff>
    </xdr:from>
    <xdr:to>
      <xdr:col>45</xdr:col>
      <xdr:colOff>177800</xdr:colOff>
      <xdr:row>39</xdr:row>
      <xdr:rowOff>79491</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705233"/>
          <a:ext cx="889000" cy="60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82097</xdr:rowOff>
    </xdr:from>
    <xdr:to>
      <xdr:col>46</xdr:col>
      <xdr:colOff>38100</xdr:colOff>
      <xdr:row>38</xdr:row>
      <xdr:rowOff>12247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28774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20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7645</xdr:rowOff>
    </xdr:from>
    <xdr:to>
      <xdr:col>41</xdr:col>
      <xdr:colOff>50800</xdr:colOff>
      <xdr:row>39</xdr:row>
      <xdr:rowOff>79491</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665495"/>
          <a:ext cx="889000" cy="1100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124235</xdr:rowOff>
    </xdr:from>
    <xdr:to>
      <xdr:col>41</xdr:col>
      <xdr:colOff>101600</xdr:colOff>
      <xdr:row>38</xdr:row>
      <xdr:rowOff>54385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70912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24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66443</xdr:rowOff>
    </xdr:from>
    <xdr:to>
      <xdr:col>36</xdr:col>
      <xdr:colOff>165100</xdr:colOff>
      <xdr:row>31</xdr:row>
      <xdr:rowOff>168043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13120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1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139050</xdr:rowOff>
    </xdr:from>
    <xdr:to>
      <xdr:col>55</xdr:col>
      <xdr:colOff>50800</xdr:colOff>
      <xdr:row>39</xdr:row>
      <xdr:rowOff>69200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65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117477</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63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119521</xdr:rowOff>
    </xdr:from>
    <xdr:to>
      <xdr:col>50</xdr:col>
      <xdr:colOff>165100</xdr:colOff>
      <xdr:row>39</xdr:row>
      <xdr:rowOff>49671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634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40798</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72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139333</xdr:rowOff>
    </xdr:from>
    <xdr:to>
      <xdr:col>46</xdr:col>
      <xdr:colOff>38100</xdr:colOff>
      <xdr:row>39</xdr:row>
      <xdr:rowOff>69483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65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60610</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747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28691</xdr:rowOff>
    </xdr:from>
    <xdr:to>
      <xdr:col>41</xdr:col>
      <xdr:colOff>101600</xdr:colOff>
      <xdr:row>39</xdr:row>
      <xdr:rowOff>130291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715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121418</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80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128295</xdr:rowOff>
    </xdr:from>
    <xdr:to>
      <xdr:col>36</xdr:col>
      <xdr:colOff>165100</xdr:colOff>
      <xdr:row>33</xdr:row>
      <xdr:rowOff>58445</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61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49572</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707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169607</xdr:rowOff>
    </xdr:from>
    <xdr:to>
      <xdr:col>54</xdr:col>
      <xdr:colOff>189865</xdr:colOff>
      <xdr:row>57</xdr:row>
      <xdr:rowOff>129362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42107"/>
          <a:ext cx="1270" cy="1159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133189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129362</xdr:rowOff>
    </xdr:from>
    <xdr:to>
      <xdr:col>55</xdr:col>
      <xdr:colOff>88900</xdr:colOff>
      <xdr:row>57</xdr:row>
      <xdr:rowOff>129362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0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116284</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1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169607</xdr:rowOff>
    </xdr:from>
    <xdr:to>
      <xdr:col>55</xdr:col>
      <xdr:colOff>88900</xdr:colOff>
      <xdr:row>50</xdr:row>
      <xdr:rowOff>169607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4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44254</xdr:rowOff>
    </xdr:from>
    <xdr:to>
      <xdr:col>55</xdr:col>
      <xdr:colOff>0</xdr:colOff>
      <xdr:row>56</xdr:row>
      <xdr:rowOff>103330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645454"/>
          <a:ext cx="838200" cy="59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155218</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584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5341</xdr:rowOff>
    </xdr:from>
    <xdr:to>
      <xdr:col>55</xdr:col>
      <xdr:colOff>50800</xdr:colOff>
      <xdr:row>56</xdr:row>
      <xdr:rowOff>106941</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6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103330</xdr:rowOff>
    </xdr:from>
    <xdr:to>
      <xdr:col>50</xdr:col>
      <xdr:colOff>114300</xdr:colOff>
      <xdr:row>57</xdr:row>
      <xdr:rowOff>56604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704530"/>
          <a:ext cx="889000" cy="124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58810</xdr:rowOff>
    </xdr:from>
    <xdr:to>
      <xdr:col>50</xdr:col>
      <xdr:colOff>165100</xdr:colOff>
      <xdr:row>56</xdr:row>
      <xdr:rowOff>160410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6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151537</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75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56604</xdr:rowOff>
    </xdr:from>
    <xdr:to>
      <xdr:col>45</xdr:col>
      <xdr:colOff>177800</xdr:colOff>
      <xdr:row>57</xdr:row>
      <xdr:rowOff>98169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829254"/>
          <a:ext cx="889000" cy="41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69338</xdr:rowOff>
    </xdr:from>
    <xdr:to>
      <xdr:col>46</xdr:col>
      <xdr:colOff>38100</xdr:colOff>
      <xdr:row>56</xdr:row>
      <xdr:rowOff>170938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7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16015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4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688</xdr:rowOff>
    </xdr:from>
    <xdr:to>
      <xdr:col>41</xdr:col>
      <xdr:colOff>50800</xdr:colOff>
      <xdr:row>57</xdr:row>
      <xdr:rowOff>98169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430438"/>
          <a:ext cx="889000" cy="44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47975</xdr:rowOff>
    </xdr:from>
    <xdr:to>
      <xdr:col>41</xdr:col>
      <xdr:colOff>101600</xdr:colOff>
      <xdr:row>56</xdr:row>
      <xdr:rowOff>149575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64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166102</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42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19931</xdr:rowOff>
    </xdr:from>
    <xdr:to>
      <xdr:col>36</xdr:col>
      <xdr:colOff>165100</xdr:colOff>
      <xdr:row>56</xdr:row>
      <xdr:rowOff>121531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2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112658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71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164904</xdr:rowOff>
    </xdr:from>
    <xdr:to>
      <xdr:col>55</xdr:col>
      <xdr:colOff>50800</xdr:colOff>
      <xdr:row>56</xdr:row>
      <xdr:rowOff>95054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59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16331</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446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52530</xdr:rowOff>
    </xdr:from>
    <xdr:to>
      <xdr:col>50</xdr:col>
      <xdr:colOff>165100</xdr:colOff>
      <xdr:row>56</xdr:row>
      <xdr:rowOff>154130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65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170657</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42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5804</xdr:rowOff>
    </xdr:from>
    <xdr:to>
      <xdr:col>46</xdr:col>
      <xdr:colOff>38100</xdr:colOff>
      <xdr:row>57</xdr:row>
      <xdr:rowOff>107404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778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98531</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87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47369</xdr:rowOff>
    </xdr:from>
    <xdr:to>
      <xdr:col>41</xdr:col>
      <xdr:colOff>101600</xdr:colOff>
      <xdr:row>57</xdr:row>
      <xdr:rowOff>148969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82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140096</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91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121338</xdr:rowOff>
    </xdr:from>
    <xdr:to>
      <xdr:col>36</xdr:col>
      <xdr:colOff>165100</xdr:colOff>
      <xdr:row>55</xdr:row>
      <xdr:rowOff>51488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37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68015</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15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37306</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10256"/>
          <a:ext cx="1270" cy="137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155433</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8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37306</xdr:rowOff>
    </xdr:from>
    <xdr:to>
      <xdr:col>55</xdr:col>
      <xdr:colOff>88900</xdr:colOff>
      <xdr:row>71</xdr:row>
      <xdr:rowOff>37306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24409</xdr:rowOff>
    </xdr:from>
    <xdr:to>
      <xdr:col>55</xdr:col>
      <xdr:colOff>0</xdr:colOff>
      <xdr:row>79</xdr:row>
      <xdr:rowOff>32238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568959"/>
          <a:ext cx="838200" cy="7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166831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97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143954</xdr:rowOff>
    </xdr:from>
    <xdr:to>
      <xdr:col>55</xdr:col>
      <xdr:colOff>50800</xdr:colOff>
      <xdr:row>78</xdr:row>
      <xdr:rowOff>74104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21895</xdr:rowOff>
    </xdr:from>
    <xdr:to>
      <xdr:col>50</xdr:col>
      <xdr:colOff>114300</xdr:colOff>
      <xdr:row>79</xdr:row>
      <xdr:rowOff>24409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566445"/>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1632</xdr:rowOff>
    </xdr:from>
    <xdr:to>
      <xdr:col>50</xdr:col>
      <xdr:colOff>165100</xdr:colOff>
      <xdr:row>78</xdr:row>
      <xdr:rowOff>103232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119759</xdr:rowOff>
    </xdr:from>
    <xdr:ext cx="469744"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404428" y="13149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21895</xdr:rowOff>
    </xdr:from>
    <xdr:to>
      <xdr:col>45</xdr:col>
      <xdr:colOff>177800</xdr:colOff>
      <xdr:row>79</xdr:row>
      <xdr:rowOff>33516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566445"/>
          <a:ext cx="889000" cy="1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142621</xdr:rowOff>
    </xdr:from>
    <xdr:to>
      <xdr:col>46</xdr:col>
      <xdr:colOff>38100</xdr:colOff>
      <xdr:row>78</xdr:row>
      <xdr:rowOff>72771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89298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33516</xdr:rowOff>
    </xdr:from>
    <xdr:to>
      <xdr:col>41</xdr:col>
      <xdr:colOff>50800</xdr:colOff>
      <xdr:row>79</xdr:row>
      <xdr:rowOff>34201</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578066"/>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116294</xdr:rowOff>
    </xdr:from>
    <xdr:to>
      <xdr:col>41</xdr:col>
      <xdr:colOff>101600</xdr:colOff>
      <xdr:row>78</xdr:row>
      <xdr:rowOff>46444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62971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79127</xdr:rowOff>
    </xdr:from>
    <xdr:to>
      <xdr:col>36</xdr:col>
      <xdr:colOff>165100</xdr:colOff>
      <xdr:row>78</xdr:row>
      <xdr:rowOff>9277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25804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152888</xdr:rowOff>
    </xdr:from>
    <xdr:to>
      <xdr:col>55</xdr:col>
      <xdr:colOff>50800</xdr:colOff>
      <xdr:row>79</xdr:row>
      <xdr:rowOff>83038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2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67815</xdr:rowOff>
    </xdr:from>
    <xdr:ext cx="378565"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409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145059</xdr:rowOff>
    </xdr:from>
    <xdr:to>
      <xdr:col>50</xdr:col>
      <xdr:colOff>165100</xdr:colOff>
      <xdr:row>79</xdr:row>
      <xdr:rowOff>75209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1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66336</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610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142545</xdr:rowOff>
    </xdr:from>
    <xdr:to>
      <xdr:col>46</xdr:col>
      <xdr:colOff>38100</xdr:colOff>
      <xdr:row>79</xdr:row>
      <xdr:rowOff>72695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1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63822</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608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154166</xdr:rowOff>
    </xdr:from>
    <xdr:to>
      <xdr:col>41</xdr:col>
      <xdr:colOff>101600</xdr:colOff>
      <xdr:row>79</xdr:row>
      <xdr:rowOff>84316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2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75443</xdr:rowOff>
    </xdr:from>
    <xdr:ext cx="378565"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2017" y="13619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154851</xdr:rowOff>
    </xdr:from>
    <xdr:to>
      <xdr:col>36</xdr:col>
      <xdr:colOff>165100</xdr:colOff>
      <xdr:row>79</xdr:row>
      <xdr:rowOff>85001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2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76128</xdr:rowOff>
    </xdr:from>
    <xdr:ext cx="378565"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3017" y="13620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11173</xdr:rowOff>
    </xdr:from>
    <xdr:to>
      <xdr:col>54</xdr:col>
      <xdr:colOff>189865</xdr:colOff>
      <xdr:row>98</xdr:row>
      <xdr:rowOff>153005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41673"/>
          <a:ext cx="1270" cy="1513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156832</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153005</xdr:rowOff>
    </xdr:from>
    <xdr:to>
      <xdr:col>55</xdr:col>
      <xdr:colOff>88900</xdr:colOff>
      <xdr:row>98</xdr:row>
      <xdr:rowOff>153005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5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129300</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1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11173</xdr:rowOff>
    </xdr:from>
    <xdr:to>
      <xdr:col>55</xdr:col>
      <xdr:colOff>88900</xdr:colOff>
      <xdr:row>90</xdr:row>
      <xdr:rowOff>11173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4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163962</xdr:rowOff>
    </xdr:from>
    <xdr:to>
      <xdr:col>55</xdr:col>
      <xdr:colOff>0</xdr:colOff>
      <xdr:row>97</xdr:row>
      <xdr:rowOff>70709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623162"/>
          <a:ext cx="838200" cy="78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49709</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68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71282</xdr:rowOff>
    </xdr:from>
    <xdr:to>
      <xdr:col>55</xdr:col>
      <xdr:colOff>50800</xdr:colOff>
      <xdr:row>98</xdr:row>
      <xdr:rowOff>1432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0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70709</xdr:rowOff>
    </xdr:from>
    <xdr:to>
      <xdr:col>50</xdr:col>
      <xdr:colOff>114300</xdr:colOff>
      <xdr:row>98</xdr:row>
      <xdr:rowOff>53594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701359"/>
          <a:ext cx="889000" cy="154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116294</xdr:rowOff>
    </xdr:from>
    <xdr:to>
      <xdr:col>50</xdr:col>
      <xdr:colOff>165100</xdr:colOff>
      <xdr:row>98</xdr:row>
      <xdr:rowOff>46444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4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37571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83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53594</xdr:rowOff>
    </xdr:from>
    <xdr:to>
      <xdr:col>45</xdr:col>
      <xdr:colOff>177800</xdr:colOff>
      <xdr:row>98</xdr:row>
      <xdr:rowOff>104321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855694"/>
          <a:ext cx="889000" cy="50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139436</xdr:rowOff>
    </xdr:from>
    <xdr:to>
      <xdr:col>46</xdr:col>
      <xdr:colOff>38100</xdr:colOff>
      <xdr:row>98</xdr:row>
      <xdr:rowOff>69586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7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86113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54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36114</xdr:rowOff>
    </xdr:from>
    <xdr:to>
      <xdr:col>41</xdr:col>
      <xdr:colOff>50800</xdr:colOff>
      <xdr:row>98</xdr:row>
      <xdr:rowOff>104321</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323864"/>
          <a:ext cx="889000" cy="582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136723</xdr:rowOff>
    </xdr:from>
    <xdr:to>
      <xdr:col>41</xdr:col>
      <xdr:colOff>101600</xdr:colOff>
      <xdr:row>98</xdr:row>
      <xdr:rowOff>66873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83400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54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114412</xdr:rowOff>
    </xdr:from>
    <xdr:to>
      <xdr:col>36</xdr:col>
      <xdr:colOff>165100</xdr:colOff>
      <xdr:row>98</xdr:row>
      <xdr:rowOff>44562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4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35689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83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113162</xdr:rowOff>
    </xdr:from>
    <xdr:to>
      <xdr:col>55</xdr:col>
      <xdr:colOff>50800</xdr:colOff>
      <xdr:row>97</xdr:row>
      <xdr:rowOff>43312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57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136039</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423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19909</xdr:rowOff>
    </xdr:from>
    <xdr:to>
      <xdr:col>50</xdr:col>
      <xdr:colOff>165100</xdr:colOff>
      <xdr:row>97</xdr:row>
      <xdr:rowOff>121509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650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138036</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42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2794</xdr:rowOff>
    </xdr:from>
    <xdr:to>
      <xdr:col>46</xdr:col>
      <xdr:colOff>38100</xdr:colOff>
      <xdr:row>98</xdr:row>
      <xdr:rowOff>104394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0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95521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897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53521</xdr:rowOff>
    </xdr:from>
    <xdr:to>
      <xdr:col>41</xdr:col>
      <xdr:colOff>101600</xdr:colOff>
      <xdr:row>98</xdr:row>
      <xdr:rowOff>155121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5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146248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948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156764</xdr:rowOff>
    </xdr:from>
    <xdr:to>
      <xdr:col>36</xdr:col>
      <xdr:colOff>165100</xdr:colOff>
      <xdr:row>95</xdr:row>
      <xdr:rowOff>86914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27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103441</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048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13558</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499958"/>
          <a:ext cx="1269" cy="1154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159305</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74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131685</xdr:rowOff>
    </xdr:from>
    <xdr:ext cx="534377"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2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13558</xdr:rowOff>
    </xdr:from>
    <xdr:to>
      <xdr:col>86</xdr:col>
      <xdr:colOff>25400</xdr:colOff>
      <xdr:row>32</xdr:row>
      <xdr:rowOff>13558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49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76755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20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53878</xdr:rowOff>
    </xdr:from>
    <xdr:to>
      <xdr:col>85</xdr:col>
      <xdr:colOff>177800</xdr:colOff>
      <xdr:row>38</xdr:row>
      <xdr:rowOff>155478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64577</xdr:rowOff>
    </xdr:from>
    <xdr:to>
      <xdr:col>81</xdr:col>
      <xdr:colOff>101600</xdr:colOff>
      <xdr:row>38</xdr:row>
      <xdr:rowOff>166177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7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11254</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5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48986</xdr:rowOff>
    </xdr:from>
    <xdr:to>
      <xdr:col>76</xdr:col>
      <xdr:colOff>165100</xdr:colOff>
      <xdr:row>38</xdr:row>
      <xdr:rowOff>150586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6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167114</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33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38243</xdr:rowOff>
    </xdr:from>
    <xdr:to>
      <xdr:col>72</xdr:col>
      <xdr:colOff>38100</xdr:colOff>
      <xdr:row>38</xdr:row>
      <xdr:rowOff>139843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5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156369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2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51090</xdr:rowOff>
    </xdr:from>
    <xdr:to>
      <xdr:col>67</xdr:col>
      <xdr:colOff>101600</xdr:colOff>
      <xdr:row>38</xdr:row>
      <xdr:rowOff>152690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169217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3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32305</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47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65367</xdr:rowOff>
    </xdr:from>
    <xdr:to>
      <xdr:col>85</xdr:col>
      <xdr:colOff>126364</xdr:colOff>
      <xdr:row>78</xdr:row>
      <xdr:rowOff>147016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238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150843</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2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147016</xdr:rowOff>
    </xdr:from>
    <xdr:to>
      <xdr:col>86</xdr:col>
      <xdr:colOff>25400</xdr:colOff>
      <xdr:row>78</xdr:row>
      <xdr:rowOff>147016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12044</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201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65367</xdr:rowOff>
    </xdr:from>
    <xdr:to>
      <xdr:col>86</xdr:col>
      <xdr:colOff>25400</xdr:colOff>
      <xdr:row>71</xdr:row>
      <xdr:rowOff>65367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23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84062</xdr:rowOff>
    </xdr:from>
    <xdr:to>
      <xdr:col>85</xdr:col>
      <xdr:colOff>127000</xdr:colOff>
      <xdr:row>77</xdr:row>
      <xdr:rowOff>107162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285712"/>
          <a:ext cx="838200" cy="23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98239</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2956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75361</xdr:rowOff>
    </xdr:from>
    <xdr:to>
      <xdr:col>85</xdr:col>
      <xdr:colOff>177800</xdr:colOff>
      <xdr:row>77</xdr:row>
      <xdr:rowOff>5511</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10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32220</xdr:rowOff>
    </xdr:from>
    <xdr:to>
      <xdr:col>81</xdr:col>
      <xdr:colOff>50800</xdr:colOff>
      <xdr:row>77</xdr:row>
      <xdr:rowOff>84062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233870"/>
          <a:ext cx="889000" cy="51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74918</xdr:rowOff>
    </xdr:from>
    <xdr:to>
      <xdr:col>81</xdr:col>
      <xdr:colOff>101600</xdr:colOff>
      <xdr:row>77</xdr:row>
      <xdr:rowOff>5068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21594</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288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156260</xdr:rowOff>
    </xdr:from>
    <xdr:to>
      <xdr:col>76</xdr:col>
      <xdr:colOff>114300</xdr:colOff>
      <xdr:row>77</xdr:row>
      <xdr:rowOff>32220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186460"/>
          <a:ext cx="889000" cy="47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82335</xdr:rowOff>
    </xdr:from>
    <xdr:to>
      <xdr:col>76</xdr:col>
      <xdr:colOff>165100</xdr:colOff>
      <xdr:row>77</xdr:row>
      <xdr:rowOff>12485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1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29011</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288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156260</xdr:rowOff>
    </xdr:from>
    <xdr:to>
      <xdr:col>71</xdr:col>
      <xdr:colOff>177800</xdr:colOff>
      <xdr:row>77</xdr:row>
      <xdr:rowOff>5169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186460"/>
          <a:ext cx="889000" cy="20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94971</xdr:rowOff>
    </xdr:from>
    <xdr:to>
      <xdr:col>72</xdr:col>
      <xdr:colOff>38100</xdr:colOff>
      <xdr:row>77</xdr:row>
      <xdr:rowOff>25121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1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41648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290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111544</xdr:rowOff>
    </xdr:from>
    <xdr:to>
      <xdr:col>67</xdr:col>
      <xdr:colOff>101600</xdr:colOff>
      <xdr:row>77</xdr:row>
      <xdr:rowOff>41694</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1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58221</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291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56362</xdr:rowOff>
    </xdr:from>
    <xdr:to>
      <xdr:col>85</xdr:col>
      <xdr:colOff>177800</xdr:colOff>
      <xdr:row>77</xdr:row>
      <xdr:rowOff>157962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5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34789</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36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33262</xdr:rowOff>
    </xdr:from>
    <xdr:to>
      <xdr:col>81</xdr:col>
      <xdr:colOff>101600</xdr:colOff>
      <xdr:row>77</xdr:row>
      <xdr:rowOff>134862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34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125989</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327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152870</xdr:rowOff>
    </xdr:from>
    <xdr:to>
      <xdr:col>76</xdr:col>
      <xdr:colOff>165100</xdr:colOff>
      <xdr:row>77</xdr:row>
      <xdr:rowOff>83020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18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74147</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27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105460</xdr:rowOff>
    </xdr:from>
    <xdr:to>
      <xdr:col>72</xdr:col>
      <xdr:colOff>38100</xdr:colOff>
      <xdr:row>77</xdr:row>
      <xdr:rowOff>35610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13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26737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228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125819</xdr:rowOff>
    </xdr:from>
    <xdr:to>
      <xdr:col>67</xdr:col>
      <xdr:colOff>101600</xdr:colOff>
      <xdr:row>77</xdr:row>
      <xdr:rowOff>55969</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15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47096</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24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83835</xdr:rowOff>
    </xdr:from>
    <xdr:to>
      <xdr:col>85</xdr:col>
      <xdr:colOff>126364</xdr:colOff>
      <xdr:row>98</xdr:row>
      <xdr:rowOff>138750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857235"/>
          <a:ext cx="1269" cy="108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142577</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138750</xdr:rowOff>
    </xdr:from>
    <xdr:to>
      <xdr:col>86</xdr:col>
      <xdr:colOff>25400</xdr:colOff>
      <xdr:row>98</xdr:row>
      <xdr:rowOff>138750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30512</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63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83835</xdr:rowOff>
    </xdr:from>
    <xdr:to>
      <xdr:col>86</xdr:col>
      <xdr:colOff>25400</xdr:colOff>
      <xdr:row>92</xdr:row>
      <xdr:rowOff>83835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85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89472</xdr:rowOff>
    </xdr:from>
    <xdr:to>
      <xdr:col>85</xdr:col>
      <xdr:colOff>127000</xdr:colOff>
      <xdr:row>98</xdr:row>
      <xdr:rowOff>95758</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891572"/>
          <a:ext cx="8382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11537</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42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160110</xdr:rowOff>
    </xdr:from>
    <xdr:to>
      <xdr:col>85</xdr:col>
      <xdr:colOff>177800</xdr:colOff>
      <xdr:row>98</xdr:row>
      <xdr:rowOff>90260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95758</xdr:rowOff>
    </xdr:from>
    <xdr:to>
      <xdr:col>81</xdr:col>
      <xdr:colOff>50800</xdr:colOff>
      <xdr:row>98</xdr:row>
      <xdr:rowOff>97248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897858"/>
          <a:ext cx="889000" cy="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159491</xdr:rowOff>
    </xdr:from>
    <xdr:to>
      <xdr:col>81</xdr:col>
      <xdr:colOff>101600</xdr:colOff>
      <xdr:row>98</xdr:row>
      <xdr:rowOff>89641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106168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56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46124</xdr:rowOff>
    </xdr:from>
    <xdr:to>
      <xdr:col>76</xdr:col>
      <xdr:colOff>114300</xdr:colOff>
      <xdr:row>98</xdr:row>
      <xdr:rowOff>97248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848224"/>
          <a:ext cx="889000" cy="5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150467</xdr:rowOff>
    </xdr:from>
    <xdr:to>
      <xdr:col>76</xdr:col>
      <xdr:colOff>165100</xdr:colOff>
      <xdr:row>98</xdr:row>
      <xdr:rowOff>80617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97144</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46124</xdr:rowOff>
    </xdr:from>
    <xdr:to>
      <xdr:col>71</xdr:col>
      <xdr:colOff>177800</xdr:colOff>
      <xdr:row>98</xdr:row>
      <xdr:rowOff>107156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848224"/>
          <a:ext cx="889000" cy="61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136554</xdr:rowOff>
    </xdr:from>
    <xdr:to>
      <xdr:col>72</xdr:col>
      <xdr:colOff>38100</xdr:colOff>
      <xdr:row>98</xdr:row>
      <xdr:rowOff>66704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83231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12264</xdr:rowOff>
    </xdr:from>
    <xdr:to>
      <xdr:col>67</xdr:col>
      <xdr:colOff>101600</xdr:colOff>
      <xdr:row>98</xdr:row>
      <xdr:rowOff>113864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130391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38672</xdr:rowOff>
    </xdr:from>
    <xdr:to>
      <xdr:col>85</xdr:col>
      <xdr:colOff>177800</xdr:colOff>
      <xdr:row>98</xdr:row>
      <xdr:rowOff>140272</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4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138536</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6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44958</xdr:rowOff>
    </xdr:from>
    <xdr:to>
      <xdr:col>81</xdr:col>
      <xdr:colOff>101600</xdr:colOff>
      <xdr:row>98</xdr:row>
      <xdr:rowOff>146558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47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137685</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46428" y="16939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46448</xdr:rowOff>
    </xdr:from>
    <xdr:to>
      <xdr:col>76</xdr:col>
      <xdr:colOff>165100</xdr:colOff>
      <xdr:row>98</xdr:row>
      <xdr:rowOff>148048</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4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139175</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57428" y="16941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166774</xdr:rowOff>
    </xdr:from>
    <xdr:to>
      <xdr:col>72</xdr:col>
      <xdr:colOff>38100</xdr:colOff>
      <xdr:row>98</xdr:row>
      <xdr:rowOff>96924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79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88051</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890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56356</xdr:rowOff>
    </xdr:from>
    <xdr:to>
      <xdr:col>67</xdr:col>
      <xdr:colOff>101600</xdr:colOff>
      <xdr:row>98</xdr:row>
      <xdr:rowOff>157956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5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149083</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951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97683</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2633"/>
          <a:ext cx="1269" cy="124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44360</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97683</xdr:rowOff>
    </xdr:from>
    <xdr:to>
      <xdr:col>116</xdr:col>
      <xdr:colOff>152400</xdr:colOff>
      <xdr:row>31</xdr:row>
      <xdr:rowOff>97683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2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347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152176</xdr:rowOff>
    </xdr:from>
    <xdr:to>
      <xdr:col>116</xdr:col>
      <xdr:colOff>114300</xdr:colOff>
      <xdr:row>38</xdr:row>
      <xdr:rowOff>82327</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95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160726</xdr:rowOff>
    </xdr:from>
    <xdr:to>
      <xdr:col>112</xdr:col>
      <xdr:colOff>38100</xdr:colOff>
      <xdr:row>38</xdr:row>
      <xdr:rowOff>90876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0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107403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279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166167</xdr:rowOff>
    </xdr:from>
    <xdr:to>
      <xdr:col>107</xdr:col>
      <xdr:colOff>101600</xdr:colOff>
      <xdr:row>38</xdr:row>
      <xdr:rowOff>96317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112844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8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xdr:rowOff>
    </xdr:from>
    <xdr:to>
      <xdr:col>102</xdr:col>
      <xdr:colOff>165100</xdr:colOff>
      <xdr:row>38</xdr:row>
      <xdr:rowOff>107152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123679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2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5644</xdr:rowOff>
    </xdr:from>
    <xdr:to>
      <xdr:col>98</xdr:col>
      <xdr:colOff>38100</xdr:colOff>
      <xdr:row>38</xdr:row>
      <xdr:rowOff>107244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2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123771</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29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54478</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26978"/>
          <a:ext cx="1269" cy="145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1155</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54478</xdr:rowOff>
    </xdr:from>
    <xdr:to>
      <xdr:col>116</xdr:col>
      <xdr:colOff>152400</xdr:colOff>
      <xdr:row>50</xdr:row>
      <xdr:rowOff>54478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2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29115</xdr:rowOff>
    </xdr:from>
    <xdr:ext cx="378565"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80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6238</xdr:rowOff>
    </xdr:from>
    <xdr:to>
      <xdr:col>116</xdr:col>
      <xdr:colOff>114300</xdr:colOff>
      <xdr:row>58</xdr:row>
      <xdr:rowOff>107838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95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3678</xdr:rowOff>
    </xdr:from>
    <xdr:to>
      <xdr:col>112</xdr:col>
      <xdr:colOff>38100</xdr:colOff>
      <xdr:row>58</xdr:row>
      <xdr:rowOff>105278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121805</xdr:rowOff>
    </xdr:from>
    <xdr:ext cx="378565"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134017" y="9723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569</xdr:rowOff>
    </xdr:from>
    <xdr:to>
      <xdr:col>107</xdr:col>
      <xdr:colOff>101600</xdr:colOff>
      <xdr:row>58</xdr:row>
      <xdr:rowOff>102169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56</xdr:row>
      <xdr:rowOff>118696</xdr:rowOff>
    </xdr:from>
    <xdr:ext cx="378565"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245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160772</xdr:rowOff>
    </xdr:from>
    <xdr:to>
      <xdr:col>102</xdr:col>
      <xdr:colOff>165100</xdr:colOff>
      <xdr:row>58</xdr:row>
      <xdr:rowOff>90922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107449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128036</xdr:rowOff>
    </xdr:from>
    <xdr:to>
      <xdr:col>98</xdr:col>
      <xdr:colOff>38100</xdr:colOff>
      <xdr:row>58</xdr:row>
      <xdr:rowOff>58186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74713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49142</xdr:rowOff>
    </xdr:from>
    <xdr:to>
      <xdr:col>116</xdr:col>
      <xdr:colOff>62864</xdr:colOff>
      <xdr:row>78</xdr:row>
      <xdr:rowOff>101099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222092"/>
          <a:ext cx="1269" cy="1252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104926</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101099</xdr:rowOff>
    </xdr:from>
    <xdr:to>
      <xdr:col>116</xdr:col>
      <xdr:colOff>152400</xdr:colOff>
      <xdr:row>78</xdr:row>
      <xdr:rowOff>101099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4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167269</xdr:rowOff>
    </xdr:from>
    <xdr:ext cx="534377"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99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49142</xdr:rowOff>
    </xdr:from>
    <xdr:to>
      <xdr:col>116</xdr:col>
      <xdr:colOff>152400</xdr:colOff>
      <xdr:row>71</xdr:row>
      <xdr:rowOff>49142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222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35557</xdr:rowOff>
    </xdr:from>
    <xdr:to>
      <xdr:col>116</xdr:col>
      <xdr:colOff>63500</xdr:colOff>
      <xdr:row>74</xdr:row>
      <xdr:rowOff>40325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1323300" y="12722857"/>
          <a:ext cx="838200" cy="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117260</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976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138833</xdr:rowOff>
    </xdr:from>
    <xdr:to>
      <xdr:col>116</xdr:col>
      <xdr:colOff>114300</xdr:colOff>
      <xdr:row>76</xdr:row>
      <xdr:rowOff>68982</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9975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40325</xdr:rowOff>
    </xdr:from>
    <xdr:to>
      <xdr:col>111</xdr:col>
      <xdr:colOff>177800</xdr:colOff>
      <xdr:row>74</xdr:row>
      <xdr:rowOff>120628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0434300" y="12727625"/>
          <a:ext cx="889000" cy="80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103629</xdr:rowOff>
    </xdr:from>
    <xdr:to>
      <xdr:col>112</xdr:col>
      <xdr:colOff>38100</xdr:colOff>
      <xdr:row>76</xdr:row>
      <xdr:rowOff>33778</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2962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24905</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305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120628</xdr:rowOff>
    </xdr:from>
    <xdr:to>
      <xdr:col>107</xdr:col>
      <xdr:colOff>50800</xdr:colOff>
      <xdr:row>74</xdr:row>
      <xdr:rowOff>130294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9545300" y="12807928"/>
          <a:ext cx="889000" cy="9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154769</xdr:rowOff>
    </xdr:from>
    <xdr:to>
      <xdr:col>107</xdr:col>
      <xdr:colOff>101600</xdr:colOff>
      <xdr:row>76</xdr:row>
      <xdr:rowOff>84919</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30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76046</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310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130294</xdr:rowOff>
    </xdr:from>
    <xdr:to>
      <xdr:col>102</xdr:col>
      <xdr:colOff>114300</xdr:colOff>
      <xdr:row>74</xdr:row>
      <xdr:rowOff>137153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8656300" y="12817594"/>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13463</xdr:rowOff>
    </xdr:from>
    <xdr:to>
      <xdr:col>102</xdr:col>
      <xdr:colOff>165100</xdr:colOff>
      <xdr:row>76</xdr:row>
      <xdr:rowOff>115063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304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106190</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313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168584</xdr:rowOff>
    </xdr:from>
    <xdr:to>
      <xdr:col>98</xdr:col>
      <xdr:colOff>38100</xdr:colOff>
      <xdr:row>76</xdr:row>
      <xdr:rowOff>98734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302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89861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312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156207</xdr:rowOff>
    </xdr:from>
    <xdr:to>
      <xdr:col>116</xdr:col>
      <xdr:colOff>114300</xdr:colOff>
      <xdr:row>74</xdr:row>
      <xdr:rowOff>86357</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267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7634</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2523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160975</xdr:rowOff>
    </xdr:from>
    <xdr:to>
      <xdr:col>112</xdr:col>
      <xdr:colOff>38100</xdr:colOff>
      <xdr:row>74</xdr:row>
      <xdr:rowOff>91125</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267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107652</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245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69828</xdr:rowOff>
    </xdr:from>
    <xdr:to>
      <xdr:col>107</xdr:col>
      <xdr:colOff>101600</xdr:colOff>
      <xdr:row>74</xdr:row>
      <xdr:rowOff>171428</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275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16505</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253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79494</xdr:rowOff>
    </xdr:from>
    <xdr:to>
      <xdr:col>102</xdr:col>
      <xdr:colOff>165100</xdr:colOff>
      <xdr:row>75</xdr:row>
      <xdr:rowOff>9644</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276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26171</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54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86353</xdr:rowOff>
    </xdr:from>
    <xdr:to>
      <xdr:col>98</xdr:col>
      <xdr:colOff>38100</xdr:colOff>
      <xdr:row>75</xdr:row>
      <xdr:rowOff>16503</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277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33030</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54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BIZ UD明朝 Medium" panose="02020500000000000000" pitchFamily="17" charset="-128"/>
              <a:ea typeface="BIZ UD明朝 Medium" panose="02020500000000000000" pitchFamily="17" charset="-128"/>
              <a:cs typeface="+mn-cs"/>
            </a:rPr>
            <a:t>歳出決算総額は、住民一人あたり４</a:t>
          </a:r>
          <a:r>
            <a:rPr kumimoji="1" lang="ja-JP" altLang="en-US" sz="1100" b="0" i="0" baseline="0">
              <a:solidFill>
                <a:schemeClr val="dk1"/>
              </a:solidFill>
              <a:effectLst/>
              <a:latin typeface="BIZ UD明朝 Medium" panose="02020500000000000000" pitchFamily="17" charset="-128"/>
              <a:ea typeface="BIZ UD明朝 Medium" panose="02020500000000000000" pitchFamily="17" charset="-128"/>
              <a:cs typeface="+mn-cs"/>
            </a:rPr>
            <a:t>５７</a:t>
          </a:r>
          <a:r>
            <a:rPr kumimoji="1" lang="ja-JP" altLang="ja-JP" sz="1100" b="0" i="0" baseline="0">
              <a:solidFill>
                <a:schemeClr val="dk1"/>
              </a:solidFill>
              <a:effectLst/>
              <a:latin typeface="BIZ UD明朝 Medium" panose="02020500000000000000" pitchFamily="17" charset="-128"/>
              <a:ea typeface="BIZ UD明朝 Medium" panose="02020500000000000000" pitchFamily="17" charset="-128"/>
              <a:cs typeface="+mn-cs"/>
            </a:rPr>
            <a:t>，</a:t>
          </a:r>
          <a:r>
            <a:rPr kumimoji="1" lang="ja-JP" altLang="en-US" sz="1100" b="0" i="0" baseline="0">
              <a:solidFill>
                <a:schemeClr val="dk1"/>
              </a:solidFill>
              <a:effectLst/>
              <a:latin typeface="BIZ UD明朝 Medium" panose="02020500000000000000" pitchFamily="17" charset="-128"/>
              <a:ea typeface="BIZ UD明朝 Medium" panose="02020500000000000000" pitchFamily="17" charset="-128"/>
              <a:cs typeface="+mn-cs"/>
            </a:rPr>
            <a:t>０８５</a:t>
          </a:r>
          <a:r>
            <a:rPr kumimoji="1" lang="ja-JP" altLang="ja-JP" sz="1100" b="0" i="0" baseline="0">
              <a:solidFill>
                <a:schemeClr val="dk1"/>
              </a:solidFill>
              <a:effectLst/>
              <a:latin typeface="BIZ UD明朝 Medium" panose="02020500000000000000" pitchFamily="17" charset="-128"/>
              <a:ea typeface="BIZ UD明朝 Medium" panose="02020500000000000000" pitchFamily="17" charset="-128"/>
              <a:cs typeface="+mn-cs"/>
            </a:rPr>
            <a:t>円となっている。主な構成項目の扶助費は、住民一人あたり１</a:t>
          </a:r>
          <a:r>
            <a:rPr kumimoji="1" lang="ja-JP" altLang="en-US" sz="1100" b="0" i="0" baseline="0">
              <a:solidFill>
                <a:schemeClr val="dk1"/>
              </a:solidFill>
              <a:effectLst/>
              <a:latin typeface="BIZ UD明朝 Medium" panose="02020500000000000000" pitchFamily="17" charset="-128"/>
              <a:ea typeface="BIZ UD明朝 Medium" panose="02020500000000000000" pitchFamily="17" charset="-128"/>
              <a:cs typeface="+mn-cs"/>
            </a:rPr>
            <a:t>２３</a:t>
          </a:r>
          <a:r>
            <a:rPr kumimoji="1" lang="ja-JP" altLang="ja-JP" sz="1100" b="0" i="0" baseline="0">
              <a:solidFill>
                <a:schemeClr val="dk1"/>
              </a:solidFill>
              <a:effectLst/>
              <a:latin typeface="BIZ UD明朝 Medium" panose="02020500000000000000" pitchFamily="17" charset="-128"/>
              <a:ea typeface="BIZ UD明朝 Medium" panose="02020500000000000000" pitchFamily="17" charset="-128"/>
              <a:cs typeface="+mn-cs"/>
            </a:rPr>
            <a:t>，</a:t>
          </a:r>
          <a:r>
            <a:rPr kumimoji="1" lang="ja-JP" altLang="en-US" sz="1100" b="0" i="0" baseline="0">
              <a:solidFill>
                <a:schemeClr val="dk1"/>
              </a:solidFill>
              <a:effectLst/>
              <a:latin typeface="BIZ UD明朝 Medium" panose="02020500000000000000" pitchFamily="17" charset="-128"/>
              <a:ea typeface="BIZ UD明朝 Medium" panose="02020500000000000000" pitchFamily="17" charset="-128"/>
              <a:cs typeface="+mn-cs"/>
            </a:rPr>
            <a:t>８０１</a:t>
          </a:r>
          <a:r>
            <a:rPr kumimoji="1" lang="ja-JP" altLang="ja-JP" sz="1100" b="0" i="0" baseline="0">
              <a:solidFill>
                <a:schemeClr val="dk1"/>
              </a:solidFill>
              <a:effectLst/>
              <a:latin typeface="BIZ UD明朝 Medium" panose="02020500000000000000" pitchFamily="17" charset="-128"/>
              <a:ea typeface="BIZ UD明朝 Medium" panose="02020500000000000000" pitchFamily="17" charset="-128"/>
              <a:cs typeface="+mn-cs"/>
            </a:rPr>
            <a:t>円となっており、全国及び徳島県平均値を下回っているものの、類似団体平均との比較では高い水準にある。</a:t>
          </a:r>
          <a:endParaRPr lang="ja-JP" altLang="ja-JP" sz="1400">
            <a:effectLst/>
            <a:latin typeface="BIZ UD明朝 Medium" panose="02020500000000000000" pitchFamily="17" charset="-128"/>
            <a:ea typeface="BIZ UD明朝 Medium" panose="02020500000000000000" pitchFamily="17" charset="-128"/>
          </a:endParaRPr>
        </a:p>
        <a:p>
          <a:pPr eaLnBrk="1" fontAlgn="auto" latinLnBrk="0" hangingPunct="1"/>
          <a:r>
            <a:rPr kumimoji="1" lang="ja-JP" altLang="ja-JP" sz="1100" b="0" i="0" baseline="0">
              <a:solidFill>
                <a:schemeClr val="dk1"/>
              </a:solidFill>
              <a:effectLst/>
              <a:latin typeface="BIZ UD明朝 Medium" panose="02020500000000000000" pitchFamily="17" charset="-128"/>
              <a:ea typeface="BIZ UD明朝 Medium" panose="02020500000000000000" pitchFamily="17" charset="-128"/>
              <a:cs typeface="+mn-cs"/>
            </a:rPr>
            <a:t>この要因として、社会福祉関係経費や子育て支援関係経費が膨らんでいることが挙げられる。前年比と比較すると</a:t>
          </a:r>
          <a:r>
            <a:rPr kumimoji="1" lang="ja-JP" altLang="en-US" sz="1100" b="0" i="0" baseline="0">
              <a:solidFill>
                <a:schemeClr val="dk1"/>
              </a:solidFill>
              <a:effectLst/>
              <a:latin typeface="BIZ UD明朝 Medium" panose="02020500000000000000" pitchFamily="17" charset="-128"/>
              <a:ea typeface="BIZ UD明朝 Medium" panose="02020500000000000000" pitchFamily="17" charset="-128"/>
              <a:cs typeface="+mn-cs"/>
            </a:rPr>
            <a:t>１５</a:t>
          </a:r>
          <a:r>
            <a:rPr kumimoji="1" lang="ja-JP" altLang="ja-JP" sz="1100" b="0" i="0" baseline="0">
              <a:solidFill>
                <a:schemeClr val="dk1"/>
              </a:solidFill>
              <a:effectLst/>
              <a:latin typeface="BIZ UD明朝 Medium" panose="02020500000000000000" pitchFamily="17" charset="-128"/>
              <a:ea typeface="BIZ UD明朝 Medium" panose="02020500000000000000" pitchFamily="17" charset="-128"/>
              <a:cs typeface="+mn-cs"/>
            </a:rPr>
            <a:t>，</a:t>
          </a:r>
          <a:r>
            <a:rPr kumimoji="1" lang="ja-JP" altLang="en-US" sz="1100" b="0" i="0" baseline="0">
              <a:solidFill>
                <a:schemeClr val="dk1"/>
              </a:solidFill>
              <a:effectLst/>
              <a:latin typeface="BIZ UD明朝 Medium" panose="02020500000000000000" pitchFamily="17" charset="-128"/>
              <a:ea typeface="BIZ UD明朝 Medium" panose="02020500000000000000" pitchFamily="17" charset="-128"/>
              <a:cs typeface="+mn-cs"/>
            </a:rPr>
            <a:t>８７５</a:t>
          </a:r>
          <a:r>
            <a:rPr kumimoji="1" lang="ja-JP" altLang="ja-JP" sz="1100" b="0" i="0" baseline="0">
              <a:solidFill>
                <a:schemeClr val="dk1"/>
              </a:solidFill>
              <a:effectLst/>
              <a:latin typeface="BIZ UD明朝 Medium" panose="02020500000000000000" pitchFamily="17" charset="-128"/>
              <a:ea typeface="BIZ UD明朝 Medium" panose="02020500000000000000" pitchFamily="17" charset="-128"/>
              <a:cs typeface="+mn-cs"/>
            </a:rPr>
            <a:t>円増加しているが、この要因は</a:t>
          </a:r>
          <a:r>
            <a:rPr kumimoji="1" lang="ja-JP" altLang="en-US" sz="1100" b="0" i="0" baseline="0">
              <a:solidFill>
                <a:schemeClr val="dk1"/>
              </a:solidFill>
              <a:effectLst/>
              <a:latin typeface="BIZ UD明朝 Medium" panose="02020500000000000000" pitchFamily="17" charset="-128"/>
              <a:ea typeface="BIZ UD明朝 Medium" panose="02020500000000000000" pitchFamily="17" charset="-128"/>
              <a:cs typeface="+mn-cs"/>
            </a:rPr>
            <a:t>低所得者支援及び定額減税補足給付金支給事業</a:t>
          </a:r>
          <a:r>
            <a:rPr kumimoji="1" lang="ja-JP" altLang="ja-JP" sz="1100" b="0" i="0" baseline="0">
              <a:solidFill>
                <a:schemeClr val="dk1"/>
              </a:solidFill>
              <a:effectLst/>
              <a:latin typeface="BIZ UD明朝 Medium" panose="02020500000000000000" pitchFamily="17" charset="-128"/>
              <a:ea typeface="BIZ UD明朝 Medium" panose="02020500000000000000" pitchFamily="17" charset="-128"/>
              <a:cs typeface="+mn-cs"/>
            </a:rPr>
            <a:t>等の増によるものである。</a:t>
          </a:r>
          <a:endParaRPr lang="ja-JP" altLang="ja-JP" sz="1400">
            <a:effectLst/>
            <a:latin typeface="BIZ UD明朝 Medium" panose="02020500000000000000" pitchFamily="17" charset="-128"/>
            <a:ea typeface="BIZ UD明朝 Medium" panose="02020500000000000000" pitchFamily="17" charset="-128"/>
          </a:endParaRPr>
        </a:p>
        <a:p>
          <a:pPr eaLnBrk="1" fontAlgn="auto" latinLnBrk="0" hangingPunct="1"/>
          <a:r>
            <a:rPr kumimoji="1" lang="ja-JP" altLang="ja-JP" sz="1100" b="0" i="0" baseline="0">
              <a:solidFill>
                <a:schemeClr val="dk1"/>
              </a:solidFill>
              <a:effectLst/>
              <a:latin typeface="BIZ UD明朝 Medium" panose="02020500000000000000" pitchFamily="17" charset="-128"/>
              <a:ea typeface="BIZ UD明朝 Medium" panose="02020500000000000000" pitchFamily="17" charset="-128"/>
              <a:cs typeface="+mn-cs"/>
            </a:rPr>
            <a:t>普通建設事業費は、住民一人あたり</a:t>
          </a:r>
          <a:r>
            <a:rPr kumimoji="1" lang="ja-JP" altLang="en-US" sz="1100" b="0" i="0" baseline="0">
              <a:solidFill>
                <a:schemeClr val="dk1"/>
              </a:solidFill>
              <a:effectLst/>
              <a:latin typeface="BIZ UD明朝 Medium" panose="02020500000000000000" pitchFamily="17" charset="-128"/>
              <a:ea typeface="BIZ UD明朝 Medium" panose="02020500000000000000" pitchFamily="17" charset="-128"/>
              <a:cs typeface="+mn-cs"/>
            </a:rPr>
            <a:t>５</a:t>
          </a:r>
          <a:r>
            <a:rPr kumimoji="1" lang="ja-JP" altLang="ja-JP" sz="1100" b="0" i="0" baseline="0">
              <a:solidFill>
                <a:schemeClr val="dk1"/>
              </a:solidFill>
              <a:effectLst/>
              <a:latin typeface="BIZ UD明朝 Medium" panose="02020500000000000000" pitchFamily="17" charset="-128"/>
              <a:ea typeface="BIZ UD明朝 Medium" panose="02020500000000000000" pitchFamily="17" charset="-128"/>
              <a:cs typeface="+mn-cs"/>
            </a:rPr>
            <a:t>６，</a:t>
          </a:r>
          <a:r>
            <a:rPr kumimoji="1" lang="ja-JP" altLang="en-US" sz="1100" b="0" i="0" baseline="0">
              <a:solidFill>
                <a:schemeClr val="dk1"/>
              </a:solidFill>
              <a:effectLst/>
              <a:latin typeface="BIZ UD明朝 Medium" panose="02020500000000000000" pitchFamily="17" charset="-128"/>
              <a:ea typeface="BIZ UD明朝 Medium" panose="02020500000000000000" pitchFamily="17" charset="-128"/>
              <a:cs typeface="+mn-cs"/>
            </a:rPr>
            <a:t>７０１</a:t>
          </a:r>
          <a:r>
            <a:rPr kumimoji="1" lang="ja-JP" altLang="ja-JP" sz="1100" b="0" i="0" baseline="0">
              <a:solidFill>
                <a:schemeClr val="dk1"/>
              </a:solidFill>
              <a:effectLst/>
              <a:latin typeface="BIZ UD明朝 Medium" panose="02020500000000000000" pitchFamily="17" charset="-128"/>
              <a:ea typeface="BIZ UD明朝 Medium" panose="02020500000000000000" pitchFamily="17" charset="-128"/>
              <a:cs typeface="+mn-cs"/>
            </a:rPr>
            <a:t>円となっており、前年度と比較すると</a:t>
          </a:r>
          <a:r>
            <a:rPr kumimoji="1" lang="ja-JP" altLang="en-US" sz="1100" b="0" i="0" baseline="0">
              <a:solidFill>
                <a:schemeClr val="dk1"/>
              </a:solidFill>
              <a:effectLst/>
              <a:latin typeface="BIZ UD明朝 Medium" panose="02020500000000000000" pitchFamily="17" charset="-128"/>
              <a:ea typeface="BIZ UD明朝 Medium" panose="02020500000000000000" pitchFamily="17" charset="-128"/>
              <a:cs typeface="+mn-cs"/>
            </a:rPr>
            <a:t>１０</a:t>
          </a:r>
          <a:r>
            <a:rPr kumimoji="1" lang="ja-JP" altLang="ja-JP" sz="1100" b="0" i="0" baseline="0">
              <a:solidFill>
                <a:schemeClr val="dk1"/>
              </a:solidFill>
              <a:effectLst/>
              <a:latin typeface="BIZ UD明朝 Medium" panose="02020500000000000000" pitchFamily="17" charset="-128"/>
              <a:ea typeface="BIZ UD明朝 Medium" panose="02020500000000000000" pitchFamily="17" charset="-128"/>
              <a:cs typeface="+mn-cs"/>
            </a:rPr>
            <a:t>，</a:t>
          </a:r>
          <a:r>
            <a:rPr kumimoji="1" lang="ja-JP" altLang="en-US" sz="1100" b="0" i="0" baseline="0">
              <a:solidFill>
                <a:schemeClr val="dk1"/>
              </a:solidFill>
              <a:effectLst/>
              <a:latin typeface="BIZ UD明朝 Medium" panose="02020500000000000000" pitchFamily="17" charset="-128"/>
              <a:ea typeface="BIZ UD明朝 Medium" panose="02020500000000000000" pitchFamily="17" charset="-128"/>
              <a:cs typeface="+mn-cs"/>
            </a:rPr>
            <a:t>３３７</a:t>
          </a:r>
          <a:r>
            <a:rPr kumimoji="1" lang="ja-JP" altLang="ja-JP" sz="1100" b="0" i="0" baseline="0">
              <a:solidFill>
                <a:schemeClr val="dk1"/>
              </a:solidFill>
              <a:effectLst/>
              <a:latin typeface="BIZ UD明朝 Medium" panose="02020500000000000000" pitchFamily="17" charset="-128"/>
              <a:ea typeface="BIZ UD明朝 Medium" panose="02020500000000000000" pitchFamily="17" charset="-128"/>
              <a:cs typeface="+mn-cs"/>
            </a:rPr>
            <a:t>円増加している。この要因は、中央公民館改修事業等の増によるものである。</a:t>
          </a:r>
          <a:endParaRPr lang="ja-JP" altLang="ja-JP" sz="1400">
            <a:effectLst/>
            <a:latin typeface="BIZ UD明朝 Medium" panose="02020500000000000000" pitchFamily="17" charset="-128"/>
            <a:ea typeface="BIZ UD明朝 Medium" panose="02020500000000000000" pitchFamily="17" charset="-128"/>
          </a:endParaRPr>
        </a:p>
        <a:p>
          <a:pPr eaLnBrk="1" fontAlgn="auto" latinLnBrk="0" hangingPunct="1"/>
          <a:r>
            <a:rPr kumimoji="1" lang="ja-JP" altLang="ja-JP" sz="1100" b="0" i="0" baseline="0">
              <a:solidFill>
                <a:schemeClr val="dk1"/>
              </a:solidFill>
              <a:effectLst/>
              <a:latin typeface="BIZ UD明朝 Medium" panose="02020500000000000000" pitchFamily="17" charset="-128"/>
              <a:ea typeface="BIZ UD明朝 Medium" panose="02020500000000000000" pitchFamily="17" charset="-128"/>
              <a:cs typeface="+mn-cs"/>
            </a:rPr>
            <a:t>今後は、受益者負担の原理などを徹底し、財政を圧迫することのないよう上昇傾向の歯止めに努める。</a:t>
          </a:r>
          <a:endParaRPr lang="ja-JP" altLang="ja-JP" sz="1400">
            <a:effectLst/>
            <a:latin typeface="BIZ UD明朝 Medium" panose="02020500000000000000" pitchFamily="17" charset="-128"/>
            <a:ea typeface="BIZ UD明朝 Medium" panose="02020500000000000000" pitchFamily="17"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徳島県石井町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24,567
24,250
28.85
11,813,711
11,229,211
498,253
6,499,504
4,514,885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117602</xdr:rowOff>
    </xdr:from>
    <xdr:to>
      <xdr:col>24</xdr:col>
      <xdr:colOff>62865</xdr:colOff>
      <xdr:row>38</xdr:row>
      <xdr:rowOff>32258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110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36085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32258</xdr:rowOff>
    </xdr:from>
    <xdr:to>
      <xdr:col>24</xdr:col>
      <xdr:colOff>152400</xdr:colOff>
      <xdr:row>38</xdr:row>
      <xdr:rowOff>32258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64279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117602</xdr:rowOff>
    </xdr:from>
    <xdr:to>
      <xdr:col>24</xdr:col>
      <xdr:colOff>152400</xdr:colOff>
      <xdr:row>30</xdr:row>
      <xdr:rowOff>117602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99695</xdr:rowOff>
    </xdr:from>
    <xdr:to>
      <xdr:col>24</xdr:col>
      <xdr:colOff>63500</xdr:colOff>
      <xdr:row>36</xdr:row>
      <xdr:rowOff>133985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7189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12336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41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160909</xdr:rowOff>
    </xdr:from>
    <xdr:to>
      <xdr:col>24</xdr:col>
      <xdr:colOff>114300</xdr:colOff>
      <xdr:row>35</xdr:row>
      <xdr:rowOff>91059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133985</xdr:rowOff>
    </xdr:from>
    <xdr:to>
      <xdr:col>19</xdr:col>
      <xdr:colOff>177800</xdr:colOff>
      <xdr:row>37</xdr:row>
      <xdr:rowOff>9398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06185"/>
          <a:ext cx="889000" cy="4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167767</xdr:rowOff>
    </xdr:from>
    <xdr:to>
      <xdr:col>20</xdr:col>
      <xdr:colOff>38100</xdr:colOff>
      <xdr:row>35</xdr:row>
      <xdr:rowOff>97917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114444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72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9398</xdr:rowOff>
    </xdr:from>
    <xdr:to>
      <xdr:col>15</xdr:col>
      <xdr:colOff>50800</xdr:colOff>
      <xdr:row>37</xdr:row>
      <xdr:rowOff>38735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53048"/>
          <a:ext cx="889000" cy="2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131445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147972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160274</xdr:rowOff>
    </xdr:from>
    <xdr:to>
      <xdr:col>10</xdr:col>
      <xdr:colOff>114300</xdr:colOff>
      <xdr:row>37</xdr:row>
      <xdr:rowOff>38735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32474"/>
          <a:ext cx="889000" cy="4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148734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30988</xdr:rowOff>
    </xdr:from>
    <xdr:to>
      <xdr:col>6</xdr:col>
      <xdr:colOff>38100</xdr:colOff>
      <xdr:row>35</xdr:row>
      <xdr:rowOff>132588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149115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48895</xdr:rowOff>
    </xdr:from>
    <xdr:to>
      <xdr:col>24</xdr:col>
      <xdr:colOff>114300</xdr:colOff>
      <xdr:row>36</xdr:row>
      <xdr:rowOff>150495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2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27322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99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83185</xdr:rowOff>
    </xdr:from>
    <xdr:to>
      <xdr:col>20</xdr:col>
      <xdr:colOff>38100</xdr:colOff>
      <xdr:row>37</xdr:row>
      <xdr:rowOff>13335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5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4462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4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130048</xdr:rowOff>
    </xdr:from>
    <xdr:to>
      <xdr:col>15</xdr:col>
      <xdr:colOff>101600</xdr:colOff>
      <xdr:row>37</xdr:row>
      <xdr:rowOff>60198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0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51325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94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159385</xdr:rowOff>
    </xdr:from>
    <xdr:to>
      <xdr:col>10</xdr:col>
      <xdr:colOff>165100</xdr:colOff>
      <xdr:row>37</xdr:row>
      <xdr:rowOff>89535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3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80662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24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109474</xdr:rowOff>
    </xdr:from>
    <xdr:to>
      <xdr:col>6</xdr:col>
      <xdr:colOff>38100</xdr:colOff>
      <xdr:row>37</xdr:row>
      <xdr:rowOff>39624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8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30751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74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134621</xdr:rowOff>
    </xdr:from>
    <xdr:to>
      <xdr:col>24</xdr:col>
      <xdr:colOff>62865</xdr:colOff>
      <xdr:row>58</xdr:row>
      <xdr:rowOff>80992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7121"/>
          <a:ext cx="1270" cy="1317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84819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80992</xdr:rowOff>
    </xdr:from>
    <xdr:to>
      <xdr:col>24</xdr:col>
      <xdr:colOff>152400</xdr:colOff>
      <xdr:row>58</xdr:row>
      <xdr:rowOff>80992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81298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134621</xdr:rowOff>
    </xdr:from>
    <xdr:to>
      <xdr:col>24</xdr:col>
      <xdr:colOff>152400</xdr:colOff>
      <xdr:row>50</xdr:row>
      <xdr:rowOff>134621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7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27941</xdr:rowOff>
    </xdr:from>
    <xdr:to>
      <xdr:col>24</xdr:col>
      <xdr:colOff>63500</xdr:colOff>
      <xdr:row>58</xdr:row>
      <xdr:rowOff>47711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72041"/>
          <a:ext cx="838200" cy="19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72710</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73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49833</xdr:rowOff>
    </xdr:from>
    <xdr:to>
      <xdr:col>24</xdr:col>
      <xdr:colOff>114300</xdr:colOff>
      <xdr:row>57</xdr:row>
      <xdr:rowOff>151433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2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44949</xdr:rowOff>
    </xdr:from>
    <xdr:to>
      <xdr:col>19</xdr:col>
      <xdr:colOff>177800</xdr:colOff>
      <xdr:row>58</xdr:row>
      <xdr:rowOff>47711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89049"/>
          <a:ext cx="889000" cy="2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74917</xdr:rowOff>
    </xdr:from>
    <xdr:to>
      <xdr:col>20</xdr:col>
      <xdr:colOff>38100</xdr:colOff>
      <xdr:row>58</xdr:row>
      <xdr:rowOff>5067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21594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62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17997</xdr:rowOff>
    </xdr:from>
    <xdr:to>
      <xdr:col>15</xdr:col>
      <xdr:colOff>50800</xdr:colOff>
      <xdr:row>58</xdr:row>
      <xdr:rowOff>44949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62097"/>
          <a:ext cx="889000" cy="26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68829</xdr:rowOff>
    </xdr:from>
    <xdr:to>
      <xdr:col>15</xdr:col>
      <xdr:colOff>101600</xdr:colOff>
      <xdr:row>57</xdr:row>
      <xdr:rowOff>170429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15506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1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10050</xdr:rowOff>
    </xdr:from>
    <xdr:to>
      <xdr:col>10</xdr:col>
      <xdr:colOff>114300</xdr:colOff>
      <xdr:row>58</xdr:row>
      <xdr:rowOff>17997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611250"/>
          <a:ext cx="889000" cy="350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60892</xdr:rowOff>
    </xdr:from>
    <xdr:to>
      <xdr:col>10</xdr:col>
      <xdr:colOff>165100</xdr:colOff>
      <xdr:row>57</xdr:row>
      <xdr:rowOff>162492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7569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0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67636</xdr:rowOff>
    </xdr:from>
    <xdr:to>
      <xdr:col>6</xdr:col>
      <xdr:colOff>38100</xdr:colOff>
      <xdr:row>55</xdr:row>
      <xdr:rowOff>169236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14313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148591</xdr:rowOff>
    </xdr:from>
    <xdr:to>
      <xdr:col>24</xdr:col>
      <xdr:colOff>114300</xdr:colOff>
      <xdr:row>58</xdr:row>
      <xdr:rowOff>78741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21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63518</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36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168361</xdr:rowOff>
    </xdr:from>
    <xdr:to>
      <xdr:col>20</xdr:col>
      <xdr:colOff>38100</xdr:colOff>
      <xdr:row>58</xdr:row>
      <xdr:rowOff>98511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4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89638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33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165599</xdr:rowOff>
    </xdr:from>
    <xdr:to>
      <xdr:col>15</xdr:col>
      <xdr:colOff>101600</xdr:colOff>
      <xdr:row>58</xdr:row>
      <xdr:rowOff>95749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3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86876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30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138647</xdr:rowOff>
    </xdr:from>
    <xdr:to>
      <xdr:col>10</xdr:col>
      <xdr:colOff>165100</xdr:colOff>
      <xdr:row>58</xdr:row>
      <xdr:rowOff>68797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1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59924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04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130700</xdr:rowOff>
    </xdr:from>
    <xdr:to>
      <xdr:col>6</xdr:col>
      <xdr:colOff>38100</xdr:colOff>
      <xdr:row>56</xdr:row>
      <xdr:rowOff>60850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56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51977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53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141743</xdr:rowOff>
    </xdr:from>
    <xdr:to>
      <xdr:col>24</xdr:col>
      <xdr:colOff>62865</xdr:colOff>
      <xdr:row>77</xdr:row>
      <xdr:rowOff>133299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43243"/>
          <a:ext cx="1270" cy="1191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137126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3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133299</xdr:rowOff>
    </xdr:from>
    <xdr:to>
      <xdr:col>24</xdr:col>
      <xdr:colOff>152400</xdr:colOff>
      <xdr:row>77</xdr:row>
      <xdr:rowOff>133299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88420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141743</xdr:rowOff>
    </xdr:from>
    <xdr:to>
      <xdr:col>24</xdr:col>
      <xdr:colOff>152400</xdr:colOff>
      <xdr:row>70</xdr:row>
      <xdr:rowOff>141743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4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149896</xdr:rowOff>
    </xdr:from>
    <xdr:to>
      <xdr:col>24</xdr:col>
      <xdr:colOff>63500</xdr:colOff>
      <xdr:row>75</xdr:row>
      <xdr:rowOff>135417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837196"/>
          <a:ext cx="838200" cy="156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72356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31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93929</xdr:rowOff>
    </xdr:from>
    <xdr:to>
      <xdr:col>24</xdr:col>
      <xdr:colOff>114300</xdr:colOff>
      <xdr:row>76</xdr:row>
      <xdr:rowOff>24079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5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135417</xdr:rowOff>
    </xdr:from>
    <xdr:to>
      <xdr:col>19</xdr:col>
      <xdr:colOff>177800</xdr:colOff>
      <xdr:row>76</xdr:row>
      <xdr:rowOff>43893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994167"/>
          <a:ext cx="889000" cy="7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32069</xdr:rowOff>
    </xdr:from>
    <xdr:to>
      <xdr:col>20</xdr:col>
      <xdr:colOff>38100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124796</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54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123103</xdr:rowOff>
    </xdr:from>
    <xdr:to>
      <xdr:col>15</xdr:col>
      <xdr:colOff>50800</xdr:colOff>
      <xdr:row>76</xdr:row>
      <xdr:rowOff>43893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981853"/>
          <a:ext cx="889000" cy="9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104887</xdr:rowOff>
    </xdr:from>
    <xdr:to>
      <xdr:col>15</xdr:col>
      <xdr:colOff>101600</xdr:colOff>
      <xdr:row>77</xdr:row>
      <xdr:rowOff>35037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26164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27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123103</xdr:rowOff>
    </xdr:from>
    <xdr:to>
      <xdr:col>10</xdr:col>
      <xdr:colOff>114300</xdr:colOff>
      <xdr:row>76</xdr:row>
      <xdr:rowOff>154597</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981853"/>
          <a:ext cx="889000" cy="202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26896</xdr:rowOff>
    </xdr:from>
    <xdr:to>
      <xdr:col>10</xdr:col>
      <xdr:colOff>165100</xdr:colOff>
      <xdr:row>76</xdr:row>
      <xdr:rowOff>128496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119623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4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66193</xdr:rowOff>
    </xdr:from>
    <xdr:to>
      <xdr:col>6</xdr:col>
      <xdr:colOff>38100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158920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99096</xdr:rowOff>
    </xdr:from>
    <xdr:to>
      <xdr:col>24</xdr:col>
      <xdr:colOff>114300</xdr:colOff>
      <xdr:row>75</xdr:row>
      <xdr:rowOff>29246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78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121973</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637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84617</xdr:rowOff>
    </xdr:from>
    <xdr:to>
      <xdr:col>20</xdr:col>
      <xdr:colOff>38100</xdr:colOff>
      <xdr:row>76</xdr:row>
      <xdr:rowOff>14768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433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31294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718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164543</xdr:rowOff>
    </xdr:from>
    <xdr:to>
      <xdr:col>15</xdr:col>
      <xdr:colOff>101600</xdr:colOff>
      <xdr:row>76</xdr:row>
      <xdr:rowOff>94693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2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111220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79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72303</xdr:rowOff>
    </xdr:from>
    <xdr:to>
      <xdr:col>10</xdr:col>
      <xdr:colOff>165100</xdr:colOff>
      <xdr:row>76</xdr:row>
      <xdr:rowOff>2453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3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18980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706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103797</xdr:rowOff>
    </xdr:from>
    <xdr:to>
      <xdr:col>6</xdr:col>
      <xdr:colOff>38100</xdr:colOff>
      <xdr:row>77</xdr:row>
      <xdr:rowOff>33947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3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50474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909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60040</xdr:rowOff>
    </xdr:from>
    <xdr:to>
      <xdr:col>24</xdr:col>
      <xdr:colOff>62865</xdr:colOff>
      <xdr:row>99</xdr:row>
      <xdr:rowOff>66762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90540"/>
          <a:ext cx="1270" cy="154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70589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4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66762</xdr:rowOff>
    </xdr:from>
    <xdr:to>
      <xdr:col>24</xdr:col>
      <xdr:colOff>152400</xdr:colOff>
      <xdr:row>99</xdr:row>
      <xdr:rowOff>66762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4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6717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6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125,227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60040</xdr:rowOff>
    </xdr:from>
    <xdr:to>
      <xdr:col>24</xdr:col>
      <xdr:colOff>152400</xdr:colOff>
      <xdr:row>90</xdr:row>
      <xdr:rowOff>60040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78953</xdr:rowOff>
    </xdr:from>
    <xdr:to>
      <xdr:col>24</xdr:col>
      <xdr:colOff>63500</xdr:colOff>
      <xdr:row>97</xdr:row>
      <xdr:rowOff>153904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709603"/>
          <a:ext cx="838200" cy="74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96217</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55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73340</xdr:rowOff>
    </xdr:from>
    <xdr:to>
      <xdr:col>24</xdr:col>
      <xdr:colOff>114300</xdr:colOff>
      <xdr:row>98</xdr:row>
      <xdr:rowOff>3490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0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78953</xdr:rowOff>
    </xdr:from>
    <xdr:to>
      <xdr:col>19</xdr:col>
      <xdr:colOff>177800</xdr:colOff>
      <xdr:row>97</xdr:row>
      <xdr:rowOff>80691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709603"/>
          <a:ext cx="889000" cy="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100895</xdr:rowOff>
    </xdr:from>
    <xdr:to>
      <xdr:col>20</xdr:col>
      <xdr:colOff>38100</xdr:colOff>
      <xdr:row>98</xdr:row>
      <xdr:rowOff>31045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3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22172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82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80691</xdr:rowOff>
    </xdr:from>
    <xdr:to>
      <xdr:col>15</xdr:col>
      <xdr:colOff>50800</xdr:colOff>
      <xdr:row>97</xdr:row>
      <xdr:rowOff>111627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711341"/>
          <a:ext cx="889000" cy="30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60584</xdr:rowOff>
    </xdr:from>
    <xdr:to>
      <xdr:col>15</xdr:col>
      <xdr:colOff>101600</xdr:colOff>
      <xdr:row>97</xdr:row>
      <xdr:rowOff>162184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9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153311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78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111627</xdr:rowOff>
    </xdr:from>
    <xdr:to>
      <xdr:col>10</xdr:col>
      <xdr:colOff>114300</xdr:colOff>
      <xdr:row>98</xdr:row>
      <xdr:rowOff>24867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742277"/>
          <a:ext cx="889000" cy="84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71968</xdr:rowOff>
    </xdr:from>
    <xdr:to>
      <xdr:col>10</xdr:col>
      <xdr:colOff>165100</xdr:colOff>
      <xdr:row>98</xdr:row>
      <xdr:rowOff>2118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0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164695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79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22180</xdr:rowOff>
    </xdr:from>
    <xdr:to>
      <xdr:col>6</xdr:col>
      <xdr:colOff>38100</xdr:colOff>
      <xdr:row>98</xdr:row>
      <xdr:rowOff>123780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114907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91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103104</xdr:rowOff>
    </xdr:from>
    <xdr:to>
      <xdr:col>24</xdr:col>
      <xdr:colOff>114300</xdr:colOff>
      <xdr:row>98</xdr:row>
      <xdr:rowOff>33254</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3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81531</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1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28153</xdr:rowOff>
    </xdr:from>
    <xdr:to>
      <xdr:col>20</xdr:col>
      <xdr:colOff>38100</xdr:colOff>
      <xdr:row>97</xdr:row>
      <xdr:rowOff>129753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65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146280</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43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29891</xdr:rowOff>
    </xdr:from>
    <xdr:to>
      <xdr:col>15</xdr:col>
      <xdr:colOff>101600</xdr:colOff>
      <xdr:row>97</xdr:row>
      <xdr:rowOff>131491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6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148018</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43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60827</xdr:rowOff>
    </xdr:from>
    <xdr:to>
      <xdr:col>10</xdr:col>
      <xdr:colOff>165100</xdr:colOff>
      <xdr:row>97</xdr:row>
      <xdr:rowOff>162427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691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7504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466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145517</xdr:rowOff>
    </xdr:from>
    <xdr:to>
      <xdr:col>6</xdr:col>
      <xdr:colOff>38100</xdr:colOff>
      <xdr:row>98</xdr:row>
      <xdr:rowOff>75667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7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92194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551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2616"/>
          <a:ext cx="1270" cy="160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115696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593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92819</xdr:rowOff>
    </xdr:from>
    <xdr:to>
      <xdr:col>55</xdr:col>
      <xdr:colOff>50800</xdr:colOff>
      <xdr:row>39</xdr:row>
      <xdr:rowOff>22969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64081</xdr:rowOff>
    </xdr:from>
    <xdr:to>
      <xdr:col>50</xdr:col>
      <xdr:colOff>165100</xdr:colOff>
      <xdr:row>38</xdr:row>
      <xdr:rowOff>165681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10758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54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92166</xdr:rowOff>
    </xdr:from>
    <xdr:to>
      <xdr:col>46</xdr:col>
      <xdr:colOff>38100</xdr:colOff>
      <xdr:row>39</xdr:row>
      <xdr:rowOff>22316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38843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382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91186</xdr:rowOff>
    </xdr:from>
    <xdr:to>
      <xdr:col>41</xdr:col>
      <xdr:colOff>101600</xdr:colOff>
      <xdr:row>39</xdr:row>
      <xdr:rowOff>21336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37863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8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88574</xdr:rowOff>
    </xdr:from>
    <xdr:to>
      <xdr:col>36</xdr:col>
      <xdr:colOff>165100</xdr:colOff>
      <xdr:row>39</xdr:row>
      <xdr:rowOff>18724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35250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31267</xdr:rowOff>
    </xdr:from>
    <xdr:to>
      <xdr:col>54</xdr:col>
      <xdr:colOff>189865</xdr:colOff>
      <xdr:row>59</xdr:row>
      <xdr:rowOff>29496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75217"/>
          <a:ext cx="1270" cy="136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33323</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8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29496</xdr:rowOff>
    </xdr:from>
    <xdr:to>
      <xdr:col>55</xdr:col>
      <xdr:colOff>88900</xdr:colOff>
      <xdr:row>59</xdr:row>
      <xdr:rowOff>29496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149394</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31267</xdr:rowOff>
    </xdr:from>
    <xdr:to>
      <xdr:col>55</xdr:col>
      <xdr:colOff>88900</xdr:colOff>
      <xdr:row>51</xdr:row>
      <xdr:rowOff>31267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75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88894</xdr:rowOff>
    </xdr:from>
    <xdr:to>
      <xdr:col>55</xdr:col>
      <xdr:colOff>0</xdr:colOff>
      <xdr:row>58</xdr:row>
      <xdr:rowOff>102495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10032994"/>
          <a:ext cx="838200" cy="13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169346</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70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146469</xdr:rowOff>
    </xdr:from>
    <xdr:to>
      <xdr:col>55</xdr:col>
      <xdr:colOff>50800</xdr:colOff>
      <xdr:row>58</xdr:row>
      <xdr:rowOff>76619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88894</xdr:rowOff>
    </xdr:from>
    <xdr:to>
      <xdr:col>50</xdr:col>
      <xdr:colOff>114300</xdr:colOff>
      <xdr:row>58</xdr:row>
      <xdr:rowOff>93999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032994"/>
          <a:ext cx="889000" cy="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125552</xdr:rowOff>
    </xdr:from>
    <xdr:to>
      <xdr:col>50</xdr:col>
      <xdr:colOff>165100</xdr:colOff>
      <xdr:row>58</xdr:row>
      <xdr:rowOff>55702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72229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7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93999</xdr:rowOff>
    </xdr:from>
    <xdr:to>
      <xdr:col>45</xdr:col>
      <xdr:colOff>177800</xdr:colOff>
      <xdr:row>58</xdr:row>
      <xdr:rowOff>113944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10038099"/>
          <a:ext cx="889000" cy="19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152241</xdr:rowOff>
    </xdr:from>
    <xdr:to>
      <xdr:col>46</xdr:col>
      <xdr:colOff>38100</xdr:colOff>
      <xdr:row>58</xdr:row>
      <xdr:rowOff>82391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2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98918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970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113944</xdr:rowOff>
    </xdr:from>
    <xdr:to>
      <xdr:col>41</xdr:col>
      <xdr:colOff>50800</xdr:colOff>
      <xdr:row>58</xdr:row>
      <xdr:rowOff>125260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10058044"/>
          <a:ext cx="889000" cy="1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154660</xdr:rowOff>
    </xdr:from>
    <xdr:to>
      <xdr:col>41</xdr:col>
      <xdr:colOff>101600</xdr:colOff>
      <xdr:row>58</xdr:row>
      <xdr:rowOff>84810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2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101337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970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134372</xdr:rowOff>
    </xdr:from>
    <xdr:to>
      <xdr:col>36</xdr:col>
      <xdr:colOff>165100</xdr:colOff>
      <xdr:row>58</xdr:row>
      <xdr:rowOff>64522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81049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8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51695</xdr:rowOff>
    </xdr:from>
    <xdr:to>
      <xdr:col>55</xdr:col>
      <xdr:colOff>50800</xdr:colOff>
      <xdr:row>58</xdr:row>
      <xdr:rowOff>153295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9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138072</xdr:rowOff>
    </xdr:from>
    <xdr:ext cx="469744"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10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38094</xdr:rowOff>
    </xdr:from>
    <xdr:to>
      <xdr:col>50</xdr:col>
      <xdr:colOff>165100</xdr:colOff>
      <xdr:row>58</xdr:row>
      <xdr:rowOff>139694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98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130821</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428" y="10074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43199</xdr:rowOff>
    </xdr:from>
    <xdr:to>
      <xdr:col>46</xdr:col>
      <xdr:colOff>38100</xdr:colOff>
      <xdr:row>58</xdr:row>
      <xdr:rowOff>144799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98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135926</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10080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63144</xdr:rowOff>
    </xdr:from>
    <xdr:to>
      <xdr:col>41</xdr:col>
      <xdr:colOff>101600</xdr:colOff>
      <xdr:row>58</xdr:row>
      <xdr:rowOff>164744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0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155871</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8" y="10099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74460</xdr:rowOff>
    </xdr:from>
    <xdr:to>
      <xdr:col>36</xdr:col>
      <xdr:colOff>165100</xdr:colOff>
      <xdr:row>59</xdr:row>
      <xdr:rowOff>4610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1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167187</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428" y="10111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167875</xdr:rowOff>
    </xdr:from>
    <xdr:to>
      <xdr:col>54</xdr:col>
      <xdr:colOff>189865</xdr:colOff>
      <xdr:row>79</xdr:row>
      <xdr:rowOff>38906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69375"/>
          <a:ext cx="1270" cy="1414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42733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7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38906</xdr:rowOff>
    </xdr:from>
    <xdr:to>
      <xdr:col>55</xdr:col>
      <xdr:colOff>88900</xdr:colOff>
      <xdr:row>79</xdr:row>
      <xdr:rowOff>38906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114552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4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167875</xdr:rowOff>
    </xdr:from>
    <xdr:to>
      <xdr:col>55</xdr:col>
      <xdr:colOff>88900</xdr:colOff>
      <xdr:row>70</xdr:row>
      <xdr:rowOff>167875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6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73977</xdr:rowOff>
    </xdr:from>
    <xdr:to>
      <xdr:col>55</xdr:col>
      <xdr:colOff>0</xdr:colOff>
      <xdr:row>78</xdr:row>
      <xdr:rowOff>129660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447077"/>
          <a:ext cx="838200" cy="55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50588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52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27711</xdr:rowOff>
    </xdr:from>
    <xdr:to>
      <xdr:col>55</xdr:col>
      <xdr:colOff>50800</xdr:colOff>
      <xdr:row>78</xdr:row>
      <xdr:rowOff>129311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73977</xdr:rowOff>
    </xdr:from>
    <xdr:to>
      <xdr:col>50</xdr:col>
      <xdr:colOff>114300</xdr:colOff>
      <xdr:row>78</xdr:row>
      <xdr:rowOff>76891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447077"/>
          <a:ext cx="889000" cy="2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22320</xdr:rowOff>
    </xdr:from>
    <xdr:to>
      <xdr:col>50</xdr:col>
      <xdr:colOff>165100</xdr:colOff>
      <xdr:row>78</xdr:row>
      <xdr:rowOff>123920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140447</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17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76891</xdr:rowOff>
    </xdr:from>
    <xdr:to>
      <xdr:col>45</xdr:col>
      <xdr:colOff>177800</xdr:colOff>
      <xdr:row>78</xdr:row>
      <xdr:rowOff>125164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449991"/>
          <a:ext cx="889000" cy="4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158547</xdr:rowOff>
    </xdr:from>
    <xdr:to>
      <xdr:col>46</xdr:col>
      <xdr:colOff>38100</xdr:colOff>
      <xdr:row>78</xdr:row>
      <xdr:rowOff>88697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105224</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135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124861</xdr:rowOff>
    </xdr:from>
    <xdr:to>
      <xdr:col>41</xdr:col>
      <xdr:colOff>50800</xdr:colOff>
      <xdr:row>78</xdr:row>
      <xdr:rowOff>125164</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497961"/>
          <a:ext cx="889000" cy="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168511</xdr:rowOff>
    </xdr:from>
    <xdr:to>
      <xdr:col>41</xdr:col>
      <xdr:colOff>101600</xdr:colOff>
      <xdr:row>78</xdr:row>
      <xdr:rowOff>98661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7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115188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145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123780</xdr:rowOff>
    </xdr:from>
    <xdr:to>
      <xdr:col>36</xdr:col>
      <xdr:colOff>165100</xdr:colOff>
      <xdr:row>78</xdr:row>
      <xdr:rowOff>53930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70457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10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78860</xdr:rowOff>
    </xdr:from>
    <xdr:to>
      <xdr:col>55</xdr:col>
      <xdr:colOff>50800</xdr:colOff>
      <xdr:row>79</xdr:row>
      <xdr:rowOff>9010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5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6138</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79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23177</xdr:rowOff>
    </xdr:from>
    <xdr:to>
      <xdr:col>50</xdr:col>
      <xdr:colOff>165100</xdr:colOff>
      <xdr:row>78</xdr:row>
      <xdr:rowOff>124777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9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115904</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489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26091</xdr:rowOff>
    </xdr:from>
    <xdr:to>
      <xdr:col>46</xdr:col>
      <xdr:colOff>38100</xdr:colOff>
      <xdr:row>78</xdr:row>
      <xdr:rowOff>127691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9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118818</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491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74364</xdr:rowOff>
    </xdr:from>
    <xdr:to>
      <xdr:col>41</xdr:col>
      <xdr:colOff>101600</xdr:colOff>
      <xdr:row>79</xdr:row>
      <xdr:rowOff>4514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4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167091</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540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74061</xdr:rowOff>
    </xdr:from>
    <xdr:to>
      <xdr:col>36</xdr:col>
      <xdr:colOff>165100</xdr:colOff>
      <xdr:row>79</xdr:row>
      <xdr:rowOff>4211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4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166788</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539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53454</xdr:rowOff>
    </xdr:from>
    <xdr:to>
      <xdr:col>54</xdr:col>
      <xdr:colOff>189865</xdr:colOff>
      <xdr:row>97</xdr:row>
      <xdr:rowOff>163601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83954"/>
          <a:ext cx="1270" cy="131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167428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7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163601</xdr:rowOff>
    </xdr:from>
    <xdr:to>
      <xdr:col>55</xdr:col>
      <xdr:colOff>88900</xdr:colOff>
      <xdr:row>97</xdr:row>
      <xdr:rowOff>163601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79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5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120,791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53454</xdr:rowOff>
    </xdr:from>
    <xdr:to>
      <xdr:col>55</xdr:col>
      <xdr:colOff>88900</xdr:colOff>
      <xdr:row>90</xdr:row>
      <xdr:rowOff>53454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8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154305</xdr:rowOff>
    </xdr:from>
    <xdr:to>
      <xdr:col>55</xdr:col>
      <xdr:colOff>0</xdr:colOff>
      <xdr:row>97</xdr:row>
      <xdr:rowOff>64263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442055"/>
          <a:ext cx="838200" cy="25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161701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278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138824</xdr:rowOff>
    </xdr:from>
    <xdr:to>
      <xdr:col>55</xdr:col>
      <xdr:colOff>50800</xdr:colOff>
      <xdr:row>96</xdr:row>
      <xdr:rowOff>68974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2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154305</xdr:rowOff>
    </xdr:from>
    <xdr:to>
      <xdr:col>50</xdr:col>
      <xdr:colOff>114300</xdr:colOff>
      <xdr:row>97</xdr:row>
      <xdr:rowOff>97244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442055"/>
          <a:ext cx="889000" cy="285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140779</xdr:rowOff>
    </xdr:from>
    <xdr:to>
      <xdr:col>50</xdr:col>
      <xdr:colOff>165100</xdr:colOff>
      <xdr:row>96</xdr:row>
      <xdr:rowOff>70929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62056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521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97244</xdr:rowOff>
    </xdr:from>
    <xdr:to>
      <xdr:col>45</xdr:col>
      <xdr:colOff>177800</xdr:colOff>
      <xdr:row>97</xdr:row>
      <xdr:rowOff>143841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727894"/>
          <a:ext cx="889000" cy="46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140336</xdr:rowOff>
    </xdr:from>
    <xdr:to>
      <xdr:col>46</xdr:col>
      <xdr:colOff>38100</xdr:colOff>
      <xdr:row>96</xdr:row>
      <xdr:rowOff>70486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87013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143841</xdr:rowOff>
    </xdr:from>
    <xdr:to>
      <xdr:col>41</xdr:col>
      <xdr:colOff>50800</xdr:colOff>
      <xdr:row>97</xdr:row>
      <xdr:rowOff>149924</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774491"/>
          <a:ext cx="889000" cy="6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164948</xdr:rowOff>
    </xdr:from>
    <xdr:to>
      <xdr:col>41</xdr:col>
      <xdr:colOff>101600</xdr:colOff>
      <xdr:row>96</xdr:row>
      <xdr:rowOff>95098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111625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2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927</xdr:rowOff>
    </xdr:from>
    <xdr:to>
      <xdr:col>36</xdr:col>
      <xdr:colOff>165100</xdr:colOff>
      <xdr:row>96</xdr:row>
      <xdr:rowOff>102527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119054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13463</xdr:rowOff>
    </xdr:from>
    <xdr:to>
      <xdr:col>55</xdr:col>
      <xdr:colOff>50800</xdr:colOff>
      <xdr:row>97</xdr:row>
      <xdr:rowOff>115063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644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99840</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559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103505</xdr:rowOff>
    </xdr:from>
    <xdr:to>
      <xdr:col>50</xdr:col>
      <xdr:colOff>165100</xdr:colOff>
      <xdr:row>96</xdr:row>
      <xdr:rowOff>33655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39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50182</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16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46444</xdr:rowOff>
    </xdr:from>
    <xdr:to>
      <xdr:col>46</xdr:col>
      <xdr:colOff>38100</xdr:colOff>
      <xdr:row>97</xdr:row>
      <xdr:rowOff>148044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677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139171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769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93041</xdr:rowOff>
    </xdr:from>
    <xdr:to>
      <xdr:col>41</xdr:col>
      <xdr:colOff>101600</xdr:colOff>
      <xdr:row>98</xdr:row>
      <xdr:rowOff>23191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72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14318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81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99124</xdr:rowOff>
    </xdr:from>
    <xdr:to>
      <xdr:col>36</xdr:col>
      <xdr:colOff>165100</xdr:colOff>
      <xdr:row>98</xdr:row>
      <xdr:rowOff>29274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72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20401</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822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27131</xdr:rowOff>
    </xdr:from>
    <xdr:to>
      <xdr:col>85</xdr:col>
      <xdr:colOff>126364</xdr:colOff>
      <xdr:row>39</xdr:row>
      <xdr:rowOff>58482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42081"/>
          <a:ext cx="1269" cy="140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62309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58482</xdr:rowOff>
    </xdr:from>
    <xdr:to>
      <xdr:col>86</xdr:col>
      <xdr:colOff>25400</xdr:colOff>
      <xdr:row>39</xdr:row>
      <xdr:rowOff>58482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145258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27131</xdr:rowOff>
    </xdr:from>
    <xdr:to>
      <xdr:col>86</xdr:col>
      <xdr:colOff>25400</xdr:colOff>
      <xdr:row>31</xdr:row>
      <xdr:rowOff>27131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4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128662</xdr:rowOff>
    </xdr:from>
    <xdr:to>
      <xdr:col>85</xdr:col>
      <xdr:colOff>127000</xdr:colOff>
      <xdr:row>38</xdr:row>
      <xdr:rowOff>744</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472312"/>
          <a:ext cx="838200" cy="43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98057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441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119630</xdr:rowOff>
    </xdr:from>
    <xdr:to>
      <xdr:col>85</xdr:col>
      <xdr:colOff>177800</xdr:colOff>
      <xdr:row>38</xdr:row>
      <xdr:rowOff>49780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744</xdr:rowOff>
    </xdr:from>
    <xdr:to>
      <xdr:col>81</xdr:col>
      <xdr:colOff>50800</xdr:colOff>
      <xdr:row>38</xdr:row>
      <xdr:rowOff>132646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515844"/>
          <a:ext cx="889000" cy="131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168159</xdr:rowOff>
    </xdr:from>
    <xdr:to>
      <xdr:col>81</xdr:col>
      <xdr:colOff>101600</xdr:colOff>
      <xdr:row>38</xdr:row>
      <xdr:rowOff>98309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1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89436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60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66744</xdr:rowOff>
    </xdr:from>
    <xdr:to>
      <xdr:col>76</xdr:col>
      <xdr:colOff>114300</xdr:colOff>
      <xdr:row>38</xdr:row>
      <xdr:rowOff>132646</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581844"/>
          <a:ext cx="889000" cy="65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4677</xdr:rowOff>
    </xdr:from>
    <xdr:to>
      <xdr:col>76</xdr:col>
      <xdr:colOff>165100</xdr:colOff>
      <xdr:row>38</xdr:row>
      <xdr:rowOff>106277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51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122804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29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66744</xdr:rowOff>
    </xdr:from>
    <xdr:to>
      <xdr:col>71</xdr:col>
      <xdr:colOff>177800</xdr:colOff>
      <xdr:row>38</xdr:row>
      <xdr:rowOff>79252</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581844"/>
          <a:ext cx="889000" cy="12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162052</xdr:rowOff>
    </xdr:from>
    <xdr:to>
      <xdr:col>72</xdr:col>
      <xdr:colOff>38100</xdr:colOff>
      <xdr:row>38</xdr:row>
      <xdr:rowOff>92202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108729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8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134261</xdr:rowOff>
    </xdr:from>
    <xdr:to>
      <xdr:col>67</xdr:col>
      <xdr:colOff>101600</xdr:colOff>
      <xdr:row>38</xdr:row>
      <xdr:rowOff>64411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7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80938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25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77862</xdr:rowOff>
    </xdr:from>
    <xdr:to>
      <xdr:col>85</xdr:col>
      <xdr:colOff>177800</xdr:colOff>
      <xdr:row>38</xdr:row>
      <xdr:rowOff>8012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42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100739</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272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121394</xdr:rowOff>
    </xdr:from>
    <xdr:to>
      <xdr:col>81</xdr:col>
      <xdr:colOff>101600</xdr:colOff>
      <xdr:row>38</xdr:row>
      <xdr:rowOff>51544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46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68071</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24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81846</xdr:rowOff>
    </xdr:from>
    <xdr:to>
      <xdr:col>76</xdr:col>
      <xdr:colOff>165100</xdr:colOff>
      <xdr:row>39</xdr:row>
      <xdr:rowOff>11996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596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3123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689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15944</xdr:rowOff>
    </xdr:from>
    <xdr:to>
      <xdr:col>72</xdr:col>
      <xdr:colOff>38100</xdr:colOff>
      <xdr:row>38</xdr:row>
      <xdr:rowOff>117544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53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108671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623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28452</xdr:rowOff>
    </xdr:from>
    <xdr:to>
      <xdr:col>67</xdr:col>
      <xdr:colOff>101600</xdr:colOff>
      <xdr:row>38</xdr:row>
      <xdr:rowOff>130052</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54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121179</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63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7606</xdr:rowOff>
    </xdr:from>
    <xdr:to>
      <xdr:col>85</xdr:col>
      <xdr:colOff>126364</xdr:colOff>
      <xdr:row>58</xdr:row>
      <xdr:rowOff>4529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923006"/>
          <a:ext cx="1269" cy="102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8356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4529</xdr:rowOff>
    </xdr:from>
    <xdr:to>
      <xdr:col>86</xdr:col>
      <xdr:colOff>25400</xdr:colOff>
      <xdr:row>58</xdr:row>
      <xdr:rowOff>4529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125733</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9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7606</xdr:rowOff>
    </xdr:from>
    <xdr:to>
      <xdr:col>86</xdr:col>
      <xdr:colOff>25400</xdr:colOff>
      <xdr:row>52</xdr:row>
      <xdr:rowOff>7606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92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80282</xdr:rowOff>
    </xdr:from>
    <xdr:to>
      <xdr:col>85</xdr:col>
      <xdr:colOff>127000</xdr:colOff>
      <xdr:row>57</xdr:row>
      <xdr:rowOff>65688</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681482"/>
          <a:ext cx="838200" cy="156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135267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736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156840</xdr:rowOff>
    </xdr:from>
    <xdr:to>
      <xdr:col>85</xdr:col>
      <xdr:colOff>177800</xdr:colOff>
      <xdr:row>57</xdr:row>
      <xdr:rowOff>86990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5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65688</xdr:rowOff>
    </xdr:from>
    <xdr:to>
      <xdr:col>81</xdr:col>
      <xdr:colOff>50800</xdr:colOff>
      <xdr:row>57</xdr:row>
      <xdr:rowOff>79518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838338"/>
          <a:ext cx="889000" cy="1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9169</xdr:rowOff>
    </xdr:from>
    <xdr:to>
      <xdr:col>81</xdr:col>
      <xdr:colOff>101600</xdr:colOff>
      <xdr:row>57</xdr:row>
      <xdr:rowOff>110769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8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127296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55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74883</xdr:rowOff>
    </xdr:from>
    <xdr:to>
      <xdr:col>76</xdr:col>
      <xdr:colOff>114300</xdr:colOff>
      <xdr:row>57</xdr:row>
      <xdr:rowOff>79518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847533"/>
          <a:ext cx="889000" cy="4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30113</xdr:rowOff>
    </xdr:from>
    <xdr:to>
      <xdr:col>76</xdr:col>
      <xdr:colOff>165100</xdr:colOff>
      <xdr:row>57</xdr:row>
      <xdr:rowOff>131713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0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122840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89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79464</xdr:rowOff>
    </xdr:from>
    <xdr:to>
      <xdr:col>71</xdr:col>
      <xdr:colOff>177800</xdr:colOff>
      <xdr:row>57</xdr:row>
      <xdr:rowOff>74883</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509214"/>
          <a:ext cx="889000" cy="338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33378</xdr:rowOff>
    </xdr:from>
    <xdr:to>
      <xdr:col>72</xdr:col>
      <xdr:colOff>38100</xdr:colOff>
      <xdr:row>57</xdr:row>
      <xdr:rowOff>134978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126105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89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xdr:rowOff>
    </xdr:from>
    <xdr:to>
      <xdr:col>67</xdr:col>
      <xdr:colOff>101600</xdr:colOff>
      <xdr:row>57</xdr:row>
      <xdr:rowOff>102882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94009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86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29482</xdr:rowOff>
    </xdr:from>
    <xdr:to>
      <xdr:col>85</xdr:col>
      <xdr:colOff>177800</xdr:colOff>
      <xdr:row>56</xdr:row>
      <xdr:rowOff>131082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63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52359</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48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14888</xdr:rowOff>
    </xdr:from>
    <xdr:to>
      <xdr:col>81</xdr:col>
      <xdr:colOff>101600</xdr:colOff>
      <xdr:row>57</xdr:row>
      <xdr:rowOff>116488</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787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107615</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88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28718</xdr:rowOff>
    </xdr:from>
    <xdr:to>
      <xdr:col>76</xdr:col>
      <xdr:colOff>165100</xdr:colOff>
      <xdr:row>57</xdr:row>
      <xdr:rowOff>130318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80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146845</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576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24083</xdr:rowOff>
    </xdr:from>
    <xdr:to>
      <xdr:col>72</xdr:col>
      <xdr:colOff>38100</xdr:colOff>
      <xdr:row>57</xdr:row>
      <xdr:rowOff>125683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796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142210</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571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28664</xdr:rowOff>
    </xdr:from>
    <xdr:to>
      <xdr:col>67</xdr:col>
      <xdr:colOff>101600</xdr:colOff>
      <xdr:row>55</xdr:row>
      <xdr:rowOff>130264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45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146791</xdr:rowOff>
    </xdr:from>
    <xdr:ext cx="59901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14795" y="9233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13559</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357959"/>
          <a:ext cx="1269" cy="115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159283</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32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131686</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3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13559</xdr:rowOff>
    </xdr:from>
    <xdr:to>
      <xdr:col>86</xdr:col>
      <xdr:colOff>25400</xdr:colOff>
      <xdr:row>72</xdr:row>
      <xdr:rowOff>13559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35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76733</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7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53856</xdr:rowOff>
    </xdr:from>
    <xdr:to>
      <xdr:col>85</xdr:col>
      <xdr:colOff>177800</xdr:colOff>
      <xdr:row>78</xdr:row>
      <xdr:rowOff>155456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64577</xdr:rowOff>
    </xdr:from>
    <xdr:to>
      <xdr:col>81</xdr:col>
      <xdr:colOff>101600</xdr:colOff>
      <xdr:row>78</xdr:row>
      <xdr:rowOff>166177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3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11254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21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48986</xdr:rowOff>
    </xdr:from>
    <xdr:to>
      <xdr:col>76</xdr:col>
      <xdr:colOff>165100</xdr:colOff>
      <xdr:row>78</xdr:row>
      <xdr:rowOff>150586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167113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1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38128</xdr:rowOff>
    </xdr:from>
    <xdr:to>
      <xdr:col>72</xdr:col>
      <xdr:colOff>38100</xdr:colOff>
      <xdr:row>78</xdr:row>
      <xdr:rowOff>139728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1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156255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18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51090</xdr:rowOff>
    </xdr:from>
    <xdr:to>
      <xdr:col>67</xdr:col>
      <xdr:colOff>101600</xdr:colOff>
      <xdr:row>78</xdr:row>
      <xdr:rowOff>152690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2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169217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9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32283</xdr:rowOff>
    </xdr:from>
    <xdr:ext cx="249299"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05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65367</xdr:rowOff>
    </xdr:from>
    <xdr:to>
      <xdr:col>85</xdr:col>
      <xdr:colOff>126364</xdr:colOff>
      <xdr:row>98</xdr:row>
      <xdr:rowOff>147016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67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150843</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5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147016</xdr:rowOff>
    </xdr:from>
    <xdr:to>
      <xdr:col>86</xdr:col>
      <xdr:colOff>25400</xdr:colOff>
      <xdr:row>98</xdr:row>
      <xdr:rowOff>147016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4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12044</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65367</xdr:rowOff>
    </xdr:from>
    <xdr:to>
      <xdr:col>86</xdr:col>
      <xdr:colOff>25400</xdr:colOff>
      <xdr:row>91</xdr:row>
      <xdr:rowOff>65367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6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84062</xdr:rowOff>
    </xdr:from>
    <xdr:to>
      <xdr:col>85</xdr:col>
      <xdr:colOff>127000</xdr:colOff>
      <xdr:row>97</xdr:row>
      <xdr:rowOff>107162</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714712"/>
          <a:ext cx="838200" cy="23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98238</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385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75361</xdr:rowOff>
    </xdr:from>
    <xdr:to>
      <xdr:col>85</xdr:col>
      <xdr:colOff>177800</xdr:colOff>
      <xdr:row>97</xdr:row>
      <xdr:rowOff>5511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32220</xdr:rowOff>
    </xdr:from>
    <xdr:to>
      <xdr:col>81</xdr:col>
      <xdr:colOff>50800</xdr:colOff>
      <xdr:row>97</xdr:row>
      <xdr:rowOff>84062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6662870"/>
          <a:ext cx="889000" cy="51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74727</xdr:rowOff>
    </xdr:from>
    <xdr:to>
      <xdr:col>81</xdr:col>
      <xdr:colOff>101600</xdr:colOff>
      <xdr:row>97</xdr:row>
      <xdr:rowOff>4877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21404</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30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155766</xdr:rowOff>
    </xdr:from>
    <xdr:to>
      <xdr:col>76</xdr:col>
      <xdr:colOff>114300</xdr:colOff>
      <xdr:row>97</xdr:row>
      <xdr:rowOff>32220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3703300" y="16614966"/>
          <a:ext cx="889000" cy="47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82322</xdr:rowOff>
    </xdr:from>
    <xdr:to>
      <xdr:col>76</xdr:col>
      <xdr:colOff>165100</xdr:colOff>
      <xdr:row>97</xdr:row>
      <xdr:rowOff>12472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4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28999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3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155766</xdr:rowOff>
    </xdr:from>
    <xdr:to>
      <xdr:col>71</xdr:col>
      <xdr:colOff>177800</xdr:colOff>
      <xdr:row>97</xdr:row>
      <xdr:rowOff>5169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614966"/>
          <a:ext cx="889000" cy="20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94959</xdr:rowOff>
    </xdr:from>
    <xdr:to>
      <xdr:col>72</xdr:col>
      <xdr:colOff>38100</xdr:colOff>
      <xdr:row>97</xdr:row>
      <xdr:rowOff>25109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41636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111544</xdr:rowOff>
    </xdr:from>
    <xdr:to>
      <xdr:col>67</xdr:col>
      <xdr:colOff>101600</xdr:colOff>
      <xdr:row>97</xdr:row>
      <xdr:rowOff>41694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7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58221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34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56362</xdr:rowOff>
    </xdr:from>
    <xdr:to>
      <xdr:col>85</xdr:col>
      <xdr:colOff>177800</xdr:colOff>
      <xdr:row>97</xdr:row>
      <xdr:rowOff>157962</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68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34789</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665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33262</xdr:rowOff>
    </xdr:from>
    <xdr:to>
      <xdr:col>81</xdr:col>
      <xdr:colOff>101600</xdr:colOff>
      <xdr:row>97</xdr:row>
      <xdr:rowOff>134862</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66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125989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75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152870</xdr:rowOff>
    </xdr:from>
    <xdr:to>
      <xdr:col>76</xdr:col>
      <xdr:colOff>165100</xdr:colOff>
      <xdr:row>97</xdr:row>
      <xdr:rowOff>83020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61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74147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704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104966</xdr:rowOff>
    </xdr:from>
    <xdr:to>
      <xdr:col>72</xdr:col>
      <xdr:colOff>38100</xdr:colOff>
      <xdr:row>97</xdr:row>
      <xdr:rowOff>35116</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56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26243</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65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125819</xdr:rowOff>
    </xdr:from>
    <xdr:to>
      <xdr:col>67</xdr:col>
      <xdr:colOff>101600</xdr:colOff>
      <xdr:row>97</xdr:row>
      <xdr:rowOff>55969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58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47096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677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50089</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36489"/>
          <a:ext cx="1269" cy="1118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171010</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168216</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50089</xdr:rowOff>
    </xdr:from>
    <xdr:to>
      <xdr:col>116</xdr:col>
      <xdr:colOff>152400</xdr:colOff>
      <xdr:row>32</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88460</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321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65583</xdr:rowOff>
    </xdr:from>
    <xdr:to>
      <xdr:col>116</xdr:col>
      <xdr:colOff>114300</xdr:colOff>
      <xdr:row>38</xdr:row>
      <xdr:rowOff>167183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78842</xdr:rowOff>
    </xdr:from>
    <xdr:to>
      <xdr:col>112</xdr:col>
      <xdr:colOff>38100</xdr:colOff>
      <xdr:row>39</xdr:row>
      <xdr:rowOff>8992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25519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38608</xdr:rowOff>
    </xdr:from>
    <xdr:to>
      <xdr:col>107</xdr:col>
      <xdr:colOff>101600</xdr:colOff>
      <xdr:row>38</xdr:row>
      <xdr:rowOff>140208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156735</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71984</xdr:rowOff>
    </xdr:from>
    <xdr:to>
      <xdr:col>98</xdr:col>
      <xdr:colOff>38100</xdr:colOff>
      <xdr:row>39</xdr:row>
      <xdr:rowOff>2134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18661</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62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44010</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主な構成項目である民生費は、住民一人当たり１９８，６６２円となっており、全国及び徳島県の平均値を下回っているものの、類似団体平均との比較では高い水準にある。この要因として、福祉関係経費及び子育て支援関係経費が膨らんでいることが挙げら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今後は子育て支援施策等を推進しながらも、受益者負担の原則などを徹底し、財政を圧迫することのないよう上昇傾向の歯止めに努める。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商工費は、住民一人当たり４，５２７円となっており、前年度比較で２，９２３円低下した。この要因は、石井町地域応援買い物券事業、地域振興プラットフォーム（デジタル地域通貨）構築事業等の減によるものであ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土木費は、住民一人当たり２５，４４０円となっており、前年度比較で１９，９１０円低下した。この要因は、都市公園長寿命化対策事業、公営住宅ストック総合改善事業等の減によるものである。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教育費は、住民一人当たり８７，９９６円となっており、前年度比較で３４，３０８円上昇した。この要因は、中央公民館改修事業等の増によるものである。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徳島県石井町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BIZ UD明朝 Medium" panose="02020500000000000000" pitchFamily="17" charset="-128"/>
              <a:ea typeface="BIZ UD明朝 Medium" panose="02020500000000000000" pitchFamily="17" charset="-128"/>
              <a:cs typeface="+mn-cs"/>
            </a:rPr>
            <a:t>令和</a:t>
          </a:r>
          <a:r>
            <a:rPr lang="ja-JP" altLang="en-US" sz="1100" b="0" i="0" baseline="0">
              <a:solidFill>
                <a:schemeClr val="dk1"/>
              </a:solidFill>
              <a:effectLst/>
              <a:latin typeface="BIZ UD明朝 Medium" panose="02020500000000000000" pitchFamily="17" charset="-128"/>
              <a:ea typeface="BIZ UD明朝 Medium" panose="02020500000000000000" pitchFamily="17" charset="-128"/>
              <a:cs typeface="+mn-cs"/>
            </a:rPr>
            <a:t>６</a:t>
          </a:r>
          <a:r>
            <a:rPr lang="ja-JP" altLang="ja-JP" sz="1100" b="0" i="0" baseline="0">
              <a:solidFill>
                <a:schemeClr val="dk1"/>
              </a:solidFill>
              <a:effectLst/>
              <a:latin typeface="BIZ UD明朝 Medium" panose="02020500000000000000" pitchFamily="17" charset="-128"/>
              <a:ea typeface="BIZ UD明朝 Medium" panose="02020500000000000000" pitchFamily="17" charset="-128"/>
              <a:cs typeface="+mn-cs"/>
            </a:rPr>
            <a:t>年度は、中央公民館改修事業・低所得者支援及び定額減税補足給付金支給事業等の増加等に起因し、実質単年度収支は昨年度同様赤字となっている</a:t>
          </a:r>
          <a:r>
            <a:rPr lang="ja-JP" altLang="en-US" sz="1100" b="0" i="0" baseline="0">
              <a:solidFill>
                <a:schemeClr val="dk1"/>
              </a:solidFill>
              <a:effectLst/>
              <a:latin typeface="BIZ UD明朝 Medium" panose="02020500000000000000" pitchFamily="17" charset="-128"/>
              <a:ea typeface="BIZ UD明朝 Medium" panose="02020500000000000000" pitchFamily="17" charset="-128"/>
              <a:cs typeface="+mn-cs"/>
            </a:rPr>
            <a:t>が、</a:t>
          </a:r>
          <a:r>
            <a:rPr lang="ja-JP" altLang="ja-JP" sz="1100" b="0" i="0" baseline="0">
              <a:solidFill>
                <a:schemeClr val="dk1"/>
              </a:solidFill>
              <a:effectLst/>
              <a:latin typeface="BIZ UD明朝 Medium" panose="02020500000000000000" pitchFamily="17" charset="-128"/>
              <a:ea typeface="BIZ UD明朝 Medium" panose="02020500000000000000" pitchFamily="17" charset="-128"/>
              <a:cs typeface="+mn-cs"/>
            </a:rPr>
            <a:t>普通交付税</a:t>
          </a:r>
          <a:r>
            <a:rPr lang="ja-JP" altLang="en-US" sz="1100" b="0" i="0" baseline="0">
              <a:solidFill>
                <a:schemeClr val="dk1"/>
              </a:solidFill>
              <a:effectLst/>
              <a:latin typeface="BIZ UD明朝 Medium" panose="02020500000000000000" pitchFamily="17" charset="-128"/>
              <a:ea typeface="BIZ UD明朝 Medium" panose="02020500000000000000" pitchFamily="17" charset="-128"/>
              <a:cs typeface="+mn-cs"/>
            </a:rPr>
            <a:t>等の</a:t>
          </a:r>
          <a:r>
            <a:rPr lang="ja-JP" altLang="ja-JP" sz="1100" b="0" i="0" baseline="0">
              <a:solidFill>
                <a:schemeClr val="dk1"/>
              </a:solidFill>
              <a:effectLst/>
              <a:latin typeface="BIZ UD明朝 Medium" panose="02020500000000000000" pitchFamily="17" charset="-128"/>
              <a:ea typeface="BIZ UD明朝 Medium" panose="02020500000000000000" pitchFamily="17" charset="-128"/>
              <a:cs typeface="+mn-cs"/>
            </a:rPr>
            <a:t>増加</a:t>
          </a:r>
          <a:r>
            <a:rPr lang="ja-JP" altLang="en-US" sz="1100" b="0" i="0" baseline="0">
              <a:solidFill>
                <a:schemeClr val="dk1"/>
              </a:solidFill>
              <a:effectLst/>
              <a:latin typeface="BIZ UD明朝 Medium" panose="02020500000000000000" pitchFamily="17" charset="-128"/>
              <a:ea typeface="BIZ UD明朝 Medium" panose="02020500000000000000" pitchFamily="17" charset="-128"/>
              <a:cs typeface="+mn-cs"/>
            </a:rPr>
            <a:t>により赤字幅は減少している</a:t>
          </a:r>
          <a:r>
            <a:rPr lang="ja-JP" altLang="ja-JP" sz="1100" b="0" i="0" baseline="0">
              <a:solidFill>
                <a:schemeClr val="dk1"/>
              </a:solidFill>
              <a:effectLst/>
              <a:latin typeface="BIZ UD明朝 Medium" panose="02020500000000000000" pitchFamily="17" charset="-128"/>
              <a:ea typeface="BIZ UD明朝 Medium" panose="02020500000000000000" pitchFamily="17" charset="-128"/>
              <a:cs typeface="+mn-cs"/>
            </a:rPr>
            <a:t>。</a:t>
          </a:r>
          <a:endParaRPr lang="ja-JP" altLang="ja-JP" sz="1400">
            <a:effectLst/>
            <a:latin typeface="BIZ UD明朝 Medium" panose="02020500000000000000" pitchFamily="17" charset="-128"/>
            <a:ea typeface="BIZ UD明朝 Medium" panose="02020500000000000000" pitchFamily="17" charset="-128"/>
          </a:endParaRPr>
        </a:p>
        <a:p>
          <a:pPr rtl="0" eaLnBrk="1" fontAlgn="auto" latinLnBrk="0" hangingPunct="1"/>
          <a:r>
            <a:rPr lang="ja-JP" altLang="ja-JP" sz="1100" b="0" i="0" baseline="0">
              <a:solidFill>
                <a:schemeClr val="dk1"/>
              </a:solidFill>
              <a:effectLst/>
              <a:latin typeface="BIZ UD明朝 Medium" panose="02020500000000000000" pitchFamily="17" charset="-128"/>
              <a:ea typeface="BIZ UD明朝 Medium" panose="02020500000000000000" pitchFamily="17" charset="-128"/>
              <a:cs typeface="+mn-cs"/>
            </a:rPr>
            <a:t>しかし、実質収支は財政調整基金の取り崩しにより、依然黒字となっている。</a:t>
          </a:r>
          <a:endParaRPr lang="ja-JP" altLang="ja-JP" sz="1400">
            <a:effectLst/>
            <a:latin typeface="BIZ UD明朝 Medium" panose="02020500000000000000" pitchFamily="17" charset="-128"/>
            <a:ea typeface="BIZ UD明朝 Medium" panose="02020500000000000000" pitchFamily="17"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徳島県石井町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一般会計、特別会計、公営企業会計の全てにおいて、赤字となっている会計はなく、連結実質赤字比率が算出されない状況が続いている。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今後も各会計の基盤となる保険税や料金収入等を安定的に確保し、適正な財政運営を行っていく。</a:t>
          </a:r>
          <a:endParaRPr kumimoji="1" lang="ja-JP" altLang="en-US" sz="1400">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11813711</v>
      </c>
      <c r="BO4" s="436"/>
      <c r="BP4" s="436"/>
      <c r="BQ4" s="436"/>
      <c r="BR4" s="436"/>
      <c r="BS4" s="436"/>
      <c r="BT4" s="436"/>
      <c r="BU4" s="437"/>
      <c r="BV4" s="435">
        <v>11115616</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7.7</v>
      </c>
      <c r="CU4" s="576"/>
      <c r="CV4" s="576"/>
      <c r="CW4" s="576"/>
      <c r="CX4" s="576"/>
      <c r="CY4" s="576"/>
      <c r="CZ4" s="576"/>
      <c r="DA4" s="577"/>
      <c r="DB4" s="575">
        <v>7.4</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11229211</v>
      </c>
      <c r="BO5" s="407"/>
      <c r="BP5" s="407"/>
      <c r="BQ5" s="407"/>
      <c r="BR5" s="407"/>
      <c r="BS5" s="407"/>
      <c r="BT5" s="407"/>
      <c r="BU5" s="408"/>
      <c r="BV5" s="406">
        <v>10590039</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90</v>
      </c>
      <c r="CU5" s="404"/>
      <c r="CV5" s="404"/>
      <c r="CW5" s="404"/>
      <c r="CX5" s="404"/>
      <c r="CY5" s="404"/>
      <c r="CZ5" s="404"/>
      <c r="DA5" s="405"/>
      <c r="DB5" s="403">
        <v>91</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584500</v>
      </c>
      <c r="BO6" s="407"/>
      <c r="BP6" s="407"/>
      <c r="BQ6" s="407"/>
      <c r="BR6" s="407"/>
      <c r="BS6" s="407"/>
      <c r="BT6" s="407"/>
      <c r="BU6" s="408"/>
      <c r="BV6" s="406">
        <v>525577</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90.3</v>
      </c>
      <c r="CU6" s="550"/>
      <c r="CV6" s="550"/>
      <c r="CW6" s="550"/>
      <c r="CX6" s="550"/>
      <c r="CY6" s="550"/>
      <c r="CZ6" s="550"/>
      <c r="DA6" s="551"/>
      <c r="DB6" s="549">
        <v>91.6</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86247</v>
      </c>
      <c r="BO7" s="407"/>
      <c r="BP7" s="407"/>
      <c r="BQ7" s="407"/>
      <c r="BR7" s="407"/>
      <c r="BS7" s="407"/>
      <c r="BT7" s="407"/>
      <c r="BU7" s="408"/>
      <c r="BV7" s="406">
        <v>60760</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6499504</v>
      </c>
      <c r="CU7" s="407"/>
      <c r="CV7" s="407"/>
      <c r="CW7" s="407"/>
      <c r="CX7" s="407"/>
      <c r="CY7" s="407"/>
      <c r="CZ7" s="407"/>
      <c r="DA7" s="408"/>
      <c r="DB7" s="406">
        <v>6285497</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498253</v>
      </c>
      <c r="BO8" s="407"/>
      <c r="BP8" s="407"/>
      <c r="BQ8" s="407"/>
      <c r="BR8" s="407"/>
      <c r="BS8" s="407"/>
      <c r="BT8" s="407"/>
      <c r="BU8" s="408"/>
      <c r="BV8" s="406">
        <v>464817</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0.49</v>
      </c>
      <c r="CU8" s="510"/>
      <c r="CV8" s="510"/>
      <c r="CW8" s="510"/>
      <c r="CX8" s="510"/>
      <c r="CY8" s="510"/>
      <c r="CZ8" s="510"/>
      <c r="DA8" s="511"/>
      <c r="DB8" s="509">
        <v>0.49</v>
      </c>
      <c r="DC8" s="510"/>
      <c r="DD8" s="510"/>
      <c r="DE8" s="510"/>
      <c r="DF8" s="510"/>
      <c r="DG8" s="510"/>
      <c r="DH8" s="510"/>
      <c r="DI8" s="511"/>
    </row>
    <row r="9" spans="1:119" ht="18.75" customHeight="1" thickBot="1" x14ac:dyDescent="0.25">
      <c r="A9" s="163"/>
      <c r="B9" s="538" t="s">
        <v>106</v>
      </c>
      <c r="C9" s="539"/>
      <c r="D9" s="539"/>
      <c r="E9" s="539"/>
      <c r="F9" s="539"/>
      <c r="G9" s="539"/>
      <c r="H9" s="539"/>
      <c r="I9" s="539"/>
      <c r="J9" s="539"/>
      <c r="K9" s="457"/>
      <c r="L9" s="540" t="s">
        <v>107</v>
      </c>
      <c r="M9" s="541"/>
      <c r="N9" s="541"/>
      <c r="O9" s="541"/>
      <c r="P9" s="541"/>
      <c r="Q9" s="542"/>
      <c r="R9" s="543">
        <v>24833</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33436</v>
      </c>
      <c r="BO9" s="407"/>
      <c r="BP9" s="407"/>
      <c r="BQ9" s="407"/>
      <c r="BR9" s="407"/>
      <c r="BS9" s="407"/>
      <c r="BT9" s="407"/>
      <c r="BU9" s="408"/>
      <c r="BV9" s="406">
        <v>43999</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6.6</v>
      </c>
      <c r="CU9" s="404"/>
      <c r="CV9" s="404"/>
      <c r="CW9" s="404"/>
      <c r="CX9" s="404"/>
      <c r="CY9" s="404"/>
      <c r="CZ9" s="404"/>
      <c r="DA9" s="405"/>
      <c r="DB9" s="403">
        <v>7.5</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112</v>
      </c>
      <c r="M10" s="363"/>
      <c r="N10" s="363"/>
      <c r="O10" s="363"/>
      <c r="P10" s="363"/>
      <c r="Q10" s="364"/>
      <c r="R10" s="359">
        <v>25590</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90</v>
      </c>
      <c r="AV10" s="465"/>
      <c r="AW10" s="465"/>
      <c r="AX10" s="465"/>
      <c r="AY10" s="420" t="s">
        <v>114</v>
      </c>
      <c r="AZ10" s="421"/>
      <c r="BA10" s="421"/>
      <c r="BB10" s="421"/>
      <c r="BC10" s="421"/>
      <c r="BD10" s="421"/>
      <c r="BE10" s="421"/>
      <c r="BF10" s="421"/>
      <c r="BG10" s="421"/>
      <c r="BH10" s="421"/>
      <c r="BI10" s="421"/>
      <c r="BJ10" s="421"/>
      <c r="BK10" s="421"/>
      <c r="BL10" s="421"/>
      <c r="BM10" s="422"/>
      <c r="BN10" s="406">
        <v>233000</v>
      </c>
      <c r="BO10" s="407"/>
      <c r="BP10" s="407"/>
      <c r="BQ10" s="407"/>
      <c r="BR10" s="407"/>
      <c r="BS10" s="407"/>
      <c r="BT10" s="407"/>
      <c r="BU10" s="408"/>
      <c r="BV10" s="406">
        <v>211000</v>
      </c>
      <c r="BW10" s="407"/>
      <c r="BX10" s="407"/>
      <c r="BY10" s="407"/>
      <c r="BZ10" s="407"/>
      <c r="CA10" s="407"/>
      <c r="CB10" s="407"/>
      <c r="CC10" s="408"/>
      <c r="CD10" s="169" t="s">
        <v>115</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538"/>
      <c r="C11" s="539"/>
      <c r="D11" s="539"/>
      <c r="E11" s="539"/>
      <c r="F11" s="539"/>
      <c r="G11" s="539"/>
      <c r="H11" s="539"/>
      <c r="I11" s="539"/>
      <c r="J11" s="539"/>
      <c r="K11" s="457"/>
      <c r="L11" s="367" t="s">
        <v>116</v>
      </c>
      <c r="M11" s="368"/>
      <c r="N11" s="368"/>
      <c r="O11" s="368"/>
      <c r="P11" s="368"/>
      <c r="Q11" s="369"/>
      <c r="R11" s="535" t="s">
        <v>117</v>
      </c>
      <c r="S11" s="536"/>
      <c r="T11" s="536"/>
      <c r="U11" s="536"/>
      <c r="V11" s="537"/>
      <c r="W11" s="547"/>
      <c r="X11" s="357"/>
      <c r="Y11" s="357"/>
      <c r="Z11" s="357"/>
      <c r="AA11" s="357"/>
      <c r="AB11" s="357"/>
      <c r="AC11" s="357"/>
      <c r="AD11" s="357"/>
      <c r="AE11" s="357"/>
      <c r="AF11" s="357"/>
      <c r="AG11" s="357"/>
      <c r="AH11" s="357"/>
      <c r="AI11" s="357"/>
      <c r="AJ11" s="357"/>
      <c r="AK11" s="357"/>
      <c r="AL11" s="548"/>
      <c r="AM11" s="463" t="s">
        <v>118</v>
      </c>
      <c r="AN11" s="363"/>
      <c r="AO11" s="363"/>
      <c r="AP11" s="363"/>
      <c r="AQ11" s="363"/>
      <c r="AR11" s="363"/>
      <c r="AS11" s="363"/>
      <c r="AT11" s="364"/>
      <c r="AU11" s="464" t="s">
        <v>90</v>
      </c>
      <c r="AV11" s="465"/>
      <c r="AW11" s="465"/>
      <c r="AX11" s="465"/>
      <c r="AY11" s="420" t="s">
        <v>119</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120</v>
      </c>
      <c r="CE11" s="366"/>
      <c r="CF11" s="366"/>
      <c r="CG11" s="366"/>
      <c r="CH11" s="366"/>
      <c r="CI11" s="366"/>
      <c r="CJ11" s="366"/>
      <c r="CK11" s="366"/>
      <c r="CL11" s="366"/>
      <c r="CM11" s="366"/>
      <c r="CN11" s="366"/>
      <c r="CO11" s="366"/>
      <c r="CP11" s="366"/>
      <c r="CQ11" s="366"/>
      <c r="CR11" s="366"/>
      <c r="CS11" s="447"/>
      <c r="CT11" s="509" t="s">
        <v>121</v>
      </c>
      <c r="CU11" s="510"/>
      <c r="CV11" s="510"/>
      <c r="CW11" s="510"/>
      <c r="CX11" s="510"/>
      <c r="CY11" s="510"/>
      <c r="CZ11" s="510"/>
      <c r="DA11" s="511"/>
      <c r="DB11" s="509" t="s">
        <v>121</v>
      </c>
      <c r="DC11" s="510"/>
      <c r="DD11" s="510"/>
      <c r="DE11" s="510"/>
      <c r="DF11" s="510"/>
      <c r="DG11" s="510"/>
      <c r="DH11" s="510"/>
      <c r="DI11" s="511"/>
    </row>
    <row r="12" spans="1:119" ht="18.75" customHeight="1" x14ac:dyDescent="0.2">
      <c r="A12" s="163"/>
      <c r="B12" s="512" t="s">
        <v>122</v>
      </c>
      <c r="C12" s="513"/>
      <c r="D12" s="513"/>
      <c r="E12" s="513"/>
      <c r="F12" s="513"/>
      <c r="G12" s="513"/>
      <c r="H12" s="513"/>
      <c r="I12" s="513"/>
      <c r="J12" s="513"/>
      <c r="K12" s="514"/>
      <c r="L12" s="521" t="s">
        <v>123</v>
      </c>
      <c r="M12" s="522"/>
      <c r="N12" s="522"/>
      <c r="O12" s="522"/>
      <c r="P12" s="522"/>
      <c r="Q12" s="523"/>
      <c r="R12" s="524">
        <v>24567</v>
      </c>
      <c r="S12" s="525"/>
      <c r="T12" s="525"/>
      <c r="U12" s="525"/>
      <c r="V12" s="526"/>
      <c r="W12" s="527" t="s">
        <v>1</v>
      </c>
      <c r="X12" s="465"/>
      <c r="Y12" s="465"/>
      <c r="Z12" s="465"/>
      <c r="AA12" s="465"/>
      <c r="AB12" s="528"/>
      <c r="AC12" s="529" t="s">
        <v>124</v>
      </c>
      <c r="AD12" s="530"/>
      <c r="AE12" s="530"/>
      <c r="AF12" s="530"/>
      <c r="AG12" s="531"/>
      <c r="AH12" s="529" t="s">
        <v>125</v>
      </c>
      <c r="AI12" s="530"/>
      <c r="AJ12" s="530"/>
      <c r="AK12" s="530"/>
      <c r="AL12" s="532"/>
      <c r="AM12" s="463" t="s">
        <v>126</v>
      </c>
      <c r="AN12" s="363"/>
      <c r="AO12" s="363"/>
      <c r="AP12" s="363"/>
      <c r="AQ12" s="363"/>
      <c r="AR12" s="363"/>
      <c r="AS12" s="363"/>
      <c r="AT12" s="364"/>
      <c r="AU12" s="464" t="s">
        <v>90</v>
      </c>
      <c r="AV12" s="465"/>
      <c r="AW12" s="465"/>
      <c r="AX12" s="465"/>
      <c r="AY12" s="420" t="s">
        <v>127</v>
      </c>
      <c r="AZ12" s="421"/>
      <c r="BA12" s="421"/>
      <c r="BB12" s="421"/>
      <c r="BC12" s="421"/>
      <c r="BD12" s="421"/>
      <c r="BE12" s="421"/>
      <c r="BF12" s="421"/>
      <c r="BG12" s="421"/>
      <c r="BH12" s="421"/>
      <c r="BI12" s="421"/>
      <c r="BJ12" s="421"/>
      <c r="BK12" s="421"/>
      <c r="BL12" s="421"/>
      <c r="BM12" s="422"/>
      <c r="BN12" s="406">
        <v>311000</v>
      </c>
      <c r="BO12" s="407"/>
      <c r="BP12" s="407"/>
      <c r="BQ12" s="407"/>
      <c r="BR12" s="407"/>
      <c r="BS12" s="407"/>
      <c r="BT12" s="407"/>
      <c r="BU12" s="408"/>
      <c r="BV12" s="406">
        <v>480000</v>
      </c>
      <c r="BW12" s="407"/>
      <c r="BX12" s="407"/>
      <c r="BY12" s="407"/>
      <c r="BZ12" s="407"/>
      <c r="CA12" s="407"/>
      <c r="CB12" s="407"/>
      <c r="CC12" s="408"/>
      <c r="CD12" s="446" t="s">
        <v>128</v>
      </c>
      <c r="CE12" s="366"/>
      <c r="CF12" s="366"/>
      <c r="CG12" s="366"/>
      <c r="CH12" s="366"/>
      <c r="CI12" s="366"/>
      <c r="CJ12" s="366"/>
      <c r="CK12" s="366"/>
      <c r="CL12" s="366"/>
      <c r="CM12" s="366"/>
      <c r="CN12" s="366"/>
      <c r="CO12" s="366"/>
      <c r="CP12" s="366"/>
      <c r="CQ12" s="366"/>
      <c r="CR12" s="366"/>
      <c r="CS12" s="447"/>
      <c r="CT12" s="509" t="s">
        <v>121</v>
      </c>
      <c r="CU12" s="510"/>
      <c r="CV12" s="510"/>
      <c r="CW12" s="510"/>
      <c r="CX12" s="510"/>
      <c r="CY12" s="510"/>
      <c r="CZ12" s="510"/>
      <c r="DA12" s="511"/>
      <c r="DB12" s="509" t="s">
        <v>121</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8"/>
      <c r="M13" s="490" t="s">
        <v>129</v>
      </c>
      <c r="N13" s="491"/>
      <c r="O13" s="491"/>
      <c r="P13" s="491"/>
      <c r="Q13" s="492"/>
      <c r="R13" s="493">
        <v>24250</v>
      </c>
      <c r="S13" s="494"/>
      <c r="T13" s="494"/>
      <c r="U13" s="494"/>
      <c r="V13" s="495"/>
      <c r="W13" s="496" t="s">
        <v>130</v>
      </c>
      <c r="X13" s="392"/>
      <c r="Y13" s="392"/>
      <c r="Z13" s="392"/>
      <c r="AA13" s="392"/>
      <c r="AB13" s="393"/>
      <c r="AC13" s="359">
        <v>979</v>
      </c>
      <c r="AD13" s="360"/>
      <c r="AE13" s="360"/>
      <c r="AF13" s="360"/>
      <c r="AG13" s="361"/>
      <c r="AH13" s="359">
        <v>1106</v>
      </c>
      <c r="AI13" s="360"/>
      <c r="AJ13" s="360"/>
      <c r="AK13" s="360"/>
      <c r="AL13" s="419"/>
      <c r="AM13" s="463" t="s">
        <v>131</v>
      </c>
      <c r="AN13" s="363"/>
      <c r="AO13" s="363"/>
      <c r="AP13" s="363"/>
      <c r="AQ13" s="363"/>
      <c r="AR13" s="363"/>
      <c r="AS13" s="363"/>
      <c r="AT13" s="364"/>
      <c r="AU13" s="464" t="s">
        <v>132</v>
      </c>
      <c r="AV13" s="465"/>
      <c r="AW13" s="465"/>
      <c r="AX13" s="465"/>
      <c r="AY13" s="420" t="s">
        <v>133</v>
      </c>
      <c r="AZ13" s="421"/>
      <c r="BA13" s="421"/>
      <c r="BB13" s="421"/>
      <c r="BC13" s="421"/>
      <c r="BD13" s="421"/>
      <c r="BE13" s="421"/>
      <c r="BF13" s="421"/>
      <c r="BG13" s="421"/>
      <c r="BH13" s="421"/>
      <c r="BI13" s="421"/>
      <c r="BJ13" s="421"/>
      <c r="BK13" s="421"/>
      <c r="BL13" s="421"/>
      <c r="BM13" s="422"/>
      <c r="BN13" s="406">
        <v>-44564</v>
      </c>
      <c r="BO13" s="407"/>
      <c r="BP13" s="407"/>
      <c r="BQ13" s="407"/>
      <c r="BR13" s="407"/>
      <c r="BS13" s="407"/>
      <c r="BT13" s="407"/>
      <c r="BU13" s="408"/>
      <c r="BV13" s="406">
        <v>-225001</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3.5</v>
      </c>
      <c r="CU13" s="404"/>
      <c r="CV13" s="404"/>
      <c r="CW13" s="404"/>
      <c r="CX13" s="404"/>
      <c r="CY13" s="404"/>
      <c r="CZ13" s="404"/>
      <c r="DA13" s="405"/>
      <c r="DB13" s="403">
        <v>4.5</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24868</v>
      </c>
      <c r="S14" s="494"/>
      <c r="T14" s="494"/>
      <c r="U14" s="494"/>
      <c r="V14" s="495"/>
      <c r="W14" s="497"/>
      <c r="X14" s="395"/>
      <c r="Y14" s="395"/>
      <c r="Z14" s="395"/>
      <c r="AA14" s="395"/>
      <c r="AB14" s="396"/>
      <c r="AC14" s="486">
        <v>8.6999999999999993</v>
      </c>
      <c r="AD14" s="487"/>
      <c r="AE14" s="487"/>
      <c r="AF14" s="487"/>
      <c r="AG14" s="488"/>
      <c r="AH14" s="486">
        <v>9.6999999999999993</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121</v>
      </c>
      <c r="CU14" s="504"/>
      <c r="CV14" s="504"/>
      <c r="CW14" s="504"/>
      <c r="CX14" s="504"/>
      <c r="CY14" s="504"/>
      <c r="CZ14" s="504"/>
      <c r="DA14" s="505"/>
      <c r="DB14" s="503" t="s">
        <v>121</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8"/>
      <c r="M15" s="490" t="s">
        <v>129</v>
      </c>
      <c r="N15" s="491"/>
      <c r="O15" s="491"/>
      <c r="P15" s="491"/>
      <c r="Q15" s="492"/>
      <c r="R15" s="493">
        <v>24572</v>
      </c>
      <c r="S15" s="494"/>
      <c r="T15" s="494"/>
      <c r="U15" s="494"/>
      <c r="V15" s="495"/>
      <c r="W15" s="496" t="s">
        <v>137</v>
      </c>
      <c r="X15" s="392"/>
      <c r="Y15" s="392"/>
      <c r="Z15" s="392"/>
      <c r="AA15" s="392"/>
      <c r="AB15" s="393"/>
      <c r="AC15" s="359">
        <v>2490</v>
      </c>
      <c r="AD15" s="360"/>
      <c r="AE15" s="360"/>
      <c r="AF15" s="360"/>
      <c r="AG15" s="361"/>
      <c r="AH15" s="359">
        <v>2526</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2764085</v>
      </c>
      <c r="BO15" s="436"/>
      <c r="BP15" s="436"/>
      <c r="BQ15" s="436"/>
      <c r="BR15" s="436"/>
      <c r="BS15" s="436"/>
      <c r="BT15" s="436"/>
      <c r="BU15" s="437"/>
      <c r="BV15" s="435">
        <v>2722536</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22.1</v>
      </c>
      <c r="AD16" s="487"/>
      <c r="AE16" s="487"/>
      <c r="AF16" s="487"/>
      <c r="AG16" s="488"/>
      <c r="AH16" s="486">
        <v>22.1</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5768281</v>
      </c>
      <c r="BO16" s="407"/>
      <c r="BP16" s="407"/>
      <c r="BQ16" s="407"/>
      <c r="BR16" s="407"/>
      <c r="BS16" s="407"/>
      <c r="BT16" s="407"/>
      <c r="BU16" s="408"/>
      <c r="BV16" s="406">
        <v>5555063</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7816</v>
      </c>
      <c r="AD17" s="360"/>
      <c r="AE17" s="360"/>
      <c r="AF17" s="360"/>
      <c r="AG17" s="361"/>
      <c r="AH17" s="359">
        <v>7779</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3462312</v>
      </c>
      <c r="BO17" s="407"/>
      <c r="BP17" s="407"/>
      <c r="BQ17" s="407"/>
      <c r="BR17" s="407"/>
      <c r="BS17" s="407"/>
      <c r="BT17" s="407"/>
      <c r="BU17" s="408"/>
      <c r="BV17" s="406">
        <v>3405596</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28.85</v>
      </c>
      <c r="M18" s="459"/>
      <c r="N18" s="459"/>
      <c r="O18" s="459"/>
      <c r="P18" s="459"/>
      <c r="Q18" s="459"/>
      <c r="R18" s="460"/>
      <c r="S18" s="460"/>
      <c r="T18" s="460"/>
      <c r="U18" s="460"/>
      <c r="V18" s="461"/>
      <c r="W18" s="477"/>
      <c r="X18" s="478"/>
      <c r="Y18" s="478"/>
      <c r="Z18" s="478"/>
      <c r="AA18" s="478"/>
      <c r="AB18" s="502"/>
      <c r="AC18" s="376">
        <v>69.3</v>
      </c>
      <c r="AD18" s="377"/>
      <c r="AE18" s="377"/>
      <c r="AF18" s="377"/>
      <c r="AG18" s="462"/>
      <c r="AH18" s="376">
        <v>68.2</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5965797</v>
      </c>
      <c r="BO18" s="407"/>
      <c r="BP18" s="407"/>
      <c r="BQ18" s="407"/>
      <c r="BR18" s="407"/>
      <c r="BS18" s="407"/>
      <c r="BT18" s="407"/>
      <c r="BU18" s="408"/>
      <c r="BV18" s="406">
        <v>5764042</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861</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8217314</v>
      </c>
      <c r="BO19" s="407"/>
      <c r="BP19" s="407"/>
      <c r="BQ19" s="407"/>
      <c r="BR19" s="407"/>
      <c r="BS19" s="407"/>
      <c r="BT19" s="407"/>
      <c r="BU19" s="408"/>
      <c r="BV19" s="406">
        <v>7930248</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9624</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4514885</v>
      </c>
      <c r="BO22" s="436"/>
      <c r="BP22" s="436"/>
      <c r="BQ22" s="436"/>
      <c r="BR22" s="436"/>
      <c r="BS22" s="436"/>
      <c r="BT22" s="436"/>
      <c r="BU22" s="437"/>
      <c r="BV22" s="435">
        <v>4205898</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1868062</v>
      </c>
      <c r="BO23" s="407"/>
      <c r="BP23" s="407"/>
      <c r="BQ23" s="407"/>
      <c r="BR23" s="407"/>
      <c r="BS23" s="407"/>
      <c r="BT23" s="407"/>
      <c r="BU23" s="408"/>
      <c r="BV23" s="406">
        <v>1965294</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7860</v>
      </c>
      <c r="R24" s="360"/>
      <c r="S24" s="360"/>
      <c r="T24" s="360"/>
      <c r="U24" s="360"/>
      <c r="V24" s="361"/>
      <c r="W24" s="449"/>
      <c r="X24" s="386"/>
      <c r="Y24" s="387"/>
      <c r="Z24" s="362" t="s">
        <v>162</v>
      </c>
      <c r="AA24" s="363"/>
      <c r="AB24" s="363"/>
      <c r="AC24" s="363"/>
      <c r="AD24" s="363"/>
      <c r="AE24" s="363"/>
      <c r="AF24" s="363"/>
      <c r="AG24" s="364"/>
      <c r="AH24" s="359">
        <v>186</v>
      </c>
      <c r="AI24" s="360"/>
      <c r="AJ24" s="360"/>
      <c r="AK24" s="360"/>
      <c r="AL24" s="361"/>
      <c r="AM24" s="359">
        <v>565998</v>
      </c>
      <c r="AN24" s="360"/>
      <c r="AO24" s="360"/>
      <c r="AP24" s="360"/>
      <c r="AQ24" s="360"/>
      <c r="AR24" s="361"/>
      <c r="AS24" s="359">
        <v>3043</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3142542</v>
      </c>
      <c r="BO24" s="407"/>
      <c r="BP24" s="407"/>
      <c r="BQ24" s="407"/>
      <c r="BR24" s="407"/>
      <c r="BS24" s="407"/>
      <c r="BT24" s="407"/>
      <c r="BU24" s="408"/>
      <c r="BV24" s="406">
        <v>2557562</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1</v>
      </c>
      <c r="M25" s="360"/>
      <c r="N25" s="360"/>
      <c r="O25" s="360"/>
      <c r="P25" s="361"/>
      <c r="Q25" s="359">
        <v>6290</v>
      </c>
      <c r="R25" s="360"/>
      <c r="S25" s="360"/>
      <c r="T25" s="360"/>
      <c r="U25" s="360"/>
      <c r="V25" s="361"/>
      <c r="W25" s="449"/>
      <c r="X25" s="386"/>
      <c r="Y25" s="387"/>
      <c r="Z25" s="362" t="s">
        <v>165</v>
      </c>
      <c r="AA25" s="363"/>
      <c r="AB25" s="363"/>
      <c r="AC25" s="363"/>
      <c r="AD25" s="363"/>
      <c r="AE25" s="363"/>
      <c r="AF25" s="363"/>
      <c r="AG25" s="364"/>
      <c r="AH25" s="359" t="s">
        <v>121</v>
      </c>
      <c r="AI25" s="360"/>
      <c r="AJ25" s="360"/>
      <c r="AK25" s="360"/>
      <c r="AL25" s="361"/>
      <c r="AM25" s="359" t="s">
        <v>121</v>
      </c>
      <c r="AN25" s="360"/>
      <c r="AO25" s="360"/>
      <c r="AP25" s="360"/>
      <c r="AQ25" s="360"/>
      <c r="AR25" s="361"/>
      <c r="AS25" s="359" t="s">
        <v>121</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4066297</v>
      </c>
      <c r="BO25" s="436"/>
      <c r="BP25" s="436"/>
      <c r="BQ25" s="436"/>
      <c r="BR25" s="436"/>
      <c r="BS25" s="436"/>
      <c r="BT25" s="436"/>
      <c r="BU25" s="437"/>
      <c r="BV25" s="435">
        <v>1841106</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5740</v>
      </c>
      <c r="R26" s="360"/>
      <c r="S26" s="360"/>
      <c r="T26" s="360"/>
      <c r="U26" s="360"/>
      <c r="V26" s="361"/>
      <c r="W26" s="449"/>
      <c r="X26" s="386"/>
      <c r="Y26" s="387"/>
      <c r="Z26" s="362" t="s">
        <v>168</v>
      </c>
      <c r="AA26" s="417"/>
      <c r="AB26" s="417"/>
      <c r="AC26" s="417"/>
      <c r="AD26" s="417"/>
      <c r="AE26" s="417"/>
      <c r="AF26" s="417"/>
      <c r="AG26" s="418"/>
      <c r="AH26" s="359">
        <v>19</v>
      </c>
      <c r="AI26" s="360"/>
      <c r="AJ26" s="360"/>
      <c r="AK26" s="360"/>
      <c r="AL26" s="361"/>
      <c r="AM26" s="359">
        <v>65607</v>
      </c>
      <c r="AN26" s="360"/>
      <c r="AO26" s="360"/>
      <c r="AP26" s="360"/>
      <c r="AQ26" s="360"/>
      <c r="AR26" s="361"/>
      <c r="AS26" s="359">
        <v>3453</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121</v>
      </c>
      <c r="BO26" s="407"/>
      <c r="BP26" s="407"/>
      <c r="BQ26" s="407"/>
      <c r="BR26" s="407"/>
      <c r="BS26" s="407"/>
      <c r="BT26" s="407"/>
      <c r="BU26" s="408"/>
      <c r="BV26" s="406" t="s">
        <v>121</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2980</v>
      </c>
      <c r="R27" s="360"/>
      <c r="S27" s="360"/>
      <c r="T27" s="360"/>
      <c r="U27" s="360"/>
      <c r="V27" s="361"/>
      <c r="W27" s="449"/>
      <c r="X27" s="386"/>
      <c r="Y27" s="387"/>
      <c r="Z27" s="362" t="s">
        <v>171</v>
      </c>
      <c r="AA27" s="363"/>
      <c r="AB27" s="363"/>
      <c r="AC27" s="363"/>
      <c r="AD27" s="363"/>
      <c r="AE27" s="363"/>
      <c r="AF27" s="363"/>
      <c r="AG27" s="364"/>
      <c r="AH27" s="359">
        <v>28</v>
      </c>
      <c r="AI27" s="360"/>
      <c r="AJ27" s="360"/>
      <c r="AK27" s="360"/>
      <c r="AL27" s="361"/>
      <c r="AM27" s="359">
        <v>91353</v>
      </c>
      <c r="AN27" s="360"/>
      <c r="AO27" s="360"/>
      <c r="AP27" s="360"/>
      <c r="AQ27" s="360"/>
      <c r="AR27" s="361"/>
      <c r="AS27" s="359">
        <v>3263</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292000</v>
      </c>
      <c r="BO27" s="441"/>
      <c r="BP27" s="441"/>
      <c r="BQ27" s="441"/>
      <c r="BR27" s="441"/>
      <c r="BS27" s="441"/>
      <c r="BT27" s="441"/>
      <c r="BU27" s="442"/>
      <c r="BV27" s="440">
        <v>292000</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2495</v>
      </c>
      <c r="R28" s="360"/>
      <c r="S28" s="360"/>
      <c r="T28" s="360"/>
      <c r="U28" s="360"/>
      <c r="V28" s="361"/>
      <c r="W28" s="449"/>
      <c r="X28" s="386"/>
      <c r="Y28" s="387"/>
      <c r="Z28" s="362" t="s">
        <v>174</v>
      </c>
      <c r="AA28" s="363"/>
      <c r="AB28" s="363"/>
      <c r="AC28" s="363"/>
      <c r="AD28" s="363"/>
      <c r="AE28" s="363"/>
      <c r="AF28" s="363"/>
      <c r="AG28" s="364"/>
      <c r="AH28" s="359" t="s">
        <v>121</v>
      </c>
      <c r="AI28" s="360"/>
      <c r="AJ28" s="360"/>
      <c r="AK28" s="360"/>
      <c r="AL28" s="361"/>
      <c r="AM28" s="359" t="s">
        <v>121</v>
      </c>
      <c r="AN28" s="360"/>
      <c r="AO28" s="360"/>
      <c r="AP28" s="360"/>
      <c r="AQ28" s="360"/>
      <c r="AR28" s="361"/>
      <c r="AS28" s="359" t="s">
        <v>121</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1913000</v>
      </c>
      <c r="BO28" s="436"/>
      <c r="BP28" s="436"/>
      <c r="BQ28" s="436"/>
      <c r="BR28" s="436"/>
      <c r="BS28" s="436"/>
      <c r="BT28" s="436"/>
      <c r="BU28" s="437"/>
      <c r="BV28" s="435">
        <v>1991000</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12</v>
      </c>
      <c r="M29" s="360"/>
      <c r="N29" s="360"/>
      <c r="O29" s="360"/>
      <c r="P29" s="361"/>
      <c r="Q29" s="359">
        <v>2030</v>
      </c>
      <c r="R29" s="360"/>
      <c r="S29" s="360"/>
      <c r="T29" s="360"/>
      <c r="U29" s="360"/>
      <c r="V29" s="361"/>
      <c r="W29" s="450"/>
      <c r="X29" s="451"/>
      <c r="Y29" s="452"/>
      <c r="Z29" s="362" t="s">
        <v>177</v>
      </c>
      <c r="AA29" s="363"/>
      <c r="AB29" s="363"/>
      <c r="AC29" s="363"/>
      <c r="AD29" s="363"/>
      <c r="AE29" s="363"/>
      <c r="AF29" s="363"/>
      <c r="AG29" s="364"/>
      <c r="AH29" s="359">
        <v>214</v>
      </c>
      <c r="AI29" s="360"/>
      <c r="AJ29" s="360"/>
      <c r="AK29" s="360"/>
      <c r="AL29" s="361"/>
      <c r="AM29" s="359">
        <v>657351</v>
      </c>
      <c r="AN29" s="360"/>
      <c r="AO29" s="360"/>
      <c r="AP29" s="360"/>
      <c r="AQ29" s="360"/>
      <c r="AR29" s="361"/>
      <c r="AS29" s="359">
        <v>3072</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677000</v>
      </c>
      <c r="BO29" s="407"/>
      <c r="BP29" s="407"/>
      <c r="BQ29" s="407"/>
      <c r="BR29" s="407"/>
      <c r="BS29" s="407"/>
      <c r="BT29" s="407"/>
      <c r="BU29" s="408"/>
      <c r="BV29" s="406">
        <v>654000</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99</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1059471</v>
      </c>
      <c r="BO30" s="441"/>
      <c r="BP30" s="441"/>
      <c r="BQ30" s="441"/>
      <c r="BR30" s="441"/>
      <c r="BS30" s="441"/>
      <c r="BT30" s="441"/>
      <c r="BU30" s="442"/>
      <c r="BV30" s="440">
        <v>1061085</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2">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2">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3</v>
      </c>
      <c r="V34" s="354"/>
      <c r="W34" s="355" t="str">
        <f>IF('各会計、関係団体の財政状況及び健全化判断比率'!B28="","",'各会計、関係団体の財政状況及び健全化判断比率'!B28)</f>
        <v>石井町国民健康保険特別会計</v>
      </c>
      <c r="X34" s="355"/>
      <c r="Y34" s="355"/>
      <c r="Z34" s="355"/>
      <c r="AA34" s="355"/>
      <c r="AB34" s="355"/>
      <c r="AC34" s="355"/>
      <c r="AD34" s="355"/>
      <c r="AE34" s="355"/>
      <c r="AF34" s="355"/>
      <c r="AG34" s="355"/>
      <c r="AH34" s="355"/>
      <c r="AI34" s="355"/>
      <c r="AJ34" s="355"/>
      <c r="AK34" s="355"/>
      <c r="AL34" s="163"/>
      <c r="AM34" s="354">
        <f>IF(AO34="","",MAX(C34:D43,U34:V43)+1)</f>
        <v>6</v>
      </c>
      <c r="AN34" s="354"/>
      <c r="AO34" s="355" t="str">
        <f>IF('各会計、関係団体の財政状況及び健全化判断比率'!B31="","",'各会計、関係団体の財政状況及び健全化判断比率'!B31)</f>
        <v>石井町水道事業会計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7</v>
      </c>
      <c r="BX34" s="354"/>
      <c r="BY34" s="355" t="str">
        <f>IF('各会計、関係団体の財政状況及び健全化判断比率'!B68="","",'各会計、関係団体の財政状況及び健全化判断比率'!B68)</f>
        <v>名西消防組合</v>
      </c>
      <c r="BZ34" s="355"/>
      <c r="CA34" s="355"/>
      <c r="CB34" s="355"/>
      <c r="CC34" s="355"/>
      <c r="CD34" s="355"/>
      <c r="CE34" s="355"/>
      <c r="CF34" s="355"/>
      <c r="CG34" s="355"/>
      <c r="CH34" s="355"/>
      <c r="CI34" s="355"/>
      <c r="CJ34" s="355"/>
      <c r="CK34" s="355"/>
      <c r="CL34" s="355"/>
      <c r="CM34" s="355"/>
      <c r="CN34" s="163"/>
      <c r="CO34" s="354" t="str">
        <f>IF(CQ34="","",MAX(C34:D43,U34:V43,AM34:AN43,BE34:BF43,BW34:BX43)+1)</f>
        <v/>
      </c>
      <c r="CP34" s="354"/>
      <c r="CQ34" s="355" t="str">
        <f>IF('各会計、関係団体の財政状況及び健全化判断比率'!BS7="","",'各会計、関係団体の財政状況及び健全化判断比率'!BS7)</f>
        <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2">
      <c r="A35" s="163"/>
      <c r="B35" s="190"/>
      <c r="C35" s="354">
        <f>IF(E35="","",C34+1)</f>
        <v>2</v>
      </c>
      <c r="D35" s="354"/>
      <c r="E35" s="355" t="str">
        <f>IF('各会計、関係団体の財政状況及び健全化判断比率'!B8="","",'各会計、関係団体の財政状況及び健全化判断比率'!B8)</f>
        <v>石井町給与集中管理特別会計</v>
      </c>
      <c r="F35" s="355"/>
      <c r="G35" s="355"/>
      <c r="H35" s="355"/>
      <c r="I35" s="355"/>
      <c r="J35" s="355"/>
      <c r="K35" s="355"/>
      <c r="L35" s="355"/>
      <c r="M35" s="355"/>
      <c r="N35" s="355"/>
      <c r="O35" s="355"/>
      <c r="P35" s="355"/>
      <c r="Q35" s="355"/>
      <c r="R35" s="355"/>
      <c r="S35" s="355"/>
      <c r="T35" s="163"/>
      <c r="U35" s="354">
        <f>IF(W35="","",U34+1)</f>
        <v>4</v>
      </c>
      <c r="V35" s="354"/>
      <c r="W35" s="355" t="str">
        <f>IF('各会計、関係団体の財政状況及び健全化判断比率'!B29="","",'各会計、関係団体の財政状況及び健全化判断比率'!B29)</f>
        <v>石井町介護保険特別会計</v>
      </c>
      <c r="X35" s="355"/>
      <c r="Y35" s="355"/>
      <c r="Z35" s="355"/>
      <c r="AA35" s="355"/>
      <c r="AB35" s="355"/>
      <c r="AC35" s="355"/>
      <c r="AD35" s="355"/>
      <c r="AE35" s="355"/>
      <c r="AF35" s="355"/>
      <c r="AG35" s="355"/>
      <c r="AH35" s="355"/>
      <c r="AI35" s="355"/>
      <c r="AJ35" s="355"/>
      <c r="AK35" s="355"/>
      <c r="AL35" s="163"/>
      <c r="AM35" s="354" t="str">
        <f t="shared" ref="AM35:AM43" si="0">IF(AO35="","",AM34+1)</f>
        <v/>
      </c>
      <c r="AN35" s="354"/>
      <c r="AO35" s="355"/>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8</v>
      </c>
      <c r="BX35" s="354"/>
      <c r="BY35" s="355" t="str">
        <f>IF('各会計、関係団体の財政状況及び健全化判断比率'!B69="","",'各会計、関係団体の財政状況及び健全化判断比率'!B69)</f>
        <v>徳島県市町村議会議員公務災害補償等組合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2">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5</v>
      </c>
      <c r="V36" s="354"/>
      <c r="W36" s="355" t="str">
        <f>IF('各会計、関係団体の財政状況及び健全化判断比率'!B30="","",'各会計、関係団体の財政状況及び健全化判断比率'!B30)</f>
        <v>石井町後期高齢者医療特別会計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9</v>
      </c>
      <c r="BX36" s="354"/>
      <c r="BY36" s="355" t="str">
        <f>IF('各会計、関係団体の財政状況及び健全化判断比率'!B70="","",'各会計、関係団体の財政状況及び健全化判断比率'!B70)</f>
        <v>徳島県市町村総合事務組合（一般会計）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2">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10</v>
      </c>
      <c r="BX37" s="354"/>
      <c r="BY37" s="355" t="str">
        <f>IF('各会計、関係団体の財政状況及び健全化判断比率'!B71="","",'各会計、関係団体の財政状況及び健全化判断比率'!B71)</f>
        <v>徳島県市町村総合事務組合（徳島滞納整理機構特別会計）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2">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11</v>
      </c>
      <c r="BX38" s="354"/>
      <c r="BY38" s="355" t="str">
        <f>IF('各会計、関係団体の財政状況及び健全化判断比率'!B72="","",'各会計、関係団体の財政状況及び健全化判断比率'!B72)</f>
        <v>徳島県後期高齢者医療広域連合（一般会計）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2">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12</v>
      </c>
      <c r="BX39" s="354"/>
      <c r="BY39" s="355" t="str">
        <f>IF('各会計、関係団体の財政状況及び健全化判断比率'!B73="","",'各会計、関係団体の財政状況及び健全化判断比率'!B73)</f>
        <v>徳島県後期高齢者医療広域連合（後期高齢者医療事業会計）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2">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2">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2">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2">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OK55sipSANcZcV4cDVbZ93dvYHd34RlqovbT3luamjsD0IfKc5DVg7yh7iSTZPgtLb5Bd0GzXP/IiXG/dkRrqA==" saltValue="/46okpUT+rhDcrsIOOTRH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36" t="s">
        <v>532</v>
      </c>
      <c r="D34" s="1136"/>
      <c r="E34" s="1137"/>
      <c r="F34" s="32">
        <v>7.17</v>
      </c>
      <c r="G34" s="33">
        <v>7.81</v>
      </c>
      <c r="H34" s="33">
        <v>8.77</v>
      </c>
      <c r="I34" s="33">
        <v>9.08</v>
      </c>
      <c r="J34" s="34">
        <v>9.56</v>
      </c>
      <c r="K34" s="22"/>
      <c r="L34" s="22"/>
      <c r="M34" s="22"/>
      <c r="N34" s="22"/>
      <c r="O34" s="22"/>
      <c r="P34" s="22"/>
    </row>
    <row r="35" spans="1:16" ht="39" customHeight="1" x14ac:dyDescent="0.2">
      <c r="A35" s="22"/>
      <c r="B35" s="35"/>
      <c r="C35" s="1132" t="s">
        <v>533</v>
      </c>
      <c r="D35" s="1132"/>
      <c r="E35" s="1133"/>
      <c r="F35" s="36">
        <v>6.1</v>
      </c>
      <c r="G35" s="37">
        <v>7.36</v>
      </c>
      <c r="H35" s="37">
        <v>6.86</v>
      </c>
      <c r="I35" s="37">
        <v>7.39</v>
      </c>
      <c r="J35" s="38">
        <v>7.66</v>
      </c>
      <c r="K35" s="22"/>
      <c r="L35" s="22"/>
      <c r="M35" s="22"/>
      <c r="N35" s="22"/>
      <c r="O35" s="22"/>
      <c r="P35" s="22"/>
    </row>
    <row r="36" spans="1:16" ht="39" customHeight="1" x14ac:dyDescent="0.2">
      <c r="A36" s="22"/>
      <c r="B36" s="35"/>
      <c r="C36" s="1132" t="s">
        <v>534</v>
      </c>
      <c r="D36" s="1132"/>
      <c r="E36" s="1133"/>
      <c r="F36" s="36">
        <v>2.93</v>
      </c>
      <c r="G36" s="37">
        <v>4.33</v>
      </c>
      <c r="H36" s="37">
        <v>6.16</v>
      </c>
      <c r="I36" s="37">
        <v>1.75</v>
      </c>
      <c r="J36" s="38">
        <v>2.76</v>
      </c>
      <c r="K36" s="22"/>
      <c r="L36" s="22"/>
      <c r="M36" s="22"/>
      <c r="N36" s="22"/>
      <c r="O36" s="22"/>
      <c r="P36" s="22"/>
    </row>
    <row r="37" spans="1:16" ht="39" customHeight="1" x14ac:dyDescent="0.2">
      <c r="A37" s="22"/>
      <c r="B37" s="35"/>
      <c r="C37" s="1132" t="s">
        <v>535</v>
      </c>
      <c r="D37" s="1132"/>
      <c r="E37" s="1133"/>
      <c r="F37" s="36">
        <v>2.13</v>
      </c>
      <c r="G37" s="37">
        <v>1.91</v>
      </c>
      <c r="H37" s="37">
        <v>1.46</v>
      </c>
      <c r="I37" s="37">
        <v>1.91</v>
      </c>
      <c r="J37" s="38">
        <v>1.67</v>
      </c>
      <c r="K37" s="22"/>
      <c r="L37" s="22"/>
      <c r="M37" s="22"/>
      <c r="N37" s="22"/>
      <c r="O37" s="22"/>
      <c r="P37" s="22"/>
    </row>
    <row r="38" spans="1:16" ht="39" customHeight="1" x14ac:dyDescent="0.2">
      <c r="A38" s="22"/>
      <c r="B38" s="35"/>
      <c r="C38" s="1132" t="s">
        <v>536</v>
      </c>
      <c r="D38" s="1132"/>
      <c r="E38" s="1133"/>
      <c r="F38" s="36">
        <v>0.05</v>
      </c>
      <c r="G38" s="37">
        <v>0.14000000000000001</v>
      </c>
      <c r="H38" s="37">
        <v>0.06</v>
      </c>
      <c r="I38" s="37">
        <v>0.08</v>
      </c>
      <c r="J38" s="38">
        <v>7.0000000000000007E-2</v>
      </c>
      <c r="K38" s="22"/>
      <c r="L38" s="22"/>
      <c r="M38" s="22"/>
      <c r="N38" s="22"/>
      <c r="O38" s="22"/>
      <c r="P38" s="22"/>
    </row>
    <row r="39" spans="1:16" ht="39" customHeight="1" x14ac:dyDescent="0.2">
      <c r="A39" s="22"/>
      <c r="B39" s="35"/>
      <c r="C39" s="1132" t="s">
        <v>537</v>
      </c>
      <c r="D39" s="1132"/>
      <c r="E39" s="1133"/>
      <c r="F39" s="36">
        <v>0</v>
      </c>
      <c r="G39" s="37">
        <v>0</v>
      </c>
      <c r="H39" s="37">
        <v>0</v>
      </c>
      <c r="I39" s="37">
        <v>0</v>
      </c>
      <c r="J39" s="38">
        <v>0</v>
      </c>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538</v>
      </c>
      <c r="D42" s="1132"/>
      <c r="E42" s="1133"/>
      <c r="F42" s="36" t="s">
        <v>485</v>
      </c>
      <c r="G42" s="37" t="s">
        <v>485</v>
      </c>
      <c r="H42" s="37" t="s">
        <v>485</v>
      </c>
      <c r="I42" s="37" t="s">
        <v>485</v>
      </c>
      <c r="J42" s="38" t="s">
        <v>485</v>
      </c>
      <c r="K42" s="22"/>
      <c r="L42" s="22"/>
      <c r="M42" s="22"/>
      <c r="N42" s="22"/>
      <c r="O42" s="22"/>
      <c r="P42" s="22"/>
    </row>
    <row r="43" spans="1:16" ht="39" customHeight="1" thickBot="1" x14ac:dyDescent="0.25">
      <c r="A43" s="22"/>
      <c r="B43" s="40"/>
      <c r="C43" s="1134" t="s">
        <v>539</v>
      </c>
      <c r="D43" s="1134"/>
      <c r="E43" s="1135"/>
      <c r="F43" s="41">
        <v>0</v>
      </c>
      <c r="G43" s="42">
        <v>0</v>
      </c>
      <c r="H43" s="42" t="s">
        <v>485</v>
      </c>
      <c r="I43" s="42" t="s">
        <v>485</v>
      </c>
      <c r="J43" s="43" t="s">
        <v>485</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GI9I0MjlXAhcsx5OVTMI2xLy21cop59+AQfaOrOGtGsRRxUAUDfG4s8zJ6znMrxupFKLK3eq7lgtXTEDptJgFQ==" saltValue="vNZ4DzTTsBf+3H/zYuIwo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769</v>
      </c>
      <c r="L45" s="58">
        <v>744</v>
      </c>
      <c r="M45" s="58">
        <v>702</v>
      </c>
      <c r="N45" s="58">
        <v>594</v>
      </c>
      <c r="O45" s="59">
        <v>542</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485</v>
      </c>
      <c r="L46" s="62" t="s">
        <v>485</v>
      </c>
      <c r="M46" s="62" t="s">
        <v>485</v>
      </c>
      <c r="N46" s="62" t="s">
        <v>485</v>
      </c>
      <c r="O46" s="63" t="s">
        <v>485</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485</v>
      </c>
      <c r="L47" s="62" t="s">
        <v>485</v>
      </c>
      <c r="M47" s="62" t="s">
        <v>485</v>
      </c>
      <c r="N47" s="62" t="s">
        <v>485</v>
      </c>
      <c r="O47" s="63" t="s">
        <v>485</v>
      </c>
      <c r="P47" s="46"/>
      <c r="Q47" s="46"/>
      <c r="R47" s="46"/>
      <c r="S47" s="46"/>
      <c r="T47" s="46"/>
      <c r="U47" s="46"/>
    </row>
    <row r="48" spans="1:21" ht="30.75" customHeight="1" x14ac:dyDescent="0.2">
      <c r="A48" s="46"/>
      <c r="B48" s="1163"/>
      <c r="C48" s="1164"/>
      <c r="D48" s="60"/>
      <c r="E48" s="1140" t="s">
        <v>13</v>
      </c>
      <c r="F48" s="1140"/>
      <c r="G48" s="1140"/>
      <c r="H48" s="1140"/>
      <c r="I48" s="1140"/>
      <c r="J48" s="1141"/>
      <c r="K48" s="61">
        <v>4</v>
      </c>
      <c r="L48" s="62">
        <v>4</v>
      </c>
      <c r="M48" s="62">
        <v>3</v>
      </c>
      <c r="N48" s="62">
        <v>3</v>
      </c>
      <c r="O48" s="63">
        <v>2</v>
      </c>
      <c r="P48" s="46"/>
      <c r="Q48" s="46"/>
      <c r="R48" s="46"/>
      <c r="S48" s="46"/>
      <c r="T48" s="46"/>
      <c r="U48" s="46"/>
    </row>
    <row r="49" spans="1:21" ht="30.75" customHeight="1" x14ac:dyDescent="0.2">
      <c r="A49" s="46"/>
      <c r="B49" s="1163"/>
      <c r="C49" s="1164"/>
      <c r="D49" s="60"/>
      <c r="E49" s="1140" t="s">
        <v>14</v>
      </c>
      <c r="F49" s="1140"/>
      <c r="G49" s="1140"/>
      <c r="H49" s="1140"/>
      <c r="I49" s="1140"/>
      <c r="J49" s="1141"/>
      <c r="K49" s="61" t="s">
        <v>485</v>
      </c>
      <c r="L49" s="62" t="s">
        <v>485</v>
      </c>
      <c r="M49" s="62" t="s">
        <v>485</v>
      </c>
      <c r="N49" s="62" t="s">
        <v>485</v>
      </c>
      <c r="O49" s="63" t="s">
        <v>485</v>
      </c>
      <c r="P49" s="46"/>
      <c r="Q49" s="46"/>
      <c r="R49" s="46"/>
      <c r="S49" s="46"/>
      <c r="T49" s="46"/>
      <c r="U49" s="46"/>
    </row>
    <row r="50" spans="1:21" ht="30.75" customHeight="1" x14ac:dyDescent="0.2">
      <c r="A50" s="46"/>
      <c r="B50" s="1163"/>
      <c r="C50" s="1164"/>
      <c r="D50" s="60"/>
      <c r="E50" s="1140" t="s">
        <v>15</v>
      </c>
      <c r="F50" s="1140"/>
      <c r="G50" s="1140"/>
      <c r="H50" s="1140"/>
      <c r="I50" s="1140"/>
      <c r="J50" s="1141"/>
      <c r="K50" s="61" t="s">
        <v>485</v>
      </c>
      <c r="L50" s="62" t="s">
        <v>485</v>
      </c>
      <c r="M50" s="62" t="s">
        <v>485</v>
      </c>
      <c r="N50" s="62" t="s">
        <v>485</v>
      </c>
      <c r="O50" s="63" t="s">
        <v>485</v>
      </c>
      <c r="P50" s="46"/>
      <c r="Q50" s="46"/>
      <c r="R50" s="46"/>
      <c r="S50" s="46"/>
      <c r="T50" s="46"/>
      <c r="U50" s="46"/>
    </row>
    <row r="51" spans="1:21" ht="30.75" customHeight="1" x14ac:dyDescent="0.2">
      <c r="A51" s="46"/>
      <c r="B51" s="1165"/>
      <c r="C51" s="1166"/>
      <c r="D51" s="64"/>
      <c r="E51" s="1140" t="s">
        <v>16</v>
      </c>
      <c r="F51" s="1140"/>
      <c r="G51" s="1140"/>
      <c r="H51" s="1140"/>
      <c r="I51" s="1140"/>
      <c r="J51" s="1141"/>
      <c r="K51" s="61">
        <v>0</v>
      </c>
      <c r="L51" s="62" t="s">
        <v>485</v>
      </c>
      <c r="M51" s="62" t="s">
        <v>485</v>
      </c>
      <c r="N51" s="62" t="s">
        <v>485</v>
      </c>
      <c r="O51" s="63" t="s">
        <v>485</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453</v>
      </c>
      <c r="L52" s="62">
        <v>440</v>
      </c>
      <c r="M52" s="62">
        <v>417</v>
      </c>
      <c r="N52" s="62">
        <v>406</v>
      </c>
      <c r="O52" s="63">
        <v>391</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320</v>
      </c>
      <c r="L53" s="67">
        <v>308</v>
      </c>
      <c r="M53" s="67">
        <v>288</v>
      </c>
      <c r="N53" s="67">
        <v>191</v>
      </c>
      <c r="O53" s="68">
        <v>153</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540</v>
      </c>
      <c r="L57" s="79" t="s">
        <v>541</v>
      </c>
      <c r="M57" s="79" t="s">
        <v>542</v>
      </c>
      <c r="N57" s="79" t="s">
        <v>543</v>
      </c>
      <c r="O57" s="80" t="s">
        <v>544</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ISbDJjJeGqMLHo0+V9k5LqHUbIl3g2a8Wd8Fy0Kcr0e273gF3d+D41boGwVP9xYG4LXY+OAI9vuekthL1sHOCQ==" saltValue="d8rG4dR4CY0j5lqn0eGBR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524</v>
      </c>
      <c r="J40" s="101" t="s">
        <v>525</v>
      </c>
      <c r="K40" s="101" t="s">
        <v>526</v>
      </c>
      <c r="L40" s="101" t="s">
        <v>527</v>
      </c>
      <c r="M40" s="102" t="s">
        <v>528</v>
      </c>
    </row>
    <row r="41" spans="2:13" ht="27.75" customHeight="1" x14ac:dyDescent="0.2">
      <c r="B41" s="1181" t="s">
        <v>30</v>
      </c>
      <c r="C41" s="1182"/>
      <c r="D41" s="103"/>
      <c r="E41" s="1183" t="s">
        <v>31</v>
      </c>
      <c r="F41" s="1183"/>
      <c r="G41" s="1183"/>
      <c r="H41" s="1184"/>
      <c r="I41" s="330">
        <v>5448</v>
      </c>
      <c r="J41" s="331">
        <v>5031</v>
      </c>
      <c r="K41" s="331">
        <v>4482</v>
      </c>
      <c r="L41" s="331">
        <v>4206</v>
      </c>
      <c r="M41" s="332">
        <v>4515</v>
      </c>
    </row>
    <row r="42" spans="2:13" ht="27.75" customHeight="1" x14ac:dyDescent="0.2">
      <c r="B42" s="1171"/>
      <c r="C42" s="1172"/>
      <c r="D42" s="104"/>
      <c r="E42" s="1175" t="s">
        <v>32</v>
      </c>
      <c r="F42" s="1175"/>
      <c r="G42" s="1175"/>
      <c r="H42" s="1176"/>
      <c r="I42" s="333" t="s">
        <v>485</v>
      </c>
      <c r="J42" s="334" t="s">
        <v>485</v>
      </c>
      <c r="K42" s="334" t="s">
        <v>485</v>
      </c>
      <c r="L42" s="334" t="s">
        <v>485</v>
      </c>
      <c r="M42" s="335" t="s">
        <v>485</v>
      </c>
    </row>
    <row r="43" spans="2:13" ht="27.75" customHeight="1" x14ac:dyDescent="0.2">
      <c r="B43" s="1171"/>
      <c r="C43" s="1172"/>
      <c r="D43" s="104"/>
      <c r="E43" s="1175" t="s">
        <v>33</v>
      </c>
      <c r="F43" s="1175"/>
      <c r="G43" s="1175"/>
      <c r="H43" s="1176"/>
      <c r="I43" s="333">
        <v>14</v>
      </c>
      <c r="J43" s="334">
        <v>10</v>
      </c>
      <c r="K43" s="334">
        <v>5</v>
      </c>
      <c r="L43" s="334">
        <v>3</v>
      </c>
      <c r="M43" s="335">
        <v>1</v>
      </c>
    </row>
    <row r="44" spans="2:13" ht="27.75" customHeight="1" x14ac:dyDescent="0.2">
      <c r="B44" s="1171"/>
      <c r="C44" s="1172"/>
      <c r="D44" s="104"/>
      <c r="E44" s="1175" t="s">
        <v>34</v>
      </c>
      <c r="F44" s="1175"/>
      <c r="G44" s="1175"/>
      <c r="H44" s="1176"/>
      <c r="I44" s="333" t="s">
        <v>485</v>
      </c>
      <c r="J44" s="334" t="s">
        <v>485</v>
      </c>
      <c r="K44" s="334" t="s">
        <v>485</v>
      </c>
      <c r="L44" s="334" t="s">
        <v>485</v>
      </c>
      <c r="M44" s="335">
        <v>257</v>
      </c>
    </row>
    <row r="45" spans="2:13" ht="27.75" customHeight="1" x14ac:dyDescent="0.2">
      <c r="B45" s="1171"/>
      <c r="C45" s="1172"/>
      <c r="D45" s="104"/>
      <c r="E45" s="1175" t="s">
        <v>35</v>
      </c>
      <c r="F45" s="1175"/>
      <c r="G45" s="1175"/>
      <c r="H45" s="1176"/>
      <c r="I45" s="333">
        <v>988</v>
      </c>
      <c r="J45" s="334">
        <v>934</v>
      </c>
      <c r="K45" s="334">
        <v>979</v>
      </c>
      <c r="L45" s="334">
        <v>866</v>
      </c>
      <c r="M45" s="335">
        <v>823</v>
      </c>
    </row>
    <row r="46" spans="2:13" ht="27.75" customHeight="1" x14ac:dyDescent="0.2">
      <c r="B46" s="1171"/>
      <c r="C46" s="1172"/>
      <c r="D46" s="105"/>
      <c r="E46" s="1175" t="s">
        <v>36</v>
      </c>
      <c r="F46" s="1175"/>
      <c r="G46" s="1175"/>
      <c r="H46" s="1176"/>
      <c r="I46" s="333" t="s">
        <v>485</v>
      </c>
      <c r="J46" s="334" t="s">
        <v>485</v>
      </c>
      <c r="K46" s="334" t="s">
        <v>485</v>
      </c>
      <c r="L46" s="334" t="s">
        <v>485</v>
      </c>
      <c r="M46" s="335" t="s">
        <v>485</v>
      </c>
    </row>
    <row r="47" spans="2:13" ht="27.75" customHeight="1" x14ac:dyDescent="0.2">
      <c r="B47" s="1171"/>
      <c r="C47" s="1172"/>
      <c r="D47" s="106"/>
      <c r="E47" s="1185" t="s">
        <v>37</v>
      </c>
      <c r="F47" s="1186"/>
      <c r="G47" s="1186"/>
      <c r="H47" s="1187"/>
      <c r="I47" s="333" t="s">
        <v>485</v>
      </c>
      <c r="J47" s="334" t="s">
        <v>485</v>
      </c>
      <c r="K47" s="334" t="s">
        <v>485</v>
      </c>
      <c r="L47" s="334" t="s">
        <v>485</v>
      </c>
      <c r="M47" s="335" t="s">
        <v>485</v>
      </c>
    </row>
    <row r="48" spans="2:13" ht="27.75" customHeight="1" x14ac:dyDescent="0.2">
      <c r="B48" s="1171"/>
      <c r="C48" s="1172"/>
      <c r="D48" s="104"/>
      <c r="E48" s="1175" t="s">
        <v>38</v>
      </c>
      <c r="F48" s="1175"/>
      <c r="G48" s="1175"/>
      <c r="H48" s="1176"/>
      <c r="I48" s="333" t="s">
        <v>485</v>
      </c>
      <c r="J48" s="334" t="s">
        <v>485</v>
      </c>
      <c r="K48" s="334" t="s">
        <v>485</v>
      </c>
      <c r="L48" s="334" t="s">
        <v>485</v>
      </c>
      <c r="M48" s="335" t="s">
        <v>485</v>
      </c>
    </row>
    <row r="49" spans="2:13" ht="27.75" customHeight="1" x14ac:dyDescent="0.2">
      <c r="B49" s="1173"/>
      <c r="C49" s="1174"/>
      <c r="D49" s="104"/>
      <c r="E49" s="1175" t="s">
        <v>39</v>
      </c>
      <c r="F49" s="1175"/>
      <c r="G49" s="1175"/>
      <c r="H49" s="1176"/>
      <c r="I49" s="333" t="s">
        <v>485</v>
      </c>
      <c r="J49" s="334" t="s">
        <v>485</v>
      </c>
      <c r="K49" s="334" t="s">
        <v>485</v>
      </c>
      <c r="L49" s="334" t="s">
        <v>485</v>
      </c>
      <c r="M49" s="335" t="s">
        <v>485</v>
      </c>
    </row>
    <row r="50" spans="2:13" ht="27.75" customHeight="1" x14ac:dyDescent="0.2">
      <c r="B50" s="1169" t="s">
        <v>40</v>
      </c>
      <c r="C50" s="1170"/>
      <c r="D50" s="107"/>
      <c r="E50" s="1175" t="s">
        <v>41</v>
      </c>
      <c r="F50" s="1175"/>
      <c r="G50" s="1175"/>
      <c r="H50" s="1176"/>
      <c r="I50" s="333">
        <v>4548</v>
      </c>
      <c r="J50" s="334">
        <v>4956</v>
      </c>
      <c r="K50" s="334">
        <v>5068</v>
      </c>
      <c r="L50" s="334">
        <v>4902</v>
      </c>
      <c r="M50" s="335">
        <v>4836</v>
      </c>
    </row>
    <row r="51" spans="2:13" ht="27.75" customHeight="1" x14ac:dyDescent="0.2">
      <c r="B51" s="1171"/>
      <c r="C51" s="1172"/>
      <c r="D51" s="104"/>
      <c r="E51" s="1175" t="s">
        <v>42</v>
      </c>
      <c r="F51" s="1175"/>
      <c r="G51" s="1175"/>
      <c r="H51" s="1176"/>
      <c r="I51" s="333" t="s">
        <v>485</v>
      </c>
      <c r="J51" s="334" t="s">
        <v>485</v>
      </c>
      <c r="K51" s="334" t="s">
        <v>485</v>
      </c>
      <c r="L51" s="334" t="s">
        <v>485</v>
      </c>
      <c r="M51" s="335" t="s">
        <v>485</v>
      </c>
    </row>
    <row r="52" spans="2:13" ht="27.75" customHeight="1" x14ac:dyDescent="0.2">
      <c r="B52" s="1173"/>
      <c r="C52" s="1174"/>
      <c r="D52" s="104"/>
      <c r="E52" s="1175" t="s">
        <v>43</v>
      </c>
      <c r="F52" s="1175"/>
      <c r="G52" s="1175"/>
      <c r="H52" s="1176"/>
      <c r="I52" s="333">
        <v>4770</v>
      </c>
      <c r="J52" s="334">
        <v>4600</v>
      </c>
      <c r="K52" s="334">
        <v>4307</v>
      </c>
      <c r="L52" s="334">
        <v>4784</v>
      </c>
      <c r="M52" s="335">
        <v>4129</v>
      </c>
    </row>
    <row r="53" spans="2:13" ht="27.75" customHeight="1" thickBot="1" x14ac:dyDescent="0.25">
      <c r="B53" s="1177" t="s">
        <v>19</v>
      </c>
      <c r="C53" s="1178"/>
      <c r="D53" s="108"/>
      <c r="E53" s="1179" t="s">
        <v>44</v>
      </c>
      <c r="F53" s="1179"/>
      <c r="G53" s="1179"/>
      <c r="H53" s="1180"/>
      <c r="I53" s="336">
        <v>-2868</v>
      </c>
      <c r="J53" s="337">
        <v>-3582</v>
      </c>
      <c r="K53" s="337">
        <v>-3909</v>
      </c>
      <c r="L53" s="337">
        <v>-4611</v>
      </c>
      <c r="M53" s="338">
        <v>-3368</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u1Boontxtomr3mpPwCyHCOHZYy7BkFh6XX+7CNIGkMGfbJ7n4r07I+CqnuJgdL/cOCxjrQf5TyptnbY5T4bxXw==" saltValue="uDi+eAzOuRU1S7xn6km9Q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526</v>
      </c>
      <c r="G54" s="117" t="s">
        <v>527</v>
      </c>
      <c r="H54" s="118" t="s">
        <v>528</v>
      </c>
    </row>
    <row r="55" spans="2:8" ht="52.5" customHeight="1" x14ac:dyDescent="0.2">
      <c r="B55" s="119"/>
      <c r="C55" s="1196" t="s">
        <v>46</v>
      </c>
      <c r="D55" s="1196"/>
      <c r="E55" s="1197"/>
      <c r="F55" s="339">
        <v>2260</v>
      </c>
      <c r="G55" s="339">
        <v>1991</v>
      </c>
      <c r="H55" s="340">
        <v>1913</v>
      </c>
    </row>
    <row r="56" spans="2:8" ht="52.5" customHeight="1" x14ac:dyDescent="0.2">
      <c r="B56" s="120"/>
      <c r="C56" s="1198" t="s">
        <v>47</v>
      </c>
      <c r="D56" s="1198"/>
      <c r="E56" s="1199"/>
      <c r="F56" s="341">
        <v>626</v>
      </c>
      <c r="G56" s="341">
        <v>654</v>
      </c>
      <c r="H56" s="342">
        <v>677</v>
      </c>
    </row>
    <row r="57" spans="2:8" ht="53.25" customHeight="1" x14ac:dyDescent="0.2">
      <c r="B57" s="120"/>
      <c r="C57" s="1200" t="s">
        <v>48</v>
      </c>
      <c r="D57" s="1200"/>
      <c r="E57" s="1201"/>
      <c r="F57" s="343">
        <v>1062</v>
      </c>
      <c r="G57" s="343">
        <v>1061</v>
      </c>
      <c r="H57" s="344">
        <v>1059</v>
      </c>
    </row>
    <row r="58" spans="2:8" ht="45.75" customHeight="1" x14ac:dyDescent="0.2">
      <c r="B58" s="121"/>
      <c r="C58" s="1188" t="s">
        <v>552</v>
      </c>
      <c r="D58" s="1189"/>
      <c r="E58" s="1190"/>
      <c r="F58" s="345">
        <v>462</v>
      </c>
      <c r="G58" s="345">
        <v>462</v>
      </c>
      <c r="H58" s="346">
        <v>462</v>
      </c>
    </row>
    <row r="59" spans="2:8" ht="45.75" customHeight="1" x14ac:dyDescent="0.2">
      <c r="B59" s="121"/>
      <c r="C59" s="1188" t="s">
        <v>553</v>
      </c>
      <c r="D59" s="1189"/>
      <c r="E59" s="1190"/>
      <c r="F59" s="345">
        <v>300</v>
      </c>
      <c r="G59" s="345">
        <v>300</v>
      </c>
      <c r="H59" s="346">
        <v>300</v>
      </c>
    </row>
    <row r="60" spans="2:8" ht="45.75" customHeight="1" x14ac:dyDescent="0.2">
      <c r="B60" s="121"/>
      <c r="C60" s="1188" t="s">
        <v>554</v>
      </c>
      <c r="D60" s="1189"/>
      <c r="E60" s="1190"/>
      <c r="F60" s="345">
        <v>211</v>
      </c>
      <c r="G60" s="345">
        <v>211</v>
      </c>
      <c r="H60" s="346">
        <v>211</v>
      </c>
    </row>
    <row r="61" spans="2:8" ht="45.75" customHeight="1" x14ac:dyDescent="0.2">
      <c r="B61" s="121"/>
      <c r="C61" s="1188" t="s">
        <v>555</v>
      </c>
      <c r="D61" s="1189"/>
      <c r="E61" s="1190"/>
      <c r="F61" s="345">
        <v>41</v>
      </c>
      <c r="G61" s="345">
        <v>41</v>
      </c>
      <c r="H61" s="346">
        <v>41</v>
      </c>
    </row>
    <row r="62" spans="2:8" ht="45.75" customHeight="1" thickBot="1" x14ac:dyDescent="0.25">
      <c r="B62" s="122"/>
      <c r="C62" s="1191" t="s">
        <v>556</v>
      </c>
      <c r="D62" s="1192"/>
      <c r="E62" s="1193"/>
      <c r="F62" s="347">
        <v>36</v>
      </c>
      <c r="G62" s="347">
        <v>36</v>
      </c>
      <c r="H62" s="348">
        <v>36</v>
      </c>
    </row>
    <row r="63" spans="2:8" ht="52.5" customHeight="1" thickBot="1" x14ac:dyDescent="0.25">
      <c r="B63" s="123"/>
      <c r="C63" s="1194" t="s">
        <v>49</v>
      </c>
      <c r="D63" s="1194"/>
      <c r="E63" s="1195"/>
      <c r="F63" s="349">
        <v>3948</v>
      </c>
      <c r="G63" s="349">
        <v>3706</v>
      </c>
      <c r="H63" s="350">
        <v>3649</v>
      </c>
    </row>
    <row r="64" spans="2:8" ht="13" x14ac:dyDescent="0.2"/>
  </sheetData>
  <sheetProtection algorithmName="SHA-512" hashValue="Dri8VFGrIvytqFrzo/1xM+z+RGHpVKgovkyXlC4EoRPIrUnvfrk7QQ26AL113+YkE2B9zDbSkxEdvX8vp6mhBQ==" saltValue="4JDiKMmq6CBVqTb8WHw7f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523</v>
      </c>
      <c r="G2" s="137"/>
      <c r="H2" s="138"/>
    </row>
    <row r="3" spans="1:8" x14ac:dyDescent="0.2">
      <c r="A3" s="134" t="s">
        <v>516</v>
      </c>
      <c r="B3" s="139"/>
      <c r="C3" s="140"/>
      <c r="D3" s="141">
        <v>94324</v>
      </c>
      <c r="E3" s="142"/>
      <c r="F3" s="143">
        <v>52068</v>
      </c>
      <c r="G3" s="144"/>
      <c r="H3" s="145"/>
    </row>
    <row r="4" spans="1:8" x14ac:dyDescent="0.2">
      <c r="A4" s="146"/>
      <c r="B4" s="147"/>
      <c r="C4" s="148"/>
      <c r="D4" s="149">
        <v>61524</v>
      </c>
      <c r="E4" s="150"/>
      <c r="F4" s="151">
        <v>26936</v>
      </c>
      <c r="G4" s="152"/>
      <c r="H4" s="153"/>
    </row>
    <row r="5" spans="1:8" x14ac:dyDescent="0.2">
      <c r="A5" s="134" t="s">
        <v>518</v>
      </c>
      <c r="B5" s="139"/>
      <c r="C5" s="140"/>
      <c r="D5" s="141">
        <v>17267</v>
      </c>
      <c r="E5" s="142"/>
      <c r="F5" s="143">
        <v>47161</v>
      </c>
      <c r="G5" s="144"/>
      <c r="H5" s="145"/>
    </row>
    <row r="6" spans="1:8" x14ac:dyDescent="0.2">
      <c r="A6" s="146"/>
      <c r="B6" s="147"/>
      <c r="C6" s="148"/>
      <c r="D6" s="149">
        <v>8796</v>
      </c>
      <c r="E6" s="150"/>
      <c r="F6" s="151">
        <v>24595</v>
      </c>
      <c r="G6" s="152"/>
      <c r="H6" s="153"/>
    </row>
    <row r="7" spans="1:8" x14ac:dyDescent="0.2">
      <c r="A7" s="134" t="s">
        <v>519</v>
      </c>
      <c r="B7" s="139"/>
      <c r="C7" s="140"/>
      <c r="D7" s="141">
        <v>24540</v>
      </c>
      <c r="E7" s="142"/>
      <c r="F7" s="143">
        <v>43423</v>
      </c>
      <c r="G7" s="144"/>
      <c r="H7" s="145"/>
    </row>
    <row r="8" spans="1:8" x14ac:dyDescent="0.2">
      <c r="A8" s="146"/>
      <c r="B8" s="147"/>
      <c r="C8" s="148"/>
      <c r="D8" s="149">
        <v>14722</v>
      </c>
      <c r="E8" s="150"/>
      <c r="F8" s="151">
        <v>22207</v>
      </c>
      <c r="G8" s="152"/>
      <c r="H8" s="153"/>
    </row>
    <row r="9" spans="1:8" x14ac:dyDescent="0.2">
      <c r="A9" s="134" t="s">
        <v>520</v>
      </c>
      <c r="B9" s="139"/>
      <c r="C9" s="140"/>
      <c r="D9" s="141">
        <v>46364</v>
      </c>
      <c r="E9" s="142"/>
      <c r="F9" s="143">
        <v>45265</v>
      </c>
      <c r="G9" s="144"/>
      <c r="H9" s="145"/>
    </row>
    <row r="10" spans="1:8" x14ac:dyDescent="0.2">
      <c r="A10" s="146"/>
      <c r="B10" s="147"/>
      <c r="C10" s="148"/>
      <c r="D10" s="149">
        <v>20855</v>
      </c>
      <c r="E10" s="150"/>
      <c r="F10" s="151">
        <v>22600</v>
      </c>
      <c r="G10" s="152"/>
      <c r="H10" s="153"/>
    </row>
    <row r="11" spans="1:8" x14ac:dyDescent="0.2">
      <c r="A11" s="134" t="s">
        <v>521</v>
      </c>
      <c r="B11" s="139"/>
      <c r="C11" s="140"/>
      <c r="D11" s="141">
        <v>56701</v>
      </c>
      <c r="E11" s="142"/>
      <c r="F11" s="143">
        <v>54621</v>
      </c>
      <c r="G11" s="144"/>
      <c r="H11" s="145"/>
    </row>
    <row r="12" spans="1:8" x14ac:dyDescent="0.2">
      <c r="A12" s="146"/>
      <c r="B12" s="147"/>
      <c r="C12" s="154"/>
      <c r="D12" s="149">
        <v>47062</v>
      </c>
      <c r="E12" s="150"/>
      <c r="F12" s="151">
        <v>30892</v>
      </c>
      <c r="G12" s="152"/>
      <c r="H12" s="153"/>
    </row>
    <row r="13" spans="1:8" x14ac:dyDescent="0.2">
      <c r="A13" s="134"/>
      <c r="B13" s="139"/>
      <c r="C13" s="140"/>
      <c r="D13" s="141">
        <v>47839</v>
      </c>
      <c r="E13" s="142"/>
      <c r="F13" s="143">
        <v>48508</v>
      </c>
      <c r="G13" s="155"/>
      <c r="H13" s="145"/>
    </row>
    <row r="14" spans="1:8" x14ac:dyDescent="0.2">
      <c r="A14" s="146"/>
      <c r="B14" s="147"/>
      <c r="C14" s="148"/>
      <c r="D14" s="149">
        <v>30592</v>
      </c>
      <c r="E14" s="150"/>
      <c r="F14" s="151">
        <v>25446</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6.11</v>
      </c>
      <c r="C19" s="156">
        <f>ROUND(VALUE(SUBSTITUTE(実質収支比率等に係る経年分析!G$48,"▲","-")),2)</f>
        <v>7.37</v>
      </c>
      <c r="D19" s="156">
        <f>ROUND(VALUE(SUBSTITUTE(実質収支比率等に係る経年分析!H$48,"▲","-")),2)</f>
        <v>6.87</v>
      </c>
      <c r="E19" s="156">
        <f>ROUND(VALUE(SUBSTITUTE(実質収支比率等に係る経年分析!I$48,"▲","-")),2)</f>
        <v>7.4</v>
      </c>
      <c r="F19" s="156">
        <f>ROUND(VALUE(SUBSTITUTE(実質収支比率等に係る経年分析!J$48,"▲","-")),2)</f>
        <v>7.67</v>
      </c>
    </row>
    <row r="20" spans="1:11" x14ac:dyDescent="0.2">
      <c r="A20" s="156" t="s">
        <v>53</v>
      </c>
      <c r="B20" s="156">
        <f>ROUND(VALUE(SUBSTITUTE(実質収支比率等に係る経年分析!F$47,"▲","-")),2)</f>
        <v>33.119999999999997</v>
      </c>
      <c r="C20" s="156">
        <f>ROUND(VALUE(SUBSTITUTE(実質収支比率等に係る経年分析!G$47,"▲","-")),2)</f>
        <v>34.86</v>
      </c>
      <c r="D20" s="156">
        <f>ROUND(VALUE(SUBSTITUTE(実質収支比率等に係る経年分析!H$47,"▲","-")),2)</f>
        <v>36.89</v>
      </c>
      <c r="E20" s="156">
        <f>ROUND(VALUE(SUBSTITUTE(実質収支比率等に係る経年分析!I$47,"▲","-")),2)</f>
        <v>31.68</v>
      </c>
      <c r="F20" s="156">
        <f>ROUND(VALUE(SUBSTITUTE(実質収支比率等に係る経年分析!J$47,"▲","-")),2)</f>
        <v>29.43</v>
      </c>
    </row>
    <row r="21" spans="1:11" x14ac:dyDescent="0.2">
      <c r="A21" s="156" t="s">
        <v>54</v>
      </c>
      <c r="B21" s="156">
        <f>IF(ISNUMBER(VALUE(SUBSTITUTE(実質収支比率等に係る経年分析!F$49,"▲","-"))),ROUND(VALUE(SUBSTITUTE(実質収支比率等に係る経年分析!F$49,"▲","-")),2),NA())</f>
        <v>-6.63</v>
      </c>
      <c r="C21" s="156">
        <f>IF(ISNUMBER(VALUE(SUBSTITUTE(実質収支比率等に係る経年分析!G$49,"▲","-"))),ROUND(VALUE(SUBSTITUTE(実質収支比率等に係る経年分析!G$49,"▲","-")),2),NA())</f>
        <v>5.04</v>
      </c>
      <c r="D21" s="156">
        <f>IF(ISNUMBER(VALUE(SUBSTITUTE(実質収支比率等に係る経年分析!H$49,"▲","-"))),ROUND(VALUE(SUBSTITUTE(実質収支比率等に係る経年分析!H$49,"▲","-")),2),NA())</f>
        <v>0.52</v>
      </c>
      <c r="E21" s="156">
        <f>IF(ISNUMBER(VALUE(SUBSTITUTE(実質収支比率等に係る経年分析!I$49,"▲","-"))),ROUND(VALUE(SUBSTITUTE(実質収支比率等に係る経年分析!I$49,"▲","-")),2),NA())</f>
        <v>-3.58</v>
      </c>
      <c r="F21" s="156">
        <f>IF(ISNUMBER(VALUE(SUBSTITUTE(実質収支比率等に係る経年分析!J$49,"▲","-"))),ROUND(VALUE(SUBSTITUTE(実質収支比率等に係る経年分析!J$49,"▲","-")),2),NA())</f>
        <v>-0.69</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str">
        <f>IF(連結実質赤字比率に係る赤字・黒字の構成分析!C$39="",NA(),連結実質赤字比率に係る赤字・黒字の構成分析!C$39)</f>
        <v>石井町給与集中管理特別会計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v>
      </c>
    </row>
    <row r="32" spans="1:11" x14ac:dyDescent="0.2">
      <c r="A32" s="157" t="str">
        <f>IF(連結実質赤字比率に係る赤字・黒字の構成分析!C$38="",NA(),連結実質赤字比率に係る赤字・黒字の構成分析!C$38)</f>
        <v>石井町後期高齢者医療特別会計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0.05</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0.14000000000000001</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0.06</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0.08</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7.0000000000000007E-2</v>
      </c>
    </row>
    <row r="33" spans="1:16" x14ac:dyDescent="0.2">
      <c r="A33" s="157" t="str">
        <f>IF(連結実質赤字比率に係る赤字・黒字の構成分析!C$37="",NA(),連結実質赤字比率に係る赤字・黒字の構成分析!C$37)</f>
        <v>石井町国民健康保険特別会計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2.13</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1.91</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1.46</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1.91</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1.67</v>
      </c>
    </row>
    <row r="34" spans="1:16" x14ac:dyDescent="0.2">
      <c r="A34" s="157" t="str">
        <f>IF(連結実質赤字比率に係る赤字・黒字の構成分析!C$36="",NA(),連結実質赤字比率に係る赤字・黒字の構成分析!C$36)</f>
        <v>石井町介護保険特別会計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2.93</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4.33</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6.16</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1.75</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2.76</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6.1</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7.36</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6.86</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7.39</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7.66</v>
      </c>
    </row>
    <row r="36" spans="1:16" x14ac:dyDescent="0.2">
      <c r="A36" s="157" t="str">
        <f>IF(連結実質赤字比率に係る赤字・黒字の構成分析!C$34="",NA(),連結実質赤字比率に係る赤字・黒字の構成分析!C$34)</f>
        <v>石井町水道事業会計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7.17</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7.81</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8.77</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9.08</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9.56</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453</v>
      </c>
      <c r="E42" s="158"/>
      <c r="F42" s="158"/>
      <c r="G42" s="158">
        <f>'実質公債費比率（分子）の構造'!L$52</f>
        <v>440</v>
      </c>
      <c r="H42" s="158"/>
      <c r="I42" s="158"/>
      <c r="J42" s="158">
        <f>'実質公債費比率（分子）の構造'!M$52</f>
        <v>417</v>
      </c>
      <c r="K42" s="158"/>
      <c r="L42" s="158"/>
      <c r="M42" s="158">
        <f>'実質公債費比率（分子）の構造'!N$52</f>
        <v>406</v>
      </c>
      <c r="N42" s="158"/>
      <c r="O42" s="158"/>
      <c r="P42" s="158">
        <f>'実質公債費比率（分子）の構造'!O$52</f>
        <v>391</v>
      </c>
    </row>
    <row r="43" spans="1:16" x14ac:dyDescent="0.2">
      <c r="A43" s="158" t="s">
        <v>16</v>
      </c>
      <c r="B43" s="158">
        <f>'実質公債費比率（分子）の構造'!K$51</f>
        <v>0</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2">
      <c r="A46" s="158" t="s">
        <v>64</v>
      </c>
      <c r="B46" s="158">
        <f>'実質公債費比率（分子）の構造'!K$48</f>
        <v>4</v>
      </c>
      <c r="C46" s="158"/>
      <c r="D46" s="158"/>
      <c r="E46" s="158">
        <f>'実質公債費比率（分子）の構造'!L$48</f>
        <v>4</v>
      </c>
      <c r="F46" s="158"/>
      <c r="G46" s="158"/>
      <c r="H46" s="158">
        <f>'実質公債費比率（分子）の構造'!M$48</f>
        <v>3</v>
      </c>
      <c r="I46" s="158"/>
      <c r="J46" s="158"/>
      <c r="K46" s="158">
        <f>'実質公債費比率（分子）の構造'!N$48</f>
        <v>3</v>
      </c>
      <c r="L46" s="158"/>
      <c r="M46" s="158"/>
      <c r="N46" s="158">
        <f>'実質公債費比率（分子）の構造'!O$48</f>
        <v>2</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769</v>
      </c>
      <c r="C49" s="158"/>
      <c r="D49" s="158"/>
      <c r="E49" s="158">
        <f>'実質公債費比率（分子）の構造'!L$45</f>
        <v>744</v>
      </c>
      <c r="F49" s="158"/>
      <c r="G49" s="158"/>
      <c r="H49" s="158">
        <f>'実質公債費比率（分子）の構造'!M$45</f>
        <v>702</v>
      </c>
      <c r="I49" s="158"/>
      <c r="J49" s="158"/>
      <c r="K49" s="158">
        <f>'実質公債費比率（分子）の構造'!N$45</f>
        <v>594</v>
      </c>
      <c r="L49" s="158"/>
      <c r="M49" s="158"/>
      <c r="N49" s="158">
        <f>'実質公債費比率（分子）の構造'!O$45</f>
        <v>542</v>
      </c>
      <c r="O49" s="158"/>
      <c r="P49" s="158"/>
    </row>
    <row r="50" spans="1:16" x14ac:dyDescent="0.2">
      <c r="A50" s="158" t="s">
        <v>67</v>
      </c>
      <c r="B50" s="158" t="e">
        <f>NA()</f>
        <v>#N/A</v>
      </c>
      <c r="C50" s="158">
        <f>IF(ISNUMBER('実質公債費比率（分子）の構造'!K$53),'実質公債費比率（分子）の構造'!K$53,NA())</f>
        <v>320</v>
      </c>
      <c r="D50" s="158" t="e">
        <f>NA()</f>
        <v>#N/A</v>
      </c>
      <c r="E50" s="158" t="e">
        <f>NA()</f>
        <v>#N/A</v>
      </c>
      <c r="F50" s="158">
        <f>IF(ISNUMBER('実質公債費比率（分子）の構造'!L$53),'実質公債費比率（分子）の構造'!L$53,NA())</f>
        <v>308</v>
      </c>
      <c r="G50" s="158" t="e">
        <f>NA()</f>
        <v>#N/A</v>
      </c>
      <c r="H50" s="158" t="e">
        <f>NA()</f>
        <v>#N/A</v>
      </c>
      <c r="I50" s="158">
        <f>IF(ISNUMBER('実質公債費比率（分子）の構造'!M$53),'実質公債費比率（分子）の構造'!M$53,NA())</f>
        <v>288</v>
      </c>
      <c r="J50" s="158" t="e">
        <f>NA()</f>
        <v>#N/A</v>
      </c>
      <c r="K50" s="158" t="e">
        <f>NA()</f>
        <v>#N/A</v>
      </c>
      <c r="L50" s="158">
        <f>IF(ISNUMBER('実質公債費比率（分子）の構造'!N$53),'実質公債費比率（分子）の構造'!N$53,NA())</f>
        <v>191</v>
      </c>
      <c r="M50" s="158" t="e">
        <f>NA()</f>
        <v>#N/A</v>
      </c>
      <c r="N50" s="158" t="e">
        <f>NA()</f>
        <v>#N/A</v>
      </c>
      <c r="O50" s="158">
        <f>IF(ISNUMBER('実質公債費比率（分子）の構造'!O$53),'実質公債費比率（分子）の構造'!O$53,NA())</f>
        <v>153</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4770</v>
      </c>
      <c r="E56" s="157"/>
      <c r="F56" s="157"/>
      <c r="G56" s="157">
        <f>'将来負担比率（分子）の構造'!J$52</f>
        <v>4600</v>
      </c>
      <c r="H56" s="157"/>
      <c r="I56" s="157"/>
      <c r="J56" s="157">
        <f>'将来負担比率（分子）の構造'!K$52</f>
        <v>4307</v>
      </c>
      <c r="K56" s="157"/>
      <c r="L56" s="157"/>
      <c r="M56" s="157">
        <f>'将来負担比率（分子）の構造'!L$52</f>
        <v>4784</v>
      </c>
      <c r="N56" s="157"/>
      <c r="O56" s="157"/>
      <c r="P56" s="157">
        <f>'将来負担比率（分子）の構造'!M$52</f>
        <v>4129</v>
      </c>
    </row>
    <row r="57" spans="1:16" x14ac:dyDescent="0.2">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2">
      <c r="A58" s="157" t="s">
        <v>41</v>
      </c>
      <c r="B58" s="157"/>
      <c r="C58" s="157"/>
      <c r="D58" s="157">
        <f>'将来負担比率（分子）の構造'!I$50</f>
        <v>4548</v>
      </c>
      <c r="E58" s="157"/>
      <c r="F58" s="157"/>
      <c r="G58" s="157">
        <f>'将来負担比率（分子）の構造'!J$50</f>
        <v>4956</v>
      </c>
      <c r="H58" s="157"/>
      <c r="I58" s="157"/>
      <c r="J58" s="157">
        <f>'将来負担比率（分子）の構造'!K$50</f>
        <v>5068</v>
      </c>
      <c r="K58" s="157"/>
      <c r="L58" s="157"/>
      <c r="M58" s="157">
        <f>'将来負担比率（分子）の構造'!L$50</f>
        <v>4902</v>
      </c>
      <c r="N58" s="157"/>
      <c r="O58" s="157"/>
      <c r="P58" s="157">
        <f>'将来負担比率（分子）の構造'!M$50</f>
        <v>4836</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988</v>
      </c>
      <c r="C62" s="157"/>
      <c r="D62" s="157"/>
      <c r="E62" s="157">
        <f>'将来負担比率（分子）の構造'!J$45</f>
        <v>934</v>
      </c>
      <c r="F62" s="157"/>
      <c r="G62" s="157"/>
      <c r="H62" s="157">
        <f>'将来負担比率（分子）の構造'!K$45</f>
        <v>979</v>
      </c>
      <c r="I62" s="157"/>
      <c r="J62" s="157"/>
      <c r="K62" s="157">
        <f>'将来負担比率（分子）の構造'!L$45</f>
        <v>866</v>
      </c>
      <c r="L62" s="157"/>
      <c r="M62" s="157"/>
      <c r="N62" s="157">
        <f>'将来負担比率（分子）の構造'!M$45</f>
        <v>823</v>
      </c>
      <c r="O62" s="157"/>
      <c r="P62" s="157"/>
    </row>
    <row r="63" spans="1:16" x14ac:dyDescent="0.2">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f>'将来負担比率（分子）の構造'!M$44</f>
        <v>257</v>
      </c>
      <c r="O63" s="157"/>
      <c r="P63" s="157"/>
    </row>
    <row r="64" spans="1:16" x14ac:dyDescent="0.2">
      <c r="A64" s="157" t="s">
        <v>33</v>
      </c>
      <c r="B64" s="157">
        <f>'将来負担比率（分子）の構造'!I$43</f>
        <v>14</v>
      </c>
      <c r="C64" s="157"/>
      <c r="D64" s="157"/>
      <c r="E64" s="157">
        <f>'将来負担比率（分子）の構造'!J$43</f>
        <v>10</v>
      </c>
      <c r="F64" s="157"/>
      <c r="G64" s="157"/>
      <c r="H64" s="157">
        <f>'将来負担比率（分子）の構造'!K$43</f>
        <v>5</v>
      </c>
      <c r="I64" s="157"/>
      <c r="J64" s="157"/>
      <c r="K64" s="157">
        <f>'将来負担比率（分子）の構造'!L$43</f>
        <v>3</v>
      </c>
      <c r="L64" s="157"/>
      <c r="M64" s="157"/>
      <c r="N64" s="157">
        <f>'将来負担比率（分子）の構造'!M$43</f>
        <v>1</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5448</v>
      </c>
      <c r="C66" s="157"/>
      <c r="D66" s="157"/>
      <c r="E66" s="157">
        <f>'将来負担比率（分子）の構造'!J$41</f>
        <v>5031</v>
      </c>
      <c r="F66" s="157"/>
      <c r="G66" s="157"/>
      <c r="H66" s="157">
        <f>'将来負担比率（分子）の構造'!K$41</f>
        <v>4482</v>
      </c>
      <c r="I66" s="157"/>
      <c r="J66" s="157"/>
      <c r="K66" s="157">
        <f>'将来負担比率（分子）の構造'!L$41</f>
        <v>4206</v>
      </c>
      <c r="L66" s="157"/>
      <c r="M66" s="157"/>
      <c r="N66" s="157">
        <f>'将来負担比率（分子）の構造'!M$41</f>
        <v>4515</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2260</v>
      </c>
      <c r="C72" s="161">
        <f>基金残高に係る経年分析!G55</f>
        <v>1991</v>
      </c>
      <c r="D72" s="161">
        <f>基金残高に係る経年分析!H55</f>
        <v>1913</v>
      </c>
    </row>
    <row r="73" spans="1:16" x14ac:dyDescent="0.2">
      <c r="A73" s="160" t="s">
        <v>74</v>
      </c>
      <c r="B73" s="161">
        <f>基金残高に係る経年分析!F56</f>
        <v>626</v>
      </c>
      <c r="C73" s="161">
        <f>基金残高に係る経年分析!G56</f>
        <v>654</v>
      </c>
      <c r="D73" s="161">
        <f>基金残高に係る経年分析!H56</f>
        <v>677</v>
      </c>
    </row>
    <row r="74" spans="1:16" x14ac:dyDescent="0.2">
      <c r="A74" s="160" t="s">
        <v>75</v>
      </c>
      <c r="B74" s="161">
        <f>基金残高に係る経年分析!F57</f>
        <v>1062</v>
      </c>
      <c r="C74" s="161">
        <f>基金残高に係る経年分析!G57</f>
        <v>1061</v>
      </c>
      <c r="D74" s="161">
        <f>基金残高に係る経年分析!H57</f>
        <v>1059</v>
      </c>
    </row>
  </sheetData>
  <sheetProtection algorithmName="SHA-512" hashValue="9sQwnyt1QhIftrvqlHo75/RzCwqWwbkqtrGbegBeeU66d4lYErY1kiv7qxqO7g5bNkM6sfNmdiki0rZlXnAziA==" saltValue="XgVVwDDA9yJ4+Aw1tQmzh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2618609</v>
      </c>
      <c r="S5" s="664"/>
      <c r="T5" s="664"/>
      <c r="U5" s="664"/>
      <c r="V5" s="664"/>
      <c r="W5" s="664"/>
      <c r="X5" s="664"/>
      <c r="Y5" s="689"/>
      <c r="Z5" s="702">
        <v>22.2</v>
      </c>
      <c r="AA5" s="702"/>
      <c r="AB5" s="702"/>
      <c r="AC5" s="702"/>
      <c r="AD5" s="703">
        <v>2618609</v>
      </c>
      <c r="AE5" s="703"/>
      <c r="AF5" s="703"/>
      <c r="AG5" s="703"/>
      <c r="AH5" s="703"/>
      <c r="AI5" s="703"/>
      <c r="AJ5" s="703"/>
      <c r="AK5" s="703"/>
      <c r="AL5" s="690">
        <v>39.6</v>
      </c>
      <c r="AM5" s="672"/>
      <c r="AN5" s="672"/>
      <c r="AO5" s="691"/>
      <c r="AP5" s="666" t="s">
        <v>216</v>
      </c>
      <c r="AQ5" s="667"/>
      <c r="AR5" s="667"/>
      <c r="AS5" s="667"/>
      <c r="AT5" s="667"/>
      <c r="AU5" s="667"/>
      <c r="AV5" s="667"/>
      <c r="AW5" s="667"/>
      <c r="AX5" s="667"/>
      <c r="AY5" s="667"/>
      <c r="AZ5" s="667"/>
      <c r="BA5" s="667"/>
      <c r="BB5" s="667"/>
      <c r="BC5" s="667"/>
      <c r="BD5" s="667"/>
      <c r="BE5" s="667"/>
      <c r="BF5" s="668"/>
      <c r="BG5" s="608">
        <v>2618609</v>
      </c>
      <c r="BH5" s="609"/>
      <c r="BI5" s="609"/>
      <c r="BJ5" s="609"/>
      <c r="BK5" s="609"/>
      <c r="BL5" s="609"/>
      <c r="BM5" s="609"/>
      <c r="BN5" s="610"/>
      <c r="BO5" s="646">
        <v>100</v>
      </c>
      <c r="BP5" s="646"/>
      <c r="BQ5" s="646"/>
      <c r="BR5" s="646"/>
      <c r="BS5" s="647">
        <v>19396</v>
      </c>
      <c r="BT5" s="647"/>
      <c r="BU5" s="647"/>
      <c r="BV5" s="647"/>
      <c r="BW5" s="647"/>
      <c r="BX5" s="647"/>
      <c r="BY5" s="647"/>
      <c r="BZ5" s="647"/>
      <c r="CA5" s="647"/>
      <c r="CB5" s="685"/>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91228</v>
      </c>
      <c r="S6" s="609"/>
      <c r="T6" s="609"/>
      <c r="U6" s="609"/>
      <c r="V6" s="609"/>
      <c r="W6" s="609"/>
      <c r="X6" s="609"/>
      <c r="Y6" s="610"/>
      <c r="Z6" s="646">
        <v>0.8</v>
      </c>
      <c r="AA6" s="646"/>
      <c r="AB6" s="646"/>
      <c r="AC6" s="646"/>
      <c r="AD6" s="647">
        <v>91228</v>
      </c>
      <c r="AE6" s="647"/>
      <c r="AF6" s="647"/>
      <c r="AG6" s="647"/>
      <c r="AH6" s="647"/>
      <c r="AI6" s="647"/>
      <c r="AJ6" s="647"/>
      <c r="AK6" s="647"/>
      <c r="AL6" s="611">
        <v>1.4</v>
      </c>
      <c r="AM6" s="612"/>
      <c r="AN6" s="612"/>
      <c r="AO6" s="648"/>
      <c r="AP6" s="605" t="s">
        <v>221</v>
      </c>
      <c r="AQ6" s="606"/>
      <c r="AR6" s="606"/>
      <c r="AS6" s="606"/>
      <c r="AT6" s="606"/>
      <c r="AU6" s="606"/>
      <c r="AV6" s="606"/>
      <c r="AW6" s="606"/>
      <c r="AX6" s="606"/>
      <c r="AY6" s="606"/>
      <c r="AZ6" s="606"/>
      <c r="BA6" s="606"/>
      <c r="BB6" s="606"/>
      <c r="BC6" s="606"/>
      <c r="BD6" s="606"/>
      <c r="BE6" s="606"/>
      <c r="BF6" s="607"/>
      <c r="BG6" s="608">
        <v>2618609</v>
      </c>
      <c r="BH6" s="609"/>
      <c r="BI6" s="609"/>
      <c r="BJ6" s="609"/>
      <c r="BK6" s="609"/>
      <c r="BL6" s="609"/>
      <c r="BM6" s="609"/>
      <c r="BN6" s="610"/>
      <c r="BO6" s="646">
        <v>100</v>
      </c>
      <c r="BP6" s="646"/>
      <c r="BQ6" s="646"/>
      <c r="BR6" s="646"/>
      <c r="BS6" s="647">
        <v>19396</v>
      </c>
      <c r="BT6" s="647"/>
      <c r="BU6" s="647"/>
      <c r="BV6" s="647"/>
      <c r="BW6" s="647"/>
      <c r="BX6" s="647"/>
      <c r="BY6" s="647"/>
      <c r="BZ6" s="647"/>
      <c r="CA6" s="647"/>
      <c r="CB6" s="685"/>
      <c r="CD6" s="666" t="s">
        <v>222</v>
      </c>
      <c r="CE6" s="667"/>
      <c r="CF6" s="667"/>
      <c r="CG6" s="667"/>
      <c r="CH6" s="667"/>
      <c r="CI6" s="667"/>
      <c r="CJ6" s="667"/>
      <c r="CK6" s="667"/>
      <c r="CL6" s="667"/>
      <c r="CM6" s="667"/>
      <c r="CN6" s="667"/>
      <c r="CO6" s="667"/>
      <c r="CP6" s="667"/>
      <c r="CQ6" s="668"/>
      <c r="CR6" s="608">
        <v>78736</v>
      </c>
      <c r="CS6" s="609"/>
      <c r="CT6" s="609"/>
      <c r="CU6" s="609"/>
      <c r="CV6" s="609"/>
      <c r="CW6" s="609"/>
      <c r="CX6" s="609"/>
      <c r="CY6" s="610"/>
      <c r="CZ6" s="690">
        <v>0.7</v>
      </c>
      <c r="DA6" s="672"/>
      <c r="DB6" s="672"/>
      <c r="DC6" s="692"/>
      <c r="DD6" s="614" t="s">
        <v>121</v>
      </c>
      <c r="DE6" s="609"/>
      <c r="DF6" s="609"/>
      <c r="DG6" s="609"/>
      <c r="DH6" s="609"/>
      <c r="DI6" s="609"/>
      <c r="DJ6" s="609"/>
      <c r="DK6" s="609"/>
      <c r="DL6" s="609"/>
      <c r="DM6" s="609"/>
      <c r="DN6" s="609"/>
      <c r="DO6" s="609"/>
      <c r="DP6" s="610"/>
      <c r="DQ6" s="614">
        <v>78736</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1865</v>
      </c>
      <c r="S7" s="609"/>
      <c r="T7" s="609"/>
      <c r="U7" s="609"/>
      <c r="V7" s="609"/>
      <c r="W7" s="609"/>
      <c r="X7" s="609"/>
      <c r="Y7" s="610"/>
      <c r="Z7" s="646">
        <v>0</v>
      </c>
      <c r="AA7" s="646"/>
      <c r="AB7" s="646"/>
      <c r="AC7" s="646"/>
      <c r="AD7" s="647">
        <v>1865</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1157580</v>
      </c>
      <c r="BH7" s="609"/>
      <c r="BI7" s="609"/>
      <c r="BJ7" s="609"/>
      <c r="BK7" s="609"/>
      <c r="BL7" s="609"/>
      <c r="BM7" s="609"/>
      <c r="BN7" s="610"/>
      <c r="BO7" s="646">
        <v>44.2</v>
      </c>
      <c r="BP7" s="646"/>
      <c r="BQ7" s="646"/>
      <c r="BR7" s="646"/>
      <c r="BS7" s="647">
        <v>19396</v>
      </c>
      <c r="BT7" s="647"/>
      <c r="BU7" s="647"/>
      <c r="BV7" s="647"/>
      <c r="BW7" s="647"/>
      <c r="BX7" s="647"/>
      <c r="BY7" s="647"/>
      <c r="BZ7" s="647"/>
      <c r="CA7" s="647"/>
      <c r="CB7" s="685"/>
      <c r="CD7" s="605" t="s">
        <v>225</v>
      </c>
      <c r="CE7" s="606"/>
      <c r="CF7" s="606"/>
      <c r="CG7" s="606"/>
      <c r="CH7" s="606"/>
      <c r="CI7" s="606"/>
      <c r="CJ7" s="606"/>
      <c r="CK7" s="606"/>
      <c r="CL7" s="606"/>
      <c r="CM7" s="606"/>
      <c r="CN7" s="606"/>
      <c r="CO7" s="606"/>
      <c r="CP7" s="606"/>
      <c r="CQ7" s="607"/>
      <c r="CR7" s="608">
        <v>1211973</v>
      </c>
      <c r="CS7" s="609"/>
      <c r="CT7" s="609"/>
      <c r="CU7" s="609"/>
      <c r="CV7" s="609"/>
      <c r="CW7" s="609"/>
      <c r="CX7" s="609"/>
      <c r="CY7" s="610"/>
      <c r="CZ7" s="646">
        <v>10.8</v>
      </c>
      <c r="DA7" s="646"/>
      <c r="DB7" s="646"/>
      <c r="DC7" s="646"/>
      <c r="DD7" s="614">
        <v>6195</v>
      </c>
      <c r="DE7" s="609"/>
      <c r="DF7" s="609"/>
      <c r="DG7" s="609"/>
      <c r="DH7" s="609"/>
      <c r="DI7" s="609"/>
      <c r="DJ7" s="609"/>
      <c r="DK7" s="609"/>
      <c r="DL7" s="609"/>
      <c r="DM7" s="609"/>
      <c r="DN7" s="609"/>
      <c r="DO7" s="609"/>
      <c r="DP7" s="610"/>
      <c r="DQ7" s="614">
        <v>1093033</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43638</v>
      </c>
      <c r="S8" s="609"/>
      <c r="T8" s="609"/>
      <c r="U8" s="609"/>
      <c r="V8" s="609"/>
      <c r="W8" s="609"/>
      <c r="X8" s="609"/>
      <c r="Y8" s="610"/>
      <c r="Z8" s="646">
        <v>0.4</v>
      </c>
      <c r="AA8" s="646"/>
      <c r="AB8" s="646"/>
      <c r="AC8" s="646"/>
      <c r="AD8" s="647">
        <v>43638</v>
      </c>
      <c r="AE8" s="647"/>
      <c r="AF8" s="647"/>
      <c r="AG8" s="647"/>
      <c r="AH8" s="647"/>
      <c r="AI8" s="647"/>
      <c r="AJ8" s="647"/>
      <c r="AK8" s="647"/>
      <c r="AL8" s="611">
        <v>0.7</v>
      </c>
      <c r="AM8" s="612"/>
      <c r="AN8" s="612"/>
      <c r="AO8" s="648"/>
      <c r="AP8" s="605" t="s">
        <v>227</v>
      </c>
      <c r="AQ8" s="606"/>
      <c r="AR8" s="606"/>
      <c r="AS8" s="606"/>
      <c r="AT8" s="606"/>
      <c r="AU8" s="606"/>
      <c r="AV8" s="606"/>
      <c r="AW8" s="606"/>
      <c r="AX8" s="606"/>
      <c r="AY8" s="606"/>
      <c r="AZ8" s="606"/>
      <c r="BA8" s="606"/>
      <c r="BB8" s="606"/>
      <c r="BC8" s="606"/>
      <c r="BD8" s="606"/>
      <c r="BE8" s="606"/>
      <c r="BF8" s="607"/>
      <c r="BG8" s="608">
        <v>37244</v>
      </c>
      <c r="BH8" s="609"/>
      <c r="BI8" s="609"/>
      <c r="BJ8" s="609"/>
      <c r="BK8" s="609"/>
      <c r="BL8" s="609"/>
      <c r="BM8" s="609"/>
      <c r="BN8" s="610"/>
      <c r="BO8" s="646">
        <v>1.4</v>
      </c>
      <c r="BP8" s="646"/>
      <c r="BQ8" s="646"/>
      <c r="BR8" s="646"/>
      <c r="BS8" s="647" t="s">
        <v>121</v>
      </c>
      <c r="BT8" s="647"/>
      <c r="BU8" s="647"/>
      <c r="BV8" s="647"/>
      <c r="BW8" s="647"/>
      <c r="BX8" s="647"/>
      <c r="BY8" s="647"/>
      <c r="BZ8" s="647"/>
      <c r="CA8" s="647"/>
      <c r="CB8" s="685"/>
      <c r="CD8" s="605" t="s">
        <v>228</v>
      </c>
      <c r="CE8" s="606"/>
      <c r="CF8" s="606"/>
      <c r="CG8" s="606"/>
      <c r="CH8" s="606"/>
      <c r="CI8" s="606"/>
      <c r="CJ8" s="606"/>
      <c r="CK8" s="606"/>
      <c r="CL8" s="606"/>
      <c r="CM8" s="606"/>
      <c r="CN8" s="606"/>
      <c r="CO8" s="606"/>
      <c r="CP8" s="606"/>
      <c r="CQ8" s="607"/>
      <c r="CR8" s="608">
        <v>4880534</v>
      </c>
      <c r="CS8" s="609"/>
      <c r="CT8" s="609"/>
      <c r="CU8" s="609"/>
      <c r="CV8" s="609"/>
      <c r="CW8" s="609"/>
      <c r="CX8" s="609"/>
      <c r="CY8" s="610"/>
      <c r="CZ8" s="646">
        <v>43.5</v>
      </c>
      <c r="DA8" s="646"/>
      <c r="DB8" s="646"/>
      <c r="DC8" s="646"/>
      <c r="DD8" s="614">
        <v>1678</v>
      </c>
      <c r="DE8" s="609"/>
      <c r="DF8" s="609"/>
      <c r="DG8" s="609"/>
      <c r="DH8" s="609"/>
      <c r="DI8" s="609"/>
      <c r="DJ8" s="609"/>
      <c r="DK8" s="609"/>
      <c r="DL8" s="609"/>
      <c r="DM8" s="609"/>
      <c r="DN8" s="609"/>
      <c r="DO8" s="609"/>
      <c r="DP8" s="610"/>
      <c r="DQ8" s="614">
        <v>2727328</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57468</v>
      </c>
      <c r="S9" s="609"/>
      <c r="T9" s="609"/>
      <c r="U9" s="609"/>
      <c r="V9" s="609"/>
      <c r="W9" s="609"/>
      <c r="X9" s="609"/>
      <c r="Y9" s="610"/>
      <c r="Z9" s="646">
        <v>0.5</v>
      </c>
      <c r="AA9" s="646"/>
      <c r="AB9" s="646"/>
      <c r="AC9" s="646"/>
      <c r="AD9" s="647">
        <v>57468</v>
      </c>
      <c r="AE9" s="647"/>
      <c r="AF9" s="647"/>
      <c r="AG9" s="647"/>
      <c r="AH9" s="647"/>
      <c r="AI9" s="647"/>
      <c r="AJ9" s="647"/>
      <c r="AK9" s="647"/>
      <c r="AL9" s="611">
        <v>0.9</v>
      </c>
      <c r="AM9" s="612"/>
      <c r="AN9" s="612"/>
      <c r="AO9" s="648"/>
      <c r="AP9" s="605" t="s">
        <v>230</v>
      </c>
      <c r="AQ9" s="606"/>
      <c r="AR9" s="606"/>
      <c r="AS9" s="606"/>
      <c r="AT9" s="606"/>
      <c r="AU9" s="606"/>
      <c r="AV9" s="606"/>
      <c r="AW9" s="606"/>
      <c r="AX9" s="606"/>
      <c r="AY9" s="606"/>
      <c r="AZ9" s="606"/>
      <c r="BA9" s="606"/>
      <c r="BB9" s="606"/>
      <c r="BC9" s="606"/>
      <c r="BD9" s="606"/>
      <c r="BE9" s="606"/>
      <c r="BF9" s="607"/>
      <c r="BG9" s="608">
        <v>989976</v>
      </c>
      <c r="BH9" s="609"/>
      <c r="BI9" s="609"/>
      <c r="BJ9" s="609"/>
      <c r="BK9" s="609"/>
      <c r="BL9" s="609"/>
      <c r="BM9" s="609"/>
      <c r="BN9" s="610"/>
      <c r="BO9" s="646">
        <v>37.799999999999997</v>
      </c>
      <c r="BP9" s="646"/>
      <c r="BQ9" s="646"/>
      <c r="BR9" s="646"/>
      <c r="BS9" s="647" t="s">
        <v>121</v>
      </c>
      <c r="BT9" s="647"/>
      <c r="BU9" s="647"/>
      <c r="BV9" s="647"/>
      <c r="BW9" s="647"/>
      <c r="BX9" s="647"/>
      <c r="BY9" s="647"/>
      <c r="BZ9" s="647"/>
      <c r="CA9" s="647"/>
      <c r="CB9" s="685"/>
      <c r="CD9" s="605" t="s">
        <v>231</v>
      </c>
      <c r="CE9" s="606"/>
      <c r="CF9" s="606"/>
      <c r="CG9" s="606"/>
      <c r="CH9" s="606"/>
      <c r="CI9" s="606"/>
      <c r="CJ9" s="606"/>
      <c r="CK9" s="606"/>
      <c r="CL9" s="606"/>
      <c r="CM9" s="606"/>
      <c r="CN9" s="606"/>
      <c r="CO9" s="606"/>
      <c r="CP9" s="606"/>
      <c r="CQ9" s="607"/>
      <c r="CR9" s="608">
        <v>990497</v>
      </c>
      <c r="CS9" s="609"/>
      <c r="CT9" s="609"/>
      <c r="CU9" s="609"/>
      <c r="CV9" s="609"/>
      <c r="CW9" s="609"/>
      <c r="CX9" s="609"/>
      <c r="CY9" s="610"/>
      <c r="CZ9" s="646">
        <v>8.8000000000000007</v>
      </c>
      <c r="DA9" s="646"/>
      <c r="DB9" s="646"/>
      <c r="DC9" s="646"/>
      <c r="DD9" s="614">
        <v>47698</v>
      </c>
      <c r="DE9" s="609"/>
      <c r="DF9" s="609"/>
      <c r="DG9" s="609"/>
      <c r="DH9" s="609"/>
      <c r="DI9" s="609"/>
      <c r="DJ9" s="609"/>
      <c r="DK9" s="609"/>
      <c r="DL9" s="609"/>
      <c r="DM9" s="609"/>
      <c r="DN9" s="609"/>
      <c r="DO9" s="609"/>
      <c r="DP9" s="610"/>
      <c r="DQ9" s="614">
        <v>858158</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121</v>
      </c>
      <c r="S10" s="609"/>
      <c r="T10" s="609"/>
      <c r="U10" s="609"/>
      <c r="V10" s="609"/>
      <c r="W10" s="609"/>
      <c r="X10" s="609"/>
      <c r="Y10" s="610"/>
      <c r="Z10" s="646" t="s">
        <v>121</v>
      </c>
      <c r="AA10" s="646"/>
      <c r="AB10" s="646"/>
      <c r="AC10" s="646"/>
      <c r="AD10" s="647" t="s">
        <v>121</v>
      </c>
      <c r="AE10" s="647"/>
      <c r="AF10" s="647"/>
      <c r="AG10" s="647"/>
      <c r="AH10" s="647"/>
      <c r="AI10" s="647"/>
      <c r="AJ10" s="647"/>
      <c r="AK10" s="647"/>
      <c r="AL10" s="611" t="s">
        <v>121</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62150</v>
      </c>
      <c r="BH10" s="609"/>
      <c r="BI10" s="609"/>
      <c r="BJ10" s="609"/>
      <c r="BK10" s="609"/>
      <c r="BL10" s="609"/>
      <c r="BM10" s="609"/>
      <c r="BN10" s="610"/>
      <c r="BO10" s="646">
        <v>2.4</v>
      </c>
      <c r="BP10" s="646"/>
      <c r="BQ10" s="646"/>
      <c r="BR10" s="646"/>
      <c r="BS10" s="647" t="s">
        <v>121</v>
      </c>
      <c r="BT10" s="647"/>
      <c r="BU10" s="647"/>
      <c r="BV10" s="647"/>
      <c r="BW10" s="647"/>
      <c r="BX10" s="647"/>
      <c r="BY10" s="647"/>
      <c r="BZ10" s="647"/>
      <c r="CA10" s="647"/>
      <c r="CB10" s="685"/>
      <c r="CD10" s="605" t="s">
        <v>234</v>
      </c>
      <c r="CE10" s="606"/>
      <c r="CF10" s="606"/>
      <c r="CG10" s="606"/>
      <c r="CH10" s="606"/>
      <c r="CI10" s="606"/>
      <c r="CJ10" s="606"/>
      <c r="CK10" s="606"/>
      <c r="CL10" s="606"/>
      <c r="CM10" s="606"/>
      <c r="CN10" s="606"/>
      <c r="CO10" s="606"/>
      <c r="CP10" s="606"/>
      <c r="CQ10" s="607"/>
      <c r="CR10" s="608">
        <v>1</v>
      </c>
      <c r="CS10" s="609"/>
      <c r="CT10" s="609"/>
      <c r="CU10" s="609"/>
      <c r="CV10" s="609"/>
      <c r="CW10" s="609"/>
      <c r="CX10" s="609"/>
      <c r="CY10" s="610"/>
      <c r="CZ10" s="646">
        <v>0</v>
      </c>
      <c r="DA10" s="646"/>
      <c r="DB10" s="646"/>
      <c r="DC10" s="646"/>
      <c r="DD10" s="614" t="s">
        <v>121</v>
      </c>
      <c r="DE10" s="609"/>
      <c r="DF10" s="609"/>
      <c r="DG10" s="609"/>
      <c r="DH10" s="609"/>
      <c r="DI10" s="609"/>
      <c r="DJ10" s="609"/>
      <c r="DK10" s="609"/>
      <c r="DL10" s="609"/>
      <c r="DM10" s="609"/>
      <c r="DN10" s="609"/>
      <c r="DO10" s="609"/>
      <c r="DP10" s="610"/>
      <c r="DQ10" s="614">
        <v>1</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584606</v>
      </c>
      <c r="S11" s="609"/>
      <c r="T11" s="609"/>
      <c r="U11" s="609"/>
      <c r="V11" s="609"/>
      <c r="W11" s="609"/>
      <c r="X11" s="609"/>
      <c r="Y11" s="610"/>
      <c r="Z11" s="611">
        <v>4.9000000000000004</v>
      </c>
      <c r="AA11" s="612"/>
      <c r="AB11" s="612"/>
      <c r="AC11" s="613"/>
      <c r="AD11" s="614">
        <v>584606</v>
      </c>
      <c r="AE11" s="609"/>
      <c r="AF11" s="609"/>
      <c r="AG11" s="609"/>
      <c r="AH11" s="609"/>
      <c r="AI11" s="609"/>
      <c r="AJ11" s="609"/>
      <c r="AK11" s="610"/>
      <c r="AL11" s="611">
        <v>8.9</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68210</v>
      </c>
      <c r="BH11" s="609"/>
      <c r="BI11" s="609"/>
      <c r="BJ11" s="609"/>
      <c r="BK11" s="609"/>
      <c r="BL11" s="609"/>
      <c r="BM11" s="609"/>
      <c r="BN11" s="610"/>
      <c r="BO11" s="646">
        <v>2.6</v>
      </c>
      <c r="BP11" s="646"/>
      <c r="BQ11" s="646"/>
      <c r="BR11" s="646"/>
      <c r="BS11" s="647">
        <v>19396</v>
      </c>
      <c r="BT11" s="647"/>
      <c r="BU11" s="647"/>
      <c r="BV11" s="647"/>
      <c r="BW11" s="647"/>
      <c r="BX11" s="647"/>
      <c r="BY11" s="647"/>
      <c r="BZ11" s="647"/>
      <c r="CA11" s="647"/>
      <c r="CB11" s="685"/>
      <c r="CD11" s="605" t="s">
        <v>237</v>
      </c>
      <c r="CE11" s="606"/>
      <c r="CF11" s="606"/>
      <c r="CG11" s="606"/>
      <c r="CH11" s="606"/>
      <c r="CI11" s="606"/>
      <c r="CJ11" s="606"/>
      <c r="CK11" s="606"/>
      <c r="CL11" s="606"/>
      <c r="CM11" s="606"/>
      <c r="CN11" s="606"/>
      <c r="CO11" s="606"/>
      <c r="CP11" s="606"/>
      <c r="CQ11" s="607"/>
      <c r="CR11" s="608">
        <v>146254</v>
      </c>
      <c r="CS11" s="609"/>
      <c r="CT11" s="609"/>
      <c r="CU11" s="609"/>
      <c r="CV11" s="609"/>
      <c r="CW11" s="609"/>
      <c r="CX11" s="609"/>
      <c r="CY11" s="610"/>
      <c r="CZ11" s="646">
        <v>1.3</v>
      </c>
      <c r="DA11" s="646"/>
      <c r="DB11" s="646"/>
      <c r="DC11" s="646"/>
      <c r="DD11" s="614">
        <v>26463</v>
      </c>
      <c r="DE11" s="609"/>
      <c r="DF11" s="609"/>
      <c r="DG11" s="609"/>
      <c r="DH11" s="609"/>
      <c r="DI11" s="609"/>
      <c r="DJ11" s="609"/>
      <c r="DK11" s="609"/>
      <c r="DL11" s="609"/>
      <c r="DM11" s="609"/>
      <c r="DN11" s="609"/>
      <c r="DO11" s="609"/>
      <c r="DP11" s="610"/>
      <c r="DQ11" s="614">
        <v>100662</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t="s">
        <v>121</v>
      </c>
      <c r="S12" s="609"/>
      <c r="T12" s="609"/>
      <c r="U12" s="609"/>
      <c r="V12" s="609"/>
      <c r="W12" s="609"/>
      <c r="X12" s="609"/>
      <c r="Y12" s="610"/>
      <c r="Z12" s="646" t="s">
        <v>121</v>
      </c>
      <c r="AA12" s="646"/>
      <c r="AB12" s="646"/>
      <c r="AC12" s="646"/>
      <c r="AD12" s="647" t="s">
        <v>121</v>
      </c>
      <c r="AE12" s="647"/>
      <c r="AF12" s="647"/>
      <c r="AG12" s="647"/>
      <c r="AH12" s="647"/>
      <c r="AI12" s="647"/>
      <c r="AJ12" s="647"/>
      <c r="AK12" s="647"/>
      <c r="AL12" s="611" t="s">
        <v>121</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1187956</v>
      </c>
      <c r="BH12" s="609"/>
      <c r="BI12" s="609"/>
      <c r="BJ12" s="609"/>
      <c r="BK12" s="609"/>
      <c r="BL12" s="609"/>
      <c r="BM12" s="609"/>
      <c r="BN12" s="610"/>
      <c r="BO12" s="646">
        <v>45.4</v>
      </c>
      <c r="BP12" s="646"/>
      <c r="BQ12" s="646"/>
      <c r="BR12" s="646"/>
      <c r="BS12" s="647" t="s">
        <v>121</v>
      </c>
      <c r="BT12" s="647"/>
      <c r="BU12" s="647"/>
      <c r="BV12" s="647"/>
      <c r="BW12" s="647"/>
      <c r="BX12" s="647"/>
      <c r="BY12" s="647"/>
      <c r="BZ12" s="647"/>
      <c r="CA12" s="647"/>
      <c r="CB12" s="685"/>
      <c r="CD12" s="605" t="s">
        <v>240</v>
      </c>
      <c r="CE12" s="606"/>
      <c r="CF12" s="606"/>
      <c r="CG12" s="606"/>
      <c r="CH12" s="606"/>
      <c r="CI12" s="606"/>
      <c r="CJ12" s="606"/>
      <c r="CK12" s="606"/>
      <c r="CL12" s="606"/>
      <c r="CM12" s="606"/>
      <c r="CN12" s="606"/>
      <c r="CO12" s="606"/>
      <c r="CP12" s="606"/>
      <c r="CQ12" s="607"/>
      <c r="CR12" s="608">
        <v>111221</v>
      </c>
      <c r="CS12" s="609"/>
      <c r="CT12" s="609"/>
      <c r="CU12" s="609"/>
      <c r="CV12" s="609"/>
      <c r="CW12" s="609"/>
      <c r="CX12" s="609"/>
      <c r="CY12" s="610"/>
      <c r="CZ12" s="646">
        <v>1</v>
      </c>
      <c r="DA12" s="646"/>
      <c r="DB12" s="646"/>
      <c r="DC12" s="646"/>
      <c r="DD12" s="614" t="s">
        <v>121</v>
      </c>
      <c r="DE12" s="609"/>
      <c r="DF12" s="609"/>
      <c r="DG12" s="609"/>
      <c r="DH12" s="609"/>
      <c r="DI12" s="609"/>
      <c r="DJ12" s="609"/>
      <c r="DK12" s="609"/>
      <c r="DL12" s="609"/>
      <c r="DM12" s="609"/>
      <c r="DN12" s="609"/>
      <c r="DO12" s="609"/>
      <c r="DP12" s="610"/>
      <c r="DQ12" s="614">
        <v>108442</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121</v>
      </c>
      <c r="S13" s="609"/>
      <c r="T13" s="609"/>
      <c r="U13" s="609"/>
      <c r="V13" s="609"/>
      <c r="W13" s="609"/>
      <c r="X13" s="609"/>
      <c r="Y13" s="610"/>
      <c r="Z13" s="646" t="s">
        <v>121</v>
      </c>
      <c r="AA13" s="646"/>
      <c r="AB13" s="646"/>
      <c r="AC13" s="646"/>
      <c r="AD13" s="647" t="s">
        <v>121</v>
      </c>
      <c r="AE13" s="647"/>
      <c r="AF13" s="647"/>
      <c r="AG13" s="647"/>
      <c r="AH13" s="647"/>
      <c r="AI13" s="647"/>
      <c r="AJ13" s="647"/>
      <c r="AK13" s="647"/>
      <c r="AL13" s="611" t="s">
        <v>121</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1162153</v>
      </c>
      <c r="BH13" s="609"/>
      <c r="BI13" s="609"/>
      <c r="BJ13" s="609"/>
      <c r="BK13" s="609"/>
      <c r="BL13" s="609"/>
      <c r="BM13" s="609"/>
      <c r="BN13" s="610"/>
      <c r="BO13" s="646">
        <v>44.4</v>
      </c>
      <c r="BP13" s="646"/>
      <c r="BQ13" s="646"/>
      <c r="BR13" s="646"/>
      <c r="BS13" s="647" t="s">
        <v>121</v>
      </c>
      <c r="BT13" s="647"/>
      <c r="BU13" s="647"/>
      <c r="BV13" s="647"/>
      <c r="BW13" s="647"/>
      <c r="BX13" s="647"/>
      <c r="BY13" s="647"/>
      <c r="BZ13" s="647"/>
      <c r="CA13" s="647"/>
      <c r="CB13" s="685"/>
      <c r="CD13" s="605" t="s">
        <v>243</v>
      </c>
      <c r="CE13" s="606"/>
      <c r="CF13" s="606"/>
      <c r="CG13" s="606"/>
      <c r="CH13" s="606"/>
      <c r="CI13" s="606"/>
      <c r="CJ13" s="606"/>
      <c r="CK13" s="606"/>
      <c r="CL13" s="606"/>
      <c r="CM13" s="606"/>
      <c r="CN13" s="606"/>
      <c r="CO13" s="606"/>
      <c r="CP13" s="606"/>
      <c r="CQ13" s="607"/>
      <c r="CR13" s="608">
        <v>624985</v>
      </c>
      <c r="CS13" s="609"/>
      <c r="CT13" s="609"/>
      <c r="CU13" s="609"/>
      <c r="CV13" s="609"/>
      <c r="CW13" s="609"/>
      <c r="CX13" s="609"/>
      <c r="CY13" s="610"/>
      <c r="CZ13" s="646">
        <v>5.6</v>
      </c>
      <c r="DA13" s="646"/>
      <c r="DB13" s="646"/>
      <c r="DC13" s="646"/>
      <c r="DD13" s="614">
        <v>397222</v>
      </c>
      <c r="DE13" s="609"/>
      <c r="DF13" s="609"/>
      <c r="DG13" s="609"/>
      <c r="DH13" s="609"/>
      <c r="DI13" s="609"/>
      <c r="DJ13" s="609"/>
      <c r="DK13" s="609"/>
      <c r="DL13" s="609"/>
      <c r="DM13" s="609"/>
      <c r="DN13" s="609"/>
      <c r="DO13" s="609"/>
      <c r="DP13" s="610"/>
      <c r="DQ13" s="614">
        <v>413407</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t="s">
        <v>121</v>
      </c>
      <c r="S14" s="609"/>
      <c r="T14" s="609"/>
      <c r="U14" s="609"/>
      <c r="V14" s="609"/>
      <c r="W14" s="609"/>
      <c r="X14" s="609"/>
      <c r="Y14" s="610"/>
      <c r="Z14" s="646" t="s">
        <v>121</v>
      </c>
      <c r="AA14" s="646"/>
      <c r="AB14" s="646"/>
      <c r="AC14" s="646"/>
      <c r="AD14" s="647" t="s">
        <v>121</v>
      </c>
      <c r="AE14" s="647"/>
      <c r="AF14" s="647"/>
      <c r="AG14" s="647"/>
      <c r="AH14" s="647"/>
      <c r="AI14" s="647"/>
      <c r="AJ14" s="647"/>
      <c r="AK14" s="647"/>
      <c r="AL14" s="611" t="s">
        <v>121</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108726</v>
      </c>
      <c r="BH14" s="609"/>
      <c r="BI14" s="609"/>
      <c r="BJ14" s="609"/>
      <c r="BK14" s="609"/>
      <c r="BL14" s="609"/>
      <c r="BM14" s="609"/>
      <c r="BN14" s="610"/>
      <c r="BO14" s="646">
        <v>4.2</v>
      </c>
      <c r="BP14" s="646"/>
      <c r="BQ14" s="646"/>
      <c r="BR14" s="646"/>
      <c r="BS14" s="647" t="s">
        <v>121</v>
      </c>
      <c r="BT14" s="647"/>
      <c r="BU14" s="647"/>
      <c r="BV14" s="647"/>
      <c r="BW14" s="647"/>
      <c r="BX14" s="647"/>
      <c r="BY14" s="647"/>
      <c r="BZ14" s="647"/>
      <c r="CA14" s="647"/>
      <c r="CB14" s="685"/>
      <c r="CD14" s="605" t="s">
        <v>246</v>
      </c>
      <c r="CE14" s="606"/>
      <c r="CF14" s="606"/>
      <c r="CG14" s="606"/>
      <c r="CH14" s="606"/>
      <c r="CI14" s="606"/>
      <c r="CJ14" s="606"/>
      <c r="CK14" s="606"/>
      <c r="CL14" s="606"/>
      <c r="CM14" s="606"/>
      <c r="CN14" s="606"/>
      <c r="CO14" s="606"/>
      <c r="CP14" s="606"/>
      <c r="CQ14" s="607"/>
      <c r="CR14" s="608">
        <v>481221</v>
      </c>
      <c r="CS14" s="609"/>
      <c r="CT14" s="609"/>
      <c r="CU14" s="609"/>
      <c r="CV14" s="609"/>
      <c r="CW14" s="609"/>
      <c r="CX14" s="609"/>
      <c r="CY14" s="610"/>
      <c r="CZ14" s="646">
        <v>4.3</v>
      </c>
      <c r="DA14" s="646"/>
      <c r="DB14" s="646"/>
      <c r="DC14" s="646"/>
      <c r="DD14" s="614">
        <v>61196</v>
      </c>
      <c r="DE14" s="609"/>
      <c r="DF14" s="609"/>
      <c r="DG14" s="609"/>
      <c r="DH14" s="609"/>
      <c r="DI14" s="609"/>
      <c r="DJ14" s="609"/>
      <c r="DK14" s="609"/>
      <c r="DL14" s="609"/>
      <c r="DM14" s="609"/>
      <c r="DN14" s="609"/>
      <c r="DO14" s="609"/>
      <c r="DP14" s="610"/>
      <c r="DQ14" s="614">
        <v>418422</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8538</v>
      </c>
      <c r="S15" s="609"/>
      <c r="T15" s="609"/>
      <c r="U15" s="609"/>
      <c r="V15" s="609"/>
      <c r="W15" s="609"/>
      <c r="X15" s="609"/>
      <c r="Y15" s="610"/>
      <c r="Z15" s="646">
        <v>0.1</v>
      </c>
      <c r="AA15" s="646"/>
      <c r="AB15" s="646"/>
      <c r="AC15" s="646"/>
      <c r="AD15" s="647">
        <v>8538</v>
      </c>
      <c r="AE15" s="647"/>
      <c r="AF15" s="647"/>
      <c r="AG15" s="647"/>
      <c r="AH15" s="647"/>
      <c r="AI15" s="647"/>
      <c r="AJ15" s="647"/>
      <c r="AK15" s="647"/>
      <c r="AL15" s="611">
        <v>0.1</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164347</v>
      </c>
      <c r="BH15" s="609"/>
      <c r="BI15" s="609"/>
      <c r="BJ15" s="609"/>
      <c r="BK15" s="609"/>
      <c r="BL15" s="609"/>
      <c r="BM15" s="609"/>
      <c r="BN15" s="610"/>
      <c r="BO15" s="646">
        <v>6.3</v>
      </c>
      <c r="BP15" s="646"/>
      <c r="BQ15" s="646"/>
      <c r="BR15" s="646"/>
      <c r="BS15" s="647" t="s">
        <v>121</v>
      </c>
      <c r="BT15" s="647"/>
      <c r="BU15" s="647"/>
      <c r="BV15" s="647"/>
      <c r="BW15" s="647"/>
      <c r="BX15" s="647"/>
      <c r="BY15" s="647"/>
      <c r="BZ15" s="647"/>
      <c r="CA15" s="647"/>
      <c r="CB15" s="685"/>
      <c r="CD15" s="605" t="s">
        <v>249</v>
      </c>
      <c r="CE15" s="606"/>
      <c r="CF15" s="606"/>
      <c r="CG15" s="606"/>
      <c r="CH15" s="606"/>
      <c r="CI15" s="606"/>
      <c r="CJ15" s="606"/>
      <c r="CK15" s="606"/>
      <c r="CL15" s="606"/>
      <c r="CM15" s="606"/>
      <c r="CN15" s="606"/>
      <c r="CO15" s="606"/>
      <c r="CP15" s="606"/>
      <c r="CQ15" s="607"/>
      <c r="CR15" s="608">
        <v>2161798</v>
      </c>
      <c r="CS15" s="609"/>
      <c r="CT15" s="609"/>
      <c r="CU15" s="609"/>
      <c r="CV15" s="609"/>
      <c r="CW15" s="609"/>
      <c r="CX15" s="609"/>
      <c r="CY15" s="610"/>
      <c r="CZ15" s="646">
        <v>19.3</v>
      </c>
      <c r="DA15" s="646"/>
      <c r="DB15" s="646"/>
      <c r="DC15" s="646"/>
      <c r="DD15" s="614">
        <v>852522</v>
      </c>
      <c r="DE15" s="609"/>
      <c r="DF15" s="609"/>
      <c r="DG15" s="609"/>
      <c r="DH15" s="609"/>
      <c r="DI15" s="609"/>
      <c r="DJ15" s="609"/>
      <c r="DK15" s="609"/>
      <c r="DL15" s="609"/>
      <c r="DM15" s="609"/>
      <c r="DN15" s="609"/>
      <c r="DO15" s="609"/>
      <c r="DP15" s="610"/>
      <c r="DQ15" s="614">
        <v>1292634</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46557</v>
      </c>
      <c r="S16" s="609"/>
      <c r="T16" s="609"/>
      <c r="U16" s="609"/>
      <c r="V16" s="609"/>
      <c r="W16" s="609"/>
      <c r="X16" s="609"/>
      <c r="Y16" s="610"/>
      <c r="Z16" s="646">
        <v>0.4</v>
      </c>
      <c r="AA16" s="646"/>
      <c r="AB16" s="646"/>
      <c r="AC16" s="646"/>
      <c r="AD16" s="647">
        <v>46557</v>
      </c>
      <c r="AE16" s="647"/>
      <c r="AF16" s="647"/>
      <c r="AG16" s="647"/>
      <c r="AH16" s="647"/>
      <c r="AI16" s="647"/>
      <c r="AJ16" s="647"/>
      <c r="AK16" s="647"/>
      <c r="AL16" s="611">
        <v>0.7</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121</v>
      </c>
      <c r="BH16" s="609"/>
      <c r="BI16" s="609"/>
      <c r="BJ16" s="609"/>
      <c r="BK16" s="609"/>
      <c r="BL16" s="609"/>
      <c r="BM16" s="609"/>
      <c r="BN16" s="610"/>
      <c r="BO16" s="646" t="s">
        <v>121</v>
      </c>
      <c r="BP16" s="646"/>
      <c r="BQ16" s="646"/>
      <c r="BR16" s="646"/>
      <c r="BS16" s="647" t="s">
        <v>121</v>
      </c>
      <c r="BT16" s="647"/>
      <c r="BU16" s="647"/>
      <c r="BV16" s="647"/>
      <c r="BW16" s="647"/>
      <c r="BX16" s="647"/>
      <c r="BY16" s="647"/>
      <c r="BZ16" s="647"/>
      <c r="CA16" s="647"/>
      <c r="CB16" s="685"/>
      <c r="CD16" s="605" t="s">
        <v>252</v>
      </c>
      <c r="CE16" s="606"/>
      <c r="CF16" s="606"/>
      <c r="CG16" s="606"/>
      <c r="CH16" s="606"/>
      <c r="CI16" s="606"/>
      <c r="CJ16" s="606"/>
      <c r="CK16" s="606"/>
      <c r="CL16" s="606"/>
      <c r="CM16" s="606"/>
      <c r="CN16" s="606"/>
      <c r="CO16" s="606"/>
      <c r="CP16" s="606"/>
      <c r="CQ16" s="607"/>
      <c r="CR16" s="608" t="s">
        <v>121</v>
      </c>
      <c r="CS16" s="609"/>
      <c r="CT16" s="609"/>
      <c r="CU16" s="609"/>
      <c r="CV16" s="609"/>
      <c r="CW16" s="609"/>
      <c r="CX16" s="609"/>
      <c r="CY16" s="610"/>
      <c r="CZ16" s="646" t="s">
        <v>121</v>
      </c>
      <c r="DA16" s="646"/>
      <c r="DB16" s="646"/>
      <c r="DC16" s="646"/>
      <c r="DD16" s="614" t="s">
        <v>121</v>
      </c>
      <c r="DE16" s="609"/>
      <c r="DF16" s="609"/>
      <c r="DG16" s="609"/>
      <c r="DH16" s="609"/>
      <c r="DI16" s="609"/>
      <c r="DJ16" s="609"/>
      <c r="DK16" s="609"/>
      <c r="DL16" s="609"/>
      <c r="DM16" s="609"/>
      <c r="DN16" s="609"/>
      <c r="DO16" s="609"/>
      <c r="DP16" s="610"/>
      <c r="DQ16" s="614" t="s">
        <v>121</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127103</v>
      </c>
      <c r="S17" s="609"/>
      <c r="T17" s="609"/>
      <c r="U17" s="609"/>
      <c r="V17" s="609"/>
      <c r="W17" s="609"/>
      <c r="X17" s="609"/>
      <c r="Y17" s="610"/>
      <c r="Z17" s="646">
        <v>1.1000000000000001</v>
      </c>
      <c r="AA17" s="646"/>
      <c r="AB17" s="646"/>
      <c r="AC17" s="646"/>
      <c r="AD17" s="647">
        <v>127103</v>
      </c>
      <c r="AE17" s="647"/>
      <c r="AF17" s="647"/>
      <c r="AG17" s="647"/>
      <c r="AH17" s="647"/>
      <c r="AI17" s="647"/>
      <c r="AJ17" s="647"/>
      <c r="AK17" s="647"/>
      <c r="AL17" s="611">
        <v>1.9</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121</v>
      </c>
      <c r="BH17" s="609"/>
      <c r="BI17" s="609"/>
      <c r="BJ17" s="609"/>
      <c r="BK17" s="609"/>
      <c r="BL17" s="609"/>
      <c r="BM17" s="609"/>
      <c r="BN17" s="610"/>
      <c r="BO17" s="646" t="s">
        <v>121</v>
      </c>
      <c r="BP17" s="646"/>
      <c r="BQ17" s="646"/>
      <c r="BR17" s="646"/>
      <c r="BS17" s="647" t="s">
        <v>121</v>
      </c>
      <c r="BT17" s="647"/>
      <c r="BU17" s="647"/>
      <c r="BV17" s="647"/>
      <c r="BW17" s="647"/>
      <c r="BX17" s="647"/>
      <c r="BY17" s="647"/>
      <c r="BZ17" s="647"/>
      <c r="CA17" s="647"/>
      <c r="CB17" s="685"/>
      <c r="CD17" s="605" t="s">
        <v>255</v>
      </c>
      <c r="CE17" s="606"/>
      <c r="CF17" s="606"/>
      <c r="CG17" s="606"/>
      <c r="CH17" s="606"/>
      <c r="CI17" s="606"/>
      <c r="CJ17" s="606"/>
      <c r="CK17" s="606"/>
      <c r="CL17" s="606"/>
      <c r="CM17" s="606"/>
      <c r="CN17" s="606"/>
      <c r="CO17" s="606"/>
      <c r="CP17" s="606"/>
      <c r="CQ17" s="607"/>
      <c r="CR17" s="608">
        <v>541991</v>
      </c>
      <c r="CS17" s="609"/>
      <c r="CT17" s="609"/>
      <c r="CU17" s="609"/>
      <c r="CV17" s="609"/>
      <c r="CW17" s="609"/>
      <c r="CX17" s="609"/>
      <c r="CY17" s="610"/>
      <c r="CZ17" s="646">
        <v>4.8</v>
      </c>
      <c r="DA17" s="646"/>
      <c r="DB17" s="646"/>
      <c r="DC17" s="646"/>
      <c r="DD17" s="614" t="s">
        <v>121</v>
      </c>
      <c r="DE17" s="609"/>
      <c r="DF17" s="609"/>
      <c r="DG17" s="609"/>
      <c r="DH17" s="609"/>
      <c r="DI17" s="609"/>
      <c r="DJ17" s="609"/>
      <c r="DK17" s="609"/>
      <c r="DL17" s="609"/>
      <c r="DM17" s="609"/>
      <c r="DN17" s="609"/>
      <c r="DO17" s="609"/>
      <c r="DP17" s="610"/>
      <c r="DQ17" s="614">
        <v>541991</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20395</v>
      </c>
      <c r="S18" s="609"/>
      <c r="T18" s="609"/>
      <c r="U18" s="609"/>
      <c r="V18" s="609"/>
      <c r="W18" s="609"/>
      <c r="X18" s="609"/>
      <c r="Y18" s="610"/>
      <c r="Z18" s="646">
        <v>0.2</v>
      </c>
      <c r="AA18" s="646"/>
      <c r="AB18" s="646"/>
      <c r="AC18" s="646"/>
      <c r="AD18" s="647">
        <v>20395</v>
      </c>
      <c r="AE18" s="647"/>
      <c r="AF18" s="647"/>
      <c r="AG18" s="647"/>
      <c r="AH18" s="647"/>
      <c r="AI18" s="647"/>
      <c r="AJ18" s="647"/>
      <c r="AK18" s="647"/>
      <c r="AL18" s="611">
        <v>0.3</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121</v>
      </c>
      <c r="BH18" s="609"/>
      <c r="BI18" s="609"/>
      <c r="BJ18" s="609"/>
      <c r="BK18" s="609"/>
      <c r="BL18" s="609"/>
      <c r="BM18" s="609"/>
      <c r="BN18" s="610"/>
      <c r="BO18" s="646" t="s">
        <v>121</v>
      </c>
      <c r="BP18" s="646"/>
      <c r="BQ18" s="646"/>
      <c r="BR18" s="646"/>
      <c r="BS18" s="647" t="s">
        <v>121</v>
      </c>
      <c r="BT18" s="647"/>
      <c r="BU18" s="647"/>
      <c r="BV18" s="647"/>
      <c r="BW18" s="647"/>
      <c r="BX18" s="647"/>
      <c r="BY18" s="647"/>
      <c r="BZ18" s="647"/>
      <c r="CA18" s="647"/>
      <c r="CB18" s="685"/>
      <c r="CD18" s="605" t="s">
        <v>258</v>
      </c>
      <c r="CE18" s="606"/>
      <c r="CF18" s="606"/>
      <c r="CG18" s="606"/>
      <c r="CH18" s="606"/>
      <c r="CI18" s="606"/>
      <c r="CJ18" s="606"/>
      <c r="CK18" s="606"/>
      <c r="CL18" s="606"/>
      <c r="CM18" s="606"/>
      <c r="CN18" s="606"/>
      <c r="CO18" s="606"/>
      <c r="CP18" s="606"/>
      <c r="CQ18" s="607"/>
      <c r="CR18" s="608" t="s">
        <v>121</v>
      </c>
      <c r="CS18" s="609"/>
      <c r="CT18" s="609"/>
      <c r="CU18" s="609"/>
      <c r="CV18" s="609"/>
      <c r="CW18" s="609"/>
      <c r="CX18" s="609"/>
      <c r="CY18" s="610"/>
      <c r="CZ18" s="646" t="s">
        <v>121</v>
      </c>
      <c r="DA18" s="646"/>
      <c r="DB18" s="646"/>
      <c r="DC18" s="646"/>
      <c r="DD18" s="614" t="s">
        <v>121</v>
      </c>
      <c r="DE18" s="609"/>
      <c r="DF18" s="609"/>
      <c r="DG18" s="609"/>
      <c r="DH18" s="609"/>
      <c r="DI18" s="609"/>
      <c r="DJ18" s="609"/>
      <c r="DK18" s="609"/>
      <c r="DL18" s="609"/>
      <c r="DM18" s="609"/>
      <c r="DN18" s="609"/>
      <c r="DO18" s="609"/>
      <c r="DP18" s="610"/>
      <c r="DQ18" s="614" t="s">
        <v>121</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102918</v>
      </c>
      <c r="S19" s="609"/>
      <c r="T19" s="609"/>
      <c r="U19" s="609"/>
      <c r="V19" s="609"/>
      <c r="W19" s="609"/>
      <c r="X19" s="609"/>
      <c r="Y19" s="610"/>
      <c r="Z19" s="646">
        <v>0.9</v>
      </c>
      <c r="AA19" s="646"/>
      <c r="AB19" s="646"/>
      <c r="AC19" s="646"/>
      <c r="AD19" s="647">
        <v>102918</v>
      </c>
      <c r="AE19" s="647"/>
      <c r="AF19" s="647"/>
      <c r="AG19" s="647"/>
      <c r="AH19" s="647"/>
      <c r="AI19" s="647"/>
      <c r="AJ19" s="647"/>
      <c r="AK19" s="647"/>
      <c r="AL19" s="611">
        <v>1.6</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t="s">
        <v>121</v>
      </c>
      <c r="BH19" s="609"/>
      <c r="BI19" s="609"/>
      <c r="BJ19" s="609"/>
      <c r="BK19" s="609"/>
      <c r="BL19" s="609"/>
      <c r="BM19" s="609"/>
      <c r="BN19" s="610"/>
      <c r="BO19" s="646" t="s">
        <v>121</v>
      </c>
      <c r="BP19" s="646"/>
      <c r="BQ19" s="646"/>
      <c r="BR19" s="646"/>
      <c r="BS19" s="647" t="s">
        <v>121</v>
      </c>
      <c r="BT19" s="647"/>
      <c r="BU19" s="647"/>
      <c r="BV19" s="647"/>
      <c r="BW19" s="647"/>
      <c r="BX19" s="647"/>
      <c r="BY19" s="647"/>
      <c r="BZ19" s="647"/>
      <c r="CA19" s="647"/>
      <c r="CB19" s="685"/>
      <c r="CD19" s="605" t="s">
        <v>261</v>
      </c>
      <c r="CE19" s="606"/>
      <c r="CF19" s="606"/>
      <c r="CG19" s="606"/>
      <c r="CH19" s="606"/>
      <c r="CI19" s="606"/>
      <c r="CJ19" s="606"/>
      <c r="CK19" s="606"/>
      <c r="CL19" s="606"/>
      <c r="CM19" s="606"/>
      <c r="CN19" s="606"/>
      <c r="CO19" s="606"/>
      <c r="CP19" s="606"/>
      <c r="CQ19" s="607"/>
      <c r="CR19" s="608" t="s">
        <v>121</v>
      </c>
      <c r="CS19" s="609"/>
      <c r="CT19" s="609"/>
      <c r="CU19" s="609"/>
      <c r="CV19" s="609"/>
      <c r="CW19" s="609"/>
      <c r="CX19" s="609"/>
      <c r="CY19" s="610"/>
      <c r="CZ19" s="646" t="s">
        <v>121</v>
      </c>
      <c r="DA19" s="646"/>
      <c r="DB19" s="646"/>
      <c r="DC19" s="646"/>
      <c r="DD19" s="614" t="s">
        <v>121</v>
      </c>
      <c r="DE19" s="609"/>
      <c r="DF19" s="609"/>
      <c r="DG19" s="609"/>
      <c r="DH19" s="609"/>
      <c r="DI19" s="609"/>
      <c r="DJ19" s="609"/>
      <c r="DK19" s="609"/>
      <c r="DL19" s="609"/>
      <c r="DM19" s="609"/>
      <c r="DN19" s="609"/>
      <c r="DO19" s="609"/>
      <c r="DP19" s="610"/>
      <c r="DQ19" s="614" t="s">
        <v>121</v>
      </c>
      <c r="DR19" s="609"/>
      <c r="DS19" s="609"/>
      <c r="DT19" s="609"/>
      <c r="DU19" s="609"/>
      <c r="DV19" s="609"/>
      <c r="DW19" s="609"/>
      <c r="DX19" s="609"/>
      <c r="DY19" s="609"/>
      <c r="DZ19" s="609"/>
      <c r="EA19" s="609"/>
      <c r="EB19" s="609"/>
      <c r="EC19" s="645"/>
    </row>
    <row r="20" spans="2:133" ht="11.25" customHeight="1" x14ac:dyDescent="0.2">
      <c r="B20" s="675" t="s">
        <v>262</v>
      </c>
      <c r="C20" s="676"/>
      <c r="D20" s="676"/>
      <c r="E20" s="676"/>
      <c r="F20" s="676"/>
      <c r="G20" s="676"/>
      <c r="H20" s="676"/>
      <c r="I20" s="676"/>
      <c r="J20" s="676"/>
      <c r="K20" s="676"/>
      <c r="L20" s="676"/>
      <c r="M20" s="676"/>
      <c r="N20" s="676"/>
      <c r="O20" s="676"/>
      <c r="P20" s="676"/>
      <c r="Q20" s="677"/>
      <c r="R20" s="608">
        <v>3790</v>
      </c>
      <c r="S20" s="609"/>
      <c r="T20" s="609"/>
      <c r="U20" s="609"/>
      <c r="V20" s="609"/>
      <c r="W20" s="609"/>
      <c r="X20" s="609"/>
      <c r="Y20" s="610"/>
      <c r="Z20" s="646">
        <v>0</v>
      </c>
      <c r="AA20" s="646"/>
      <c r="AB20" s="646"/>
      <c r="AC20" s="646"/>
      <c r="AD20" s="647">
        <v>3790</v>
      </c>
      <c r="AE20" s="647"/>
      <c r="AF20" s="647"/>
      <c r="AG20" s="647"/>
      <c r="AH20" s="647"/>
      <c r="AI20" s="647"/>
      <c r="AJ20" s="647"/>
      <c r="AK20" s="647"/>
      <c r="AL20" s="611">
        <v>0.1</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t="s">
        <v>121</v>
      </c>
      <c r="BH20" s="609"/>
      <c r="BI20" s="609"/>
      <c r="BJ20" s="609"/>
      <c r="BK20" s="609"/>
      <c r="BL20" s="609"/>
      <c r="BM20" s="609"/>
      <c r="BN20" s="610"/>
      <c r="BO20" s="646" t="s">
        <v>121</v>
      </c>
      <c r="BP20" s="646"/>
      <c r="BQ20" s="646"/>
      <c r="BR20" s="646"/>
      <c r="BS20" s="647" t="s">
        <v>121</v>
      </c>
      <c r="BT20" s="647"/>
      <c r="BU20" s="647"/>
      <c r="BV20" s="647"/>
      <c r="BW20" s="647"/>
      <c r="BX20" s="647"/>
      <c r="BY20" s="647"/>
      <c r="BZ20" s="647"/>
      <c r="CA20" s="647"/>
      <c r="CB20" s="685"/>
      <c r="CD20" s="605" t="s">
        <v>264</v>
      </c>
      <c r="CE20" s="606"/>
      <c r="CF20" s="606"/>
      <c r="CG20" s="606"/>
      <c r="CH20" s="606"/>
      <c r="CI20" s="606"/>
      <c r="CJ20" s="606"/>
      <c r="CK20" s="606"/>
      <c r="CL20" s="606"/>
      <c r="CM20" s="606"/>
      <c r="CN20" s="606"/>
      <c r="CO20" s="606"/>
      <c r="CP20" s="606"/>
      <c r="CQ20" s="607"/>
      <c r="CR20" s="608">
        <v>11229211</v>
      </c>
      <c r="CS20" s="609"/>
      <c r="CT20" s="609"/>
      <c r="CU20" s="609"/>
      <c r="CV20" s="609"/>
      <c r="CW20" s="609"/>
      <c r="CX20" s="609"/>
      <c r="CY20" s="610"/>
      <c r="CZ20" s="646">
        <v>100</v>
      </c>
      <c r="DA20" s="646"/>
      <c r="DB20" s="646"/>
      <c r="DC20" s="646"/>
      <c r="DD20" s="614">
        <v>1392974</v>
      </c>
      <c r="DE20" s="609"/>
      <c r="DF20" s="609"/>
      <c r="DG20" s="609"/>
      <c r="DH20" s="609"/>
      <c r="DI20" s="609"/>
      <c r="DJ20" s="609"/>
      <c r="DK20" s="609"/>
      <c r="DL20" s="609"/>
      <c r="DM20" s="609"/>
      <c r="DN20" s="609"/>
      <c r="DO20" s="609"/>
      <c r="DP20" s="610"/>
      <c r="DQ20" s="614">
        <v>7632814</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3182759</v>
      </c>
      <c r="S21" s="609"/>
      <c r="T21" s="609"/>
      <c r="U21" s="609"/>
      <c r="V21" s="609"/>
      <c r="W21" s="609"/>
      <c r="X21" s="609"/>
      <c r="Y21" s="610"/>
      <c r="Z21" s="646">
        <v>26.9</v>
      </c>
      <c r="AA21" s="646"/>
      <c r="AB21" s="646"/>
      <c r="AC21" s="646"/>
      <c r="AD21" s="647">
        <v>3014181</v>
      </c>
      <c r="AE21" s="647"/>
      <c r="AF21" s="647"/>
      <c r="AG21" s="647"/>
      <c r="AH21" s="647"/>
      <c r="AI21" s="647"/>
      <c r="AJ21" s="647"/>
      <c r="AK21" s="647"/>
      <c r="AL21" s="611">
        <v>45.6</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t="s">
        <v>121</v>
      </c>
      <c r="BH21" s="609"/>
      <c r="BI21" s="609"/>
      <c r="BJ21" s="609"/>
      <c r="BK21" s="609"/>
      <c r="BL21" s="609"/>
      <c r="BM21" s="609"/>
      <c r="BN21" s="610"/>
      <c r="BO21" s="646" t="s">
        <v>121</v>
      </c>
      <c r="BP21" s="646"/>
      <c r="BQ21" s="646"/>
      <c r="BR21" s="646"/>
      <c r="BS21" s="647" t="s">
        <v>121</v>
      </c>
      <c r="BT21" s="647"/>
      <c r="BU21" s="647"/>
      <c r="BV21" s="647"/>
      <c r="BW21" s="647"/>
      <c r="BX21" s="647"/>
      <c r="BY21" s="647"/>
      <c r="BZ21" s="647"/>
      <c r="CA21" s="647"/>
      <c r="CB21" s="685"/>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3014181</v>
      </c>
      <c r="S22" s="609"/>
      <c r="T22" s="609"/>
      <c r="U22" s="609"/>
      <c r="V22" s="609"/>
      <c r="W22" s="609"/>
      <c r="X22" s="609"/>
      <c r="Y22" s="610"/>
      <c r="Z22" s="646">
        <v>25.5</v>
      </c>
      <c r="AA22" s="646"/>
      <c r="AB22" s="646"/>
      <c r="AC22" s="646"/>
      <c r="AD22" s="647">
        <v>3014181</v>
      </c>
      <c r="AE22" s="647"/>
      <c r="AF22" s="647"/>
      <c r="AG22" s="647"/>
      <c r="AH22" s="647"/>
      <c r="AI22" s="647"/>
      <c r="AJ22" s="647"/>
      <c r="AK22" s="647"/>
      <c r="AL22" s="611">
        <v>45.6</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121</v>
      </c>
      <c r="BH22" s="609"/>
      <c r="BI22" s="609"/>
      <c r="BJ22" s="609"/>
      <c r="BK22" s="609"/>
      <c r="BL22" s="609"/>
      <c r="BM22" s="609"/>
      <c r="BN22" s="610"/>
      <c r="BO22" s="646" t="s">
        <v>121</v>
      </c>
      <c r="BP22" s="646"/>
      <c r="BQ22" s="646"/>
      <c r="BR22" s="646"/>
      <c r="BS22" s="647" t="s">
        <v>121</v>
      </c>
      <c r="BT22" s="647"/>
      <c r="BU22" s="647"/>
      <c r="BV22" s="647"/>
      <c r="BW22" s="647"/>
      <c r="BX22" s="647"/>
      <c r="BY22" s="647"/>
      <c r="BZ22" s="647"/>
      <c r="CA22" s="647"/>
      <c r="CB22" s="685"/>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168578</v>
      </c>
      <c r="S23" s="609"/>
      <c r="T23" s="609"/>
      <c r="U23" s="609"/>
      <c r="V23" s="609"/>
      <c r="W23" s="609"/>
      <c r="X23" s="609"/>
      <c r="Y23" s="610"/>
      <c r="Z23" s="646">
        <v>1.4</v>
      </c>
      <c r="AA23" s="646"/>
      <c r="AB23" s="646"/>
      <c r="AC23" s="646"/>
      <c r="AD23" s="647" t="s">
        <v>121</v>
      </c>
      <c r="AE23" s="647"/>
      <c r="AF23" s="647"/>
      <c r="AG23" s="647"/>
      <c r="AH23" s="647"/>
      <c r="AI23" s="647"/>
      <c r="AJ23" s="647"/>
      <c r="AK23" s="647"/>
      <c r="AL23" s="611" t="s">
        <v>121</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t="s">
        <v>121</v>
      </c>
      <c r="BH23" s="609"/>
      <c r="BI23" s="609"/>
      <c r="BJ23" s="609"/>
      <c r="BK23" s="609"/>
      <c r="BL23" s="609"/>
      <c r="BM23" s="609"/>
      <c r="BN23" s="610"/>
      <c r="BO23" s="646" t="s">
        <v>121</v>
      </c>
      <c r="BP23" s="646"/>
      <c r="BQ23" s="646"/>
      <c r="BR23" s="646"/>
      <c r="BS23" s="647" t="s">
        <v>121</v>
      </c>
      <c r="BT23" s="647"/>
      <c r="BU23" s="647"/>
      <c r="BV23" s="647"/>
      <c r="BW23" s="647"/>
      <c r="BX23" s="647"/>
      <c r="BY23" s="647"/>
      <c r="BZ23" s="647"/>
      <c r="CA23" s="647"/>
      <c r="CB23" s="685"/>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121</v>
      </c>
      <c r="S24" s="609"/>
      <c r="T24" s="609"/>
      <c r="U24" s="609"/>
      <c r="V24" s="609"/>
      <c r="W24" s="609"/>
      <c r="X24" s="609"/>
      <c r="Y24" s="610"/>
      <c r="Z24" s="646" t="s">
        <v>121</v>
      </c>
      <c r="AA24" s="646"/>
      <c r="AB24" s="646"/>
      <c r="AC24" s="646"/>
      <c r="AD24" s="647" t="s">
        <v>121</v>
      </c>
      <c r="AE24" s="647"/>
      <c r="AF24" s="647"/>
      <c r="AG24" s="647"/>
      <c r="AH24" s="647"/>
      <c r="AI24" s="647"/>
      <c r="AJ24" s="647"/>
      <c r="AK24" s="647"/>
      <c r="AL24" s="611" t="s">
        <v>121</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121</v>
      </c>
      <c r="BH24" s="609"/>
      <c r="BI24" s="609"/>
      <c r="BJ24" s="609"/>
      <c r="BK24" s="609"/>
      <c r="BL24" s="609"/>
      <c r="BM24" s="609"/>
      <c r="BN24" s="610"/>
      <c r="BO24" s="646" t="s">
        <v>121</v>
      </c>
      <c r="BP24" s="646"/>
      <c r="BQ24" s="646"/>
      <c r="BR24" s="646"/>
      <c r="BS24" s="647" t="s">
        <v>121</v>
      </c>
      <c r="BT24" s="647"/>
      <c r="BU24" s="647"/>
      <c r="BV24" s="647"/>
      <c r="BW24" s="647"/>
      <c r="BX24" s="647"/>
      <c r="BY24" s="647"/>
      <c r="BZ24" s="647"/>
      <c r="CA24" s="647"/>
      <c r="CB24" s="685"/>
      <c r="CD24" s="666" t="s">
        <v>279</v>
      </c>
      <c r="CE24" s="667"/>
      <c r="CF24" s="667"/>
      <c r="CG24" s="667"/>
      <c r="CH24" s="667"/>
      <c r="CI24" s="667"/>
      <c r="CJ24" s="667"/>
      <c r="CK24" s="667"/>
      <c r="CL24" s="667"/>
      <c r="CM24" s="667"/>
      <c r="CN24" s="667"/>
      <c r="CO24" s="667"/>
      <c r="CP24" s="667"/>
      <c r="CQ24" s="668"/>
      <c r="CR24" s="663">
        <v>5771712</v>
      </c>
      <c r="CS24" s="664"/>
      <c r="CT24" s="664"/>
      <c r="CU24" s="664"/>
      <c r="CV24" s="664"/>
      <c r="CW24" s="664"/>
      <c r="CX24" s="664"/>
      <c r="CY24" s="689"/>
      <c r="CZ24" s="690">
        <v>51.4</v>
      </c>
      <c r="DA24" s="672"/>
      <c r="DB24" s="672"/>
      <c r="DC24" s="692"/>
      <c r="DD24" s="688">
        <v>3807900</v>
      </c>
      <c r="DE24" s="664"/>
      <c r="DF24" s="664"/>
      <c r="DG24" s="664"/>
      <c r="DH24" s="664"/>
      <c r="DI24" s="664"/>
      <c r="DJ24" s="664"/>
      <c r="DK24" s="689"/>
      <c r="DL24" s="688">
        <v>3352003</v>
      </c>
      <c r="DM24" s="664"/>
      <c r="DN24" s="664"/>
      <c r="DO24" s="664"/>
      <c r="DP24" s="664"/>
      <c r="DQ24" s="664"/>
      <c r="DR24" s="664"/>
      <c r="DS24" s="664"/>
      <c r="DT24" s="664"/>
      <c r="DU24" s="664"/>
      <c r="DV24" s="689"/>
      <c r="DW24" s="690">
        <v>50.6</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6762371</v>
      </c>
      <c r="S25" s="609"/>
      <c r="T25" s="609"/>
      <c r="U25" s="609"/>
      <c r="V25" s="609"/>
      <c r="W25" s="609"/>
      <c r="X25" s="609"/>
      <c r="Y25" s="610"/>
      <c r="Z25" s="646">
        <v>57.2</v>
      </c>
      <c r="AA25" s="646"/>
      <c r="AB25" s="646"/>
      <c r="AC25" s="646"/>
      <c r="AD25" s="647">
        <v>6593793</v>
      </c>
      <c r="AE25" s="647"/>
      <c r="AF25" s="647"/>
      <c r="AG25" s="647"/>
      <c r="AH25" s="647"/>
      <c r="AI25" s="647"/>
      <c r="AJ25" s="647"/>
      <c r="AK25" s="647"/>
      <c r="AL25" s="611">
        <v>99.8</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121</v>
      </c>
      <c r="BH25" s="609"/>
      <c r="BI25" s="609"/>
      <c r="BJ25" s="609"/>
      <c r="BK25" s="609"/>
      <c r="BL25" s="609"/>
      <c r="BM25" s="609"/>
      <c r="BN25" s="610"/>
      <c r="BO25" s="646" t="s">
        <v>121</v>
      </c>
      <c r="BP25" s="646"/>
      <c r="BQ25" s="646"/>
      <c r="BR25" s="646"/>
      <c r="BS25" s="647" t="s">
        <v>121</v>
      </c>
      <c r="BT25" s="647"/>
      <c r="BU25" s="647"/>
      <c r="BV25" s="647"/>
      <c r="BW25" s="647"/>
      <c r="BX25" s="647"/>
      <c r="BY25" s="647"/>
      <c r="BZ25" s="647"/>
      <c r="CA25" s="647"/>
      <c r="CB25" s="685"/>
      <c r="CD25" s="605" t="s">
        <v>282</v>
      </c>
      <c r="CE25" s="606"/>
      <c r="CF25" s="606"/>
      <c r="CG25" s="606"/>
      <c r="CH25" s="606"/>
      <c r="CI25" s="606"/>
      <c r="CJ25" s="606"/>
      <c r="CK25" s="606"/>
      <c r="CL25" s="606"/>
      <c r="CM25" s="606"/>
      <c r="CN25" s="606"/>
      <c r="CO25" s="606"/>
      <c r="CP25" s="606"/>
      <c r="CQ25" s="607"/>
      <c r="CR25" s="608">
        <v>2188292</v>
      </c>
      <c r="CS25" s="621"/>
      <c r="CT25" s="621"/>
      <c r="CU25" s="621"/>
      <c r="CV25" s="621"/>
      <c r="CW25" s="621"/>
      <c r="CX25" s="621"/>
      <c r="CY25" s="622"/>
      <c r="CZ25" s="611">
        <v>19.5</v>
      </c>
      <c r="DA25" s="623"/>
      <c r="DB25" s="623"/>
      <c r="DC25" s="624"/>
      <c r="DD25" s="614">
        <v>2089611</v>
      </c>
      <c r="DE25" s="621"/>
      <c r="DF25" s="621"/>
      <c r="DG25" s="621"/>
      <c r="DH25" s="621"/>
      <c r="DI25" s="621"/>
      <c r="DJ25" s="621"/>
      <c r="DK25" s="622"/>
      <c r="DL25" s="614">
        <v>2052789</v>
      </c>
      <c r="DM25" s="621"/>
      <c r="DN25" s="621"/>
      <c r="DO25" s="621"/>
      <c r="DP25" s="621"/>
      <c r="DQ25" s="621"/>
      <c r="DR25" s="621"/>
      <c r="DS25" s="621"/>
      <c r="DT25" s="621"/>
      <c r="DU25" s="621"/>
      <c r="DV25" s="622"/>
      <c r="DW25" s="611">
        <v>31</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1892</v>
      </c>
      <c r="S26" s="609"/>
      <c r="T26" s="609"/>
      <c r="U26" s="609"/>
      <c r="V26" s="609"/>
      <c r="W26" s="609"/>
      <c r="X26" s="609"/>
      <c r="Y26" s="610"/>
      <c r="Z26" s="646">
        <v>0</v>
      </c>
      <c r="AA26" s="646"/>
      <c r="AB26" s="646"/>
      <c r="AC26" s="646"/>
      <c r="AD26" s="647">
        <v>1892</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121</v>
      </c>
      <c r="BH26" s="609"/>
      <c r="BI26" s="609"/>
      <c r="BJ26" s="609"/>
      <c r="BK26" s="609"/>
      <c r="BL26" s="609"/>
      <c r="BM26" s="609"/>
      <c r="BN26" s="610"/>
      <c r="BO26" s="646" t="s">
        <v>121</v>
      </c>
      <c r="BP26" s="646"/>
      <c r="BQ26" s="646"/>
      <c r="BR26" s="646"/>
      <c r="BS26" s="647" t="s">
        <v>121</v>
      </c>
      <c r="BT26" s="647"/>
      <c r="BU26" s="647"/>
      <c r="BV26" s="647"/>
      <c r="BW26" s="647"/>
      <c r="BX26" s="647"/>
      <c r="BY26" s="647"/>
      <c r="BZ26" s="647"/>
      <c r="CA26" s="647"/>
      <c r="CB26" s="685"/>
      <c r="CD26" s="605" t="s">
        <v>285</v>
      </c>
      <c r="CE26" s="606"/>
      <c r="CF26" s="606"/>
      <c r="CG26" s="606"/>
      <c r="CH26" s="606"/>
      <c r="CI26" s="606"/>
      <c r="CJ26" s="606"/>
      <c r="CK26" s="606"/>
      <c r="CL26" s="606"/>
      <c r="CM26" s="606"/>
      <c r="CN26" s="606"/>
      <c r="CO26" s="606"/>
      <c r="CP26" s="606"/>
      <c r="CQ26" s="607"/>
      <c r="CR26" s="608">
        <v>1245297</v>
      </c>
      <c r="CS26" s="609"/>
      <c r="CT26" s="609"/>
      <c r="CU26" s="609"/>
      <c r="CV26" s="609"/>
      <c r="CW26" s="609"/>
      <c r="CX26" s="609"/>
      <c r="CY26" s="610"/>
      <c r="CZ26" s="611">
        <v>11.1</v>
      </c>
      <c r="DA26" s="623"/>
      <c r="DB26" s="623"/>
      <c r="DC26" s="624"/>
      <c r="DD26" s="614">
        <v>1176084</v>
      </c>
      <c r="DE26" s="609"/>
      <c r="DF26" s="609"/>
      <c r="DG26" s="609"/>
      <c r="DH26" s="609"/>
      <c r="DI26" s="609"/>
      <c r="DJ26" s="609"/>
      <c r="DK26" s="610"/>
      <c r="DL26" s="614" t="s">
        <v>121</v>
      </c>
      <c r="DM26" s="609"/>
      <c r="DN26" s="609"/>
      <c r="DO26" s="609"/>
      <c r="DP26" s="609"/>
      <c r="DQ26" s="609"/>
      <c r="DR26" s="609"/>
      <c r="DS26" s="609"/>
      <c r="DT26" s="609"/>
      <c r="DU26" s="609"/>
      <c r="DV26" s="610"/>
      <c r="DW26" s="611" t="s">
        <v>121</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61191</v>
      </c>
      <c r="S27" s="609"/>
      <c r="T27" s="609"/>
      <c r="U27" s="609"/>
      <c r="V27" s="609"/>
      <c r="W27" s="609"/>
      <c r="X27" s="609"/>
      <c r="Y27" s="610"/>
      <c r="Z27" s="646">
        <v>0.5</v>
      </c>
      <c r="AA27" s="646"/>
      <c r="AB27" s="646"/>
      <c r="AC27" s="646"/>
      <c r="AD27" s="647" t="s">
        <v>121</v>
      </c>
      <c r="AE27" s="647"/>
      <c r="AF27" s="647"/>
      <c r="AG27" s="647"/>
      <c r="AH27" s="647"/>
      <c r="AI27" s="647"/>
      <c r="AJ27" s="647"/>
      <c r="AK27" s="647"/>
      <c r="AL27" s="611" t="s">
        <v>121</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2618609</v>
      </c>
      <c r="BH27" s="609"/>
      <c r="BI27" s="609"/>
      <c r="BJ27" s="609"/>
      <c r="BK27" s="609"/>
      <c r="BL27" s="609"/>
      <c r="BM27" s="609"/>
      <c r="BN27" s="610"/>
      <c r="BO27" s="646">
        <v>100</v>
      </c>
      <c r="BP27" s="646"/>
      <c r="BQ27" s="646"/>
      <c r="BR27" s="646"/>
      <c r="BS27" s="647">
        <v>19396</v>
      </c>
      <c r="BT27" s="647"/>
      <c r="BU27" s="647"/>
      <c r="BV27" s="647"/>
      <c r="BW27" s="647"/>
      <c r="BX27" s="647"/>
      <c r="BY27" s="647"/>
      <c r="BZ27" s="647"/>
      <c r="CA27" s="647"/>
      <c r="CB27" s="685"/>
      <c r="CD27" s="605" t="s">
        <v>288</v>
      </c>
      <c r="CE27" s="606"/>
      <c r="CF27" s="606"/>
      <c r="CG27" s="606"/>
      <c r="CH27" s="606"/>
      <c r="CI27" s="606"/>
      <c r="CJ27" s="606"/>
      <c r="CK27" s="606"/>
      <c r="CL27" s="606"/>
      <c r="CM27" s="606"/>
      <c r="CN27" s="606"/>
      <c r="CO27" s="606"/>
      <c r="CP27" s="606"/>
      <c r="CQ27" s="607"/>
      <c r="CR27" s="608">
        <v>3041429</v>
      </c>
      <c r="CS27" s="621"/>
      <c r="CT27" s="621"/>
      <c r="CU27" s="621"/>
      <c r="CV27" s="621"/>
      <c r="CW27" s="621"/>
      <c r="CX27" s="621"/>
      <c r="CY27" s="622"/>
      <c r="CZ27" s="611">
        <v>27.1</v>
      </c>
      <c r="DA27" s="623"/>
      <c r="DB27" s="623"/>
      <c r="DC27" s="624"/>
      <c r="DD27" s="614">
        <v>1176298</v>
      </c>
      <c r="DE27" s="621"/>
      <c r="DF27" s="621"/>
      <c r="DG27" s="621"/>
      <c r="DH27" s="621"/>
      <c r="DI27" s="621"/>
      <c r="DJ27" s="621"/>
      <c r="DK27" s="622"/>
      <c r="DL27" s="614">
        <v>757223</v>
      </c>
      <c r="DM27" s="621"/>
      <c r="DN27" s="621"/>
      <c r="DO27" s="621"/>
      <c r="DP27" s="621"/>
      <c r="DQ27" s="621"/>
      <c r="DR27" s="621"/>
      <c r="DS27" s="621"/>
      <c r="DT27" s="621"/>
      <c r="DU27" s="621"/>
      <c r="DV27" s="622"/>
      <c r="DW27" s="611">
        <v>11.4</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41593</v>
      </c>
      <c r="S28" s="609"/>
      <c r="T28" s="609"/>
      <c r="U28" s="609"/>
      <c r="V28" s="609"/>
      <c r="W28" s="609"/>
      <c r="X28" s="609"/>
      <c r="Y28" s="610"/>
      <c r="Z28" s="646">
        <v>0.4</v>
      </c>
      <c r="AA28" s="646"/>
      <c r="AB28" s="646"/>
      <c r="AC28" s="646"/>
      <c r="AD28" s="647" t="s">
        <v>121</v>
      </c>
      <c r="AE28" s="647"/>
      <c r="AF28" s="647"/>
      <c r="AG28" s="647"/>
      <c r="AH28" s="647"/>
      <c r="AI28" s="647"/>
      <c r="AJ28" s="647"/>
      <c r="AK28" s="647"/>
      <c r="AL28" s="611" t="s">
        <v>121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541991</v>
      </c>
      <c r="CS28" s="609"/>
      <c r="CT28" s="609"/>
      <c r="CU28" s="609"/>
      <c r="CV28" s="609"/>
      <c r="CW28" s="609"/>
      <c r="CX28" s="609"/>
      <c r="CY28" s="610"/>
      <c r="CZ28" s="611">
        <v>4.8</v>
      </c>
      <c r="DA28" s="623"/>
      <c r="DB28" s="623"/>
      <c r="DC28" s="624"/>
      <c r="DD28" s="614">
        <v>541991</v>
      </c>
      <c r="DE28" s="609"/>
      <c r="DF28" s="609"/>
      <c r="DG28" s="609"/>
      <c r="DH28" s="609"/>
      <c r="DI28" s="609"/>
      <c r="DJ28" s="609"/>
      <c r="DK28" s="610"/>
      <c r="DL28" s="614">
        <v>541991</v>
      </c>
      <c r="DM28" s="609"/>
      <c r="DN28" s="609"/>
      <c r="DO28" s="609"/>
      <c r="DP28" s="609"/>
      <c r="DQ28" s="609"/>
      <c r="DR28" s="609"/>
      <c r="DS28" s="609"/>
      <c r="DT28" s="609"/>
      <c r="DU28" s="609"/>
      <c r="DV28" s="610"/>
      <c r="DW28" s="611">
        <v>8.1999999999999993</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37072</v>
      </c>
      <c r="S29" s="609"/>
      <c r="T29" s="609"/>
      <c r="U29" s="609"/>
      <c r="V29" s="609"/>
      <c r="W29" s="609"/>
      <c r="X29" s="609"/>
      <c r="Y29" s="610"/>
      <c r="Z29" s="646">
        <v>0.3</v>
      </c>
      <c r="AA29" s="646"/>
      <c r="AB29" s="646"/>
      <c r="AC29" s="646"/>
      <c r="AD29" s="647" t="s">
        <v>121</v>
      </c>
      <c r="AE29" s="647"/>
      <c r="AF29" s="647"/>
      <c r="AG29" s="647"/>
      <c r="AH29" s="647"/>
      <c r="AI29" s="647"/>
      <c r="AJ29" s="647"/>
      <c r="AK29" s="647"/>
      <c r="AL29" s="611" t="s">
        <v>121</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5"/>
      <c r="CD29" s="627" t="s">
        <v>292</v>
      </c>
      <c r="CE29" s="628"/>
      <c r="CF29" s="605" t="s">
        <v>66</v>
      </c>
      <c r="CG29" s="606"/>
      <c r="CH29" s="606"/>
      <c r="CI29" s="606"/>
      <c r="CJ29" s="606"/>
      <c r="CK29" s="606"/>
      <c r="CL29" s="606"/>
      <c r="CM29" s="606"/>
      <c r="CN29" s="606"/>
      <c r="CO29" s="606"/>
      <c r="CP29" s="606"/>
      <c r="CQ29" s="607"/>
      <c r="CR29" s="608">
        <v>541991</v>
      </c>
      <c r="CS29" s="621"/>
      <c r="CT29" s="621"/>
      <c r="CU29" s="621"/>
      <c r="CV29" s="621"/>
      <c r="CW29" s="621"/>
      <c r="CX29" s="621"/>
      <c r="CY29" s="622"/>
      <c r="CZ29" s="611">
        <v>4.8</v>
      </c>
      <c r="DA29" s="623"/>
      <c r="DB29" s="623"/>
      <c r="DC29" s="624"/>
      <c r="DD29" s="614">
        <v>541991</v>
      </c>
      <c r="DE29" s="621"/>
      <c r="DF29" s="621"/>
      <c r="DG29" s="621"/>
      <c r="DH29" s="621"/>
      <c r="DI29" s="621"/>
      <c r="DJ29" s="621"/>
      <c r="DK29" s="622"/>
      <c r="DL29" s="614">
        <v>541991</v>
      </c>
      <c r="DM29" s="621"/>
      <c r="DN29" s="621"/>
      <c r="DO29" s="621"/>
      <c r="DP29" s="621"/>
      <c r="DQ29" s="621"/>
      <c r="DR29" s="621"/>
      <c r="DS29" s="621"/>
      <c r="DT29" s="621"/>
      <c r="DU29" s="621"/>
      <c r="DV29" s="622"/>
      <c r="DW29" s="611">
        <v>8.1999999999999993</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2017676</v>
      </c>
      <c r="S30" s="609"/>
      <c r="T30" s="609"/>
      <c r="U30" s="609"/>
      <c r="V30" s="609"/>
      <c r="W30" s="609"/>
      <c r="X30" s="609"/>
      <c r="Y30" s="610"/>
      <c r="Z30" s="646">
        <v>17.100000000000001</v>
      </c>
      <c r="AA30" s="646"/>
      <c r="AB30" s="646"/>
      <c r="AC30" s="646"/>
      <c r="AD30" s="647" t="s">
        <v>121</v>
      </c>
      <c r="AE30" s="647"/>
      <c r="AF30" s="647"/>
      <c r="AG30" s="647"/>
      <c r="AH30" s="647"/>
      <c r="AI30" s="647"/>
      <c r="AJ30" s="647"/>
      <c r="AK30" s="647"/>
      <c r="AL30" s="611" t="s">
        <v>121</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529324</v>
      </c>
      <c r="CS30" s="609"/>
      <c r="CT30" s="609"/>
      <c r="CU30" s="609"/>
      <c r="CV30" s="609"/>
      <c r="CW30" s="609"/>
      <c r="CX30" s="609"/>
      <c r="CY30" s="610"/>
      <c r="CZ30" s="611">
        <v>4.7</v>
      </c>
      <c r="DA30" s="623"/>
      <c r="DB30" s="623"/>
      <c r="DC30" s="624"/>
      <c r="DD30" s="614">
        <v>529324</v>
      </c>
      <c r="DE30" s="609"/>
      <c r="DF30" s="609"/>
      <c r="DG30" s="609"/>
      <c r="DH30" s="609"/>
      <c r="DI30" s="609"/>
      <c r="DJ30" s="609"/>
      <c r="DK30" s="610"/>
      <c r="DL30" s="614">
        <v>529324</v>
      </c>
      <c r="DM30" s="609"/>
      <c r="DN30" s="609"/>
      <c r="DO30" s="609"/>
      <c r="DP30" s="609"/>
      <c r="DQ30" s="609"/>
      <c r="DR30" s="609"/>
      <c r="DS30" s="609"/>
      <c r="DT30" s="609"/>
      <c r="DU30" s="609"/>
      <c r="DV30" s="610"/>
      <c r="DW30" s="611">
        <v>8</v>
      </c>
      <c r="DX30" s="623"/>
      <c r="DY30" s="623"/>
      <c r="DZ30" s="623"/>
      <c r="EA30" s="623"/>
      <c r="EB30" s="623"/>
      <c r="EC30" s="635"/>
    </row>
    <row r="31" spans="2:133" ht="11.25" customHeight="1" x14ac:dyDescent="0.2">
      <c r="B31" s="675" t="s">
        <v>297</v>
      </c>
      <c r="C31" s="676"/>
      <c r="D31" s="676"/>
      <c r="E31" s="676"/>
      <c r="F31" s="676"/>
      <c r="G31" s="676"/>
      <c r="H31" s="676"/>
      <c r="I31" s="676"/>
      <c r="J31" s="676"/>
      <c r="K31" s="676"/>
      <c r="L31" s="676"/>
      <c r="M31" s="676"/>
      <c r="N31" s="676"/>
      <c r="O31" s="676"/>
      <c r="P31" s="676"/>
      <c r="Q31" s="677"/>
      <c r="R31" s="608" t="s">
        <v>121</v>
      </c>
      <c r="S31" s="609"/>
      <c r="T31" s="609"/>
      <c r="U31" s="609"/>
      <c r="V31" s="609"/>
      <c r="W31" s="609"/>
      <c r="X31" s="609"/>
      <c r="Y31" s="610"/>
      <c r="Z31" s="646" t="s">
        <v>121</v>
      </c>
      <c r="AA31" s="646"/>
      <c r="AB31" s="646"/>
      <c r="AC31" s="646"/>
      <c r="AD31" s="647" t="s">
        <v>121</v>
      </c>
      <c r="AE31" s="647"/>
      <c r="AF31" s="647"/>
      <c r="AG31" s="647"/>
      <c r="AH31" s="647"/>
      <c r="AI31" s="647"/>
      <c r="AJ31" s="647"/>
      <c r="AK31" s="647"/>
      <c r="AL31" s="611" t="s">
        <v>121</v>
      </c>
      <c r="AM31" s="612"/>
      <c r="AN31" s="612"/>
      <c r="AO31" s="648"/>
      <c r="AP31" s="678" t="s">
        <v>298</v>
      </c>
      <c r="AQ31" s="679"/>
      <c r="AR31" s="679"/>
      <c r="AS31" s="679"/>
      <c r="AT31" s="680" t="s">
        <v>299</v>
      </c>
      <c r="AU31" s="200"/>
      <c r="AV31" s="200"/>
      <c r="AW31" s="200"/>
      <c r="AX31" s="666" t="s">
        <v>177</v>
      </c>
      <c r="AY31" s="667"/>
      <c r="AZ31" s="667"/>
      <c r="BA31" s="667"/>
      <c r="BB31" s="667"/>
      <c r="BC31" s="667"/>
      <c r="BD31" s="667"/>
      <c r="BE31" s="667"/>
      <c r="BF31" s="668"/>
      <c r="BG31" s="670">
        <v>99</v>
      </c>
      <c r="BH31" s="671"/>
      <c r="BI31" s="671"/>
      <c r="BJ31" s="671"/>
      <c r="BK31" s="671"/>
      <c r="BL31" s="671"/>
      <c r="BM31" s="672">
        <v>97.1</v>
      </c>
      <c r="BN31" s="671"/>
      <c r="BO31" s="671"/>
      <c r="BP31" s="671"/>
      <c r="BQ31" s="673"/>
      <c r="BR31" s="670">
        <v>99</v>
      </c>
      <c r="BS31" s="671"/>
      <c r="BT31" s="671"/>
      <c r="BU31" s="671"/>
      <c r="BV31" s="671"/>
      <c r="BW31" s="671"/>
      <c r="BX31" s="672">
        <v>97</v>
      </c>
      <c r="BY31" s="671"/>
      <c r="BZ31" s="671"/>
      <c r="CA31" s="671"/>
      <c r="CB31" s="673"/>
      <c r="CD31" s="629"/>
      <c r="CE31" s="630"/>
      <c r="CF31" s="605" t="s">
        <v>300</v>
      </c>
      <c r="CG31" s="606"/>
      <c r="CH31" s="606"/>
      <c r="CI31" s="606"/>
      <c r="CJ31" s="606"/>
      <c r="CK31" s="606"/>
      <c r="CL31" s="606"/>
      <c r="CM31" s="606"/>
      <c r="CN31" s="606"/>
      <c r="CO31" s="606"/>
      <c r="CP31" s="606"/>
      <c r="CQ31" s="607"/>
      <c r="CR31" s="608">
        <v>12667</v>
      </c>
      <c r="CS31" s="621"/>
      <c r="CT31" s="621"/>
      <c r="CU31" s="621"/>
      <c r="CV31" s="621"/>
      <c r="CW31" s="621"/>
      <c r="CX31" s="621"/>
      <c r="CY31" s="622"/>
      <c r="CZ31" s="611">
        <v>0.1</v>
      </c>
      <c r="DA31" s="623"/>
      <c r="DB31" s="623"/>
      <c r="DC31" s="624"/>
      <c r="DD31" s="614">
        <v>12667</v>
      </c>
      <c r="DE31" s="621"/>
      <c r="DF31" s="621"/>
      <c r="DG31" s="621"/>
      <c r="DH31" s="621"/>
      <c r="DI31" s="621"/>
      <c r="DJ31" s="621"/>
      <c r="DK31" s="622"/>
      <c r="DL31" s="614">
        <v>12667</v>
      </c>
      <c r="DM31" s="621"/>
      <c r="DN31" s="621"/>
      <c r="DO31" s="621"/>
      <c r="DP31" s="621"/>
      <c r="DQ31" s="621"/>
      <c r="DR31" s="621"/>
      <c r="DS31" s="621"/>
      <c r="DT31" s="621"/>
      <c r="DU31" s="621"/>
      <c r="DV31" s="622"/>
      <c r="DW31" s="611">
        <v>0.2</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943698</v>
      </c>
      <c r="S32" s="609"/>
      <c r="T32" s="609"/>
      <c r="U32" s="609"/>
      <c r="V32" s="609"/>
      <c r="W32" s="609"/>
      <c r="X32" s="609"/>
      <c r="Y32" s="610"/>
      <c r="Z32" s="646">
        <v>8</v>
      </c>
      <c r="AA32" s="646"/>
      <c r="AB32" s="646"/>
      <c r="AC32" s="646"/>
      <c r="AD32" s="647" t="s">
        <v>121</v>
      </c>
      <c r="AE32" s="647"/>
      <c r="AF32" s="647"/>
      <c r="AG32" s="647"/>
      <c r="AH32" s="647"/>
      <c r="AI32" s="647"/>
      <c r="AJ32" s="647"/>
      <c r="AK32" s="647"/>
      <c r="AL32" s="611" t="s">
        <v>121</v>
      </c>
      <c r="AM32" s="612"/>
      <c r="AN32" s="612"/>
      <c r="AO32" s="648"/>
      <c r="AP32" s="649"/>
      <c r="AQ32" s="650"/>
      <c r="AR32" s="650"/>
      <c r="AS32" s="650"/>
      <c r="AT32" s="681"/>
      <c r="AU32" s="196" t="s">
        <v>302</v>
      </c>
      <c r="AX32" s="605" t="s">
        <v>303</v>
      </c>
      <c r="AY32" s="606"/>
      <c r="AZ32" s="606"/>
      <c r="BA32" s="606"/>
      <c r="BB32" s="606"/>
      <c r="BC32" s="606"/>
      <c r="BD32" s="606"/>
      <c r="BE32" s="606"/>
      <c r="BF32" s="607"/>
      <c r="BG32" s="674">
        <v>99.3</v>
      </c>
      <c r="BH32" s="621"/>
      <c r="BI32" s="621"/>
      <c r="BJ32" s="621"/>
      <c r="BK32" s="621"/>
      <c r="BL32" s="621"/>
      <c r="BM32" s="612">
        <v>98.4</v>
      </c>
      <c r="BN32" s="621"/>
      <c r="BO32" s="621"/>
      <c r="BP32" s="621"/>
      <c r="BQ32" s="644"/>
      <c r="BR32" s="674">
        <v>99.3</v>
      </c>
      <c r="BS32" s="621"/>
      <c r="BT32" s="621"/>
      <c r="BU32" s="621"/>
      <c r="BV32" s="621"/>
      <c r="BW32" s="621"/>
      <c r="BX32" s="612">
        <v>98.2</v>
      </c>
      <c r="BY32" s="621"/>
      <c r="BZ32" s="621"/>
      <c r="CA32" s="621"/>
      <c r="CB32" s="644"/>
      <c r="CD32" s="631"/>
      <c r="CE32" s="632"/>
      <c r="CF32" s="605" t="s">
        <v>304</v>
      </c>
      <c r="CG32" s="606"/>
      <c r="CH32" s="606"/>
      <c r="CI32" s="606"/>
      <c r="CJ32" s="606"/>
      <c r="CK32" s="606"/>
      <c r="CL32" s="606"/>
      <c r="CM32" s="606"/>
      <c r="CN32" s="606"/>
      <c r="CO32" s="606"/>
      <c r="CP32" s="606"/>
      <c r="CQ32" s="607"/>
      <c r="CR32" s="608" t="s">
        <v>121</v>
      </c>
      <c r="CS32" s="609"/>
      <c r="CT32" s="609"/>
      <c r="CU32" s="609"/>
      <c r="CV32" s="609"/>
      <c r="CW32" s="609"/>
      <c r="CX32" s="609"/>
      <c r="CY32" s="610"/>
      <c r="CZ32" s="611" t="s">
        <v>121</v>
      </c>
      <c r="DA32" s="623"/>
      <c r="DB32" s="623"/>
      <c r="DC32" s="624"/>
      <c r="DD32" s="614" t="s">
        <v>121</v>
      </c>
      <c r="DE32" s="609"/>
      <c r="DF32" s="609"/>
      <c r="DG32" s="609"/>
      <c r="DH32" s="609"/>
      <c r="DI32" s="609"/>
      <c r="DJ32" s="609"/>
      <c r="DK32" s="610"/>
      <c r="DL32" s="614" t="s">
        <v>121</v>
      </c>
      <c r="DM32" s="609"/>
      <c r="DN32" s="609"/>
      <c r="DO32" s="609"/>
      <c r="DP32" s="609"/>
      <c r="DQ32" s="609"/>
      <c r="DR32" s="609"/>
      <c r="DS32" s="609"/>
      <c r="DT32" s="609"/>
      <c r="DU32" s="609"/>
      <c r="DV32" s="610"/>
      <c r="DW32" s="611" t="s">
        <v>121</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121525</v>
      </c>
      <c r="S33" s="609"/>
      <c r="T33" s="609"/>
      <c r="U33" s="609"/>
      <c r="V33" s="609"/>
      <c r="W33" s="609"/>
      <c r="X33" s="609"/>
      <c r="Y33" s="610"/>
      <c r="Z33" s="646">
        <v>1</v>
      </c>
      <c r="AA33" s="646"/>
      <c r="AB33" s="646"/>
      <c r="AC33" s="646"/>
      <c r="AD33" s="647">
        <v>2767</v>
      </c>
      <c r="AE33" s="647"/>
      <c r="AF33" s="647"/>
      <c r="AG33" s="647"/>
      <c r="AH33" s="647"/>
      <c r="AI33" s="647"/>
      <c r="AJ33" s="647"/>
      <c r="AK33" s="647"/>
      <c r="AL33" s="611">
        <v>0</v>
      </c>
      <c r="AM33" s="612"/>
      <c r="AN33" s="612"/>
      <c r="AO33" s="648"/>
      <c r="AP33" s="651"/>
      <c r="AQ33" s="652"/>
      <c r="AR33" s="652"/>
      <c r="AS33" s="652"/>
      <c r="AT33" s="682"/>
      <c r="AU33" s="201"/>
      <c r="AV33" s="201"/>
      <c r="AW33" s="201"/>
      <c r="AX33" s="589" t="s">
        <v>306</v>
      </c>
      <c r="AY33" s="590"/>
      <c r="AZ33" s="590"/>
      <c r="BA33" s="590"/>
      <c r="BB33" s="590"/>
      <c r="BC33" s="590"/>
      <c r="BD33" s="590"/>
      <c r="BE33" s="590"/>
      <c r="BF33" s="591"/>
      <c r="BG33" s="669">
        <v>98.7</v>
      </c>
      <c r="BH33" s="593"/>
      <c r="BI33" s="593"/>
      <c r="BJ33" s="593"/>
      <c r="BK33" s="593"/>
      <c r="BL33" s="593"/>
      <c r="BM33" s="639">
        <v>95.6</v>
      </c>
      <c r="BN33" s="593"/>
      <c r="BO33" s="593"/>
      <c r="BP33" s="593"/>
      <c r="BQ33" s="656"/>
      <c r="BR33" s="669">
        <v>98.5</v>
      </c>
      <c r="BS33" s="593"/>
      <c r="BT33" s="593"/>
      <c r="BU33" s="593"/>
      <c r="BV33" s="593"/>
      <c r="BW33" s="593"/>
      <c r="BX33" s="639">
        <v>95.5</v>
      </c>
      <c r="BY33" s="593"/>
      <c r="BZ33" s="593"/>
      <c r="CA33" s="593"/>
      <c r="CB33" s="656"/>
      <c r="CD33" s="605" t="s">
        <v>307</v>
      </c>
      <c r="CE33" s="606"/>
      <c r="CF33" s="606"/>
      <c r="CG33" s="606"/>
      <c r="CH33" s="606"/>
      <c r="CI33" s="606"/>
      <c r="CJ33" s="606"/>
      <c r="CK33" s="606"/>
      <c r="CL33" s="606"/>
      <c r="CM33" s="606"/>
      <c r="CN33" s="606"/>
      <c r="CO33" s="606"/>
      <c r="CP33" s="606"/>
      <c r="CQ33" s="607"/>
      <c r="CR33" s="608">
        <v>4064525</v>
      </c>
      <c r="CS33" s="621"/>
      <c r="CT33" s="621"/>
      <c r="CU33" s="621"/>
      <c r="CV33" s="621"/>
      <c r="CW33" s="621"/>
      <c r="CX33" s="621"/>
      <c r="CY33" s="622"/>
      <c r="CZ33" s="611">
        <v>36.200000000000003</v>
      </c>
      <c r="DA33" s="623"/>
      <c r="DB33" s="623"/>
      <c r="DC33" s="624"/>
      <c r="DD33" s="614">
        <v>3409839</v>
      </c>
      <c r="DE33" s="621"/>
      <c r="DF33" s="621"/>
      <c r="DG33" s="621"/>
      <c r="DH33" s="621"/>
      <c r="DI33" s="621"/>
      <c r="DJ33" s="621"/>
      <c r="DK33" s="622"/>
      <c r="DL33" s="614">
        <v>2613794</v>
      </c>
      <c r="DM33" s="621"/>
      <c r="DN33" s="621"/>
      <c r="DO33" s="621"/>
      <c r="DP33" s="621"/>
      <c r="DQ33" s="621"/>
      <c r="DR33" s="621"/>
      <c r="DS33" s="621"/>
      <c r="DT33" s="621"/>
      <c r="DU33" s="621"/>
      <c r="DV33" s="622"/>
      <c r="DW33" s="611">
        <v>39.4</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40885</v>
      </c>
      <c r="S34" s="609"/>
      <c r="T34" s="609"/>
      <c r="U34" s="609"/>
      <c r="V34" s="609"/>
      <c r="W34" s="609"/>
      <c r="X34" s="609"/>
      <c r="Y34" s="610"/>
      <c r="Z34" s="646">
        <v>0.3</v>
      </c>
      <c r="AA34" s="646"/>
      <c r="AB34" s="646"/>
      <c r="AC34" s="646"/>
      <c r="AD34" s="647" t="s">
        <v>121</v>
      </c>
      <c r="AE34" s="647"/>
      <c r="AF34" s="647"/>
      <c r="AG34" s="647"/>
      <c r="AH34" s="647"/>
      <c r="AI34" s="647"/>
      <c r="AJ34" s="647"/>
      <c r="AK34" s="647"/>
      <c r="AL34" s="611" t="s">
        <v>121</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1540115</v>
      </c>
      <c r="CS34" s="609"/>
      <c r="CT34" s="609"/>
      <c r="CU34" s="609"/>
      <c r="CV34" s="609"/>
      <c r="CW34" s="609"/>
      <c r="CX34" s="609"/>
      <c r="CY34" s="610"/>
      <c r="CZ34" s="611">
        <v>13.7</v>
      </c>
      <c r="DA34" s="623"/>
      <c r="DB34" s="623"/>
      <c r="DC34" s="624"/>
      <c r="DD34" s="614">
        <v>1266138</v>
      </c>
      <c r="DE34" s="609"/>
      <c r="DF34" s="609"/>
      <c r="DG34" s="609"/>
      <c r="DH34" s="609"/>
      <c r="DI34" s="609"/>
      <c r="DJ34" s="609"/>
      <c r="DK34" s="610"/>
      <c r="DL34" s="614">
        <v>1060195</v>
      </c>
      <c r="DM34" s="609"/>
      <c r="DN34" s="609"/>
      <c r="DO34" s="609"/>
      <c r="DP34" s="609"/>
      <c r="DQ34" s="609"/>
      <c r="DR34" s="609"/>
      <c r="DS34" s="609"/>
      <c r="DT34" s="609"/>
      <c r="DU34" s="609"/>
      <c r="DV34" s="610"/>
      <c r="DW34" s="611">
        <v>16</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340213</v>
      </c>
      <c r="S35" s="609"/>
      <c r="T35" s="609"/>
      <c r="U35" s="609"/>
      <c r="V35" s="609"/>
      <c r="W35" s="609"/>
      <c r="X35" s="609"/>
      <c r="Y35" s="610"/>
      <c r="Z35" s="646">
        <v>2.9</v>
      </c>
      <c r="AA35" s="646"/>
      <c r="AB35" s="646"/>
      <c r="AC35" s="646"/>
      <c r="AD35" s="647" t="s">
        <v>121</v>
      </c>
      <c r="AE35" s="647"/>
      <c r="AF35" s="647"/>
      <c r="AG35" s="647"/>
      <c r="AH35" s="647"/>
      <c r="AI35" s="647"/>
      <c r="AJ35" s="647"/>
      <c r="AK35" s="647"/>
      <c r="AL35" s="611" t="s">
        <v>121</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152038</v>
      </c>
      <c r="CS35" s="621"/>
      <c r="CT35" s="621"/>
      <c r="CU35" s="621"/>
      <c r="CV35" s="621"/>
      <c r="CW35" s="621"/>
      <c r="CX35" s="621"/>
      <c r="CY35" s="622"/>
      <c r="CZ35" s="611">
        <v>1.4</v>
      </c>
      <c r="DA35" s="623"/>
      <c r="DB35" s="623"/>
      <c r="DC35" s="624"/>
      <c r="DD35" s="614">
        <v>131870</v>
      </c>
      <c r="DE35" s="621"/>
      <c r="DF35" s="621"/>
      <c r="DG35" s="621"/>
      <c r="DH35" s="621"/>
      <c r="DI35" s="621"/>
      <c r="DJ35" s="621"/>
      <c r="DK35" s="622"/>
      <c r="DL35" s="614">
        <v>131870</v>
      </c>
      <c r="DM35" s="621"/>
      <c r="DN35" s="621"/>
      <c r="DO35" s="621"/>
      <c r="DP35" s="621"/>
      <c r="DQ35" s="621"/>
      <c r="DR35" s="621"/>
      <c r="DS35" s="621"/>
      <c r="DT35" s="621"/>
      <c r="DU35" s="621"/>
      <c r="DV35" s="622"/>
      <c r="DW35" s="611">
        <v>2</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525577</v>
      </c>
      <c r="S36" s="609"/>
      <c r="T36" s="609"/>
      <c r="U36" s="609"/>
      <c r="V36" s="609"/>
      <c r="W36" s="609"/>
      <c r="X36" s="609"/>
      <c r="Y36" s="610"/>
      <c r="Z36" s="646">
        <v>4.4000000000000004</v>
      </c>
      <c r="AA36" s="646"/>
      <c r="AB36" s="646"/>
      <c r="AC36" s="646"/>
      <c r="AD36" s="647" t="s">
        <v>121</v>
      </c>
      <c r="AE36" s="647"/>
      <c r="AF36" s="647"/>
      <c r="AG36" s="647"/>
      <c r="AH36" s="647"/>
      <c r="AI36" s="647"/>
      <c r="AJ36" s="647"/>
      <c r="AK36" s="647"/>
      <c r="AL36" s="611" t="s">
        <v>121</v>
      </c>
      <c r="AM36" s="612"/>
      <c r="AN36" s="612"/>
      <c r="AO36" s="648"/>
      <c r="AP36" s="206"/>
      <c r="AQ36" s="657" t="s">
        <v>315</v>
      </c>
      <c r="AR36" s="658"/>
      <c r="AS36" s="658"/>
      <c r="AT36" s="658"/>
      <c r="AU36" s="658"/>
      <c r="AV36" s="658"/>
      <c r="AW36" s="658"/>
      <c r="AX36" s="658"/>
      <c r="AY36" s="659"/>
      <c r="AZ36" s="663">
        <v>1192416</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109106</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918640</v>
      </c>
      <c r="CS36" s="609"/>
      <c r="CT36" s="609"/>
      <c r="CU36" s="609"/>
      <c r="CV36" s="609"/>
      <c r="CW36" s="609"/>
      <c r="CX36" s="609"/>
      <c r="CY36" s="610"/>
      <c r="CZ36" s="611">
        <v>8.1999999999999993</v>
      </c>
      <c r="DA36" s="623"/>
      <c r="DB36" s="623"/>
      <c r="DC36" s="624"/>
      <c r="DD36" s="614">
        <v>774253</v>
      </c>
      <c r="DE36" s="609"/>
      <c r="DF36" s="609"/>
      <c r="DG36" s="609"/>
      <c r="DH36" s="609"/>
      <c r="DI36" s="609"/>
      <c r="DJ36" s="609"/>
      <c r="DK36" s="610"/>
      <c r="DL36" s="614">
        <v>491133</v>
      </c>
      <c r="DM36" s="609"/>
      <c r="DN36" s="609"/>
      <c r="DO36" s="609"/>
      <c r="DP36" s="609"/>
      <c r="DQ36" s="609"/>
      <c r="DR36" s="609"/>
      <c r="DS36" s="609"/>
      <c r="DT36" s="609"/>
      <c r="DU36" s="609"/>
      <c r="DV36" s="610"/>
      <c r="DW36" s="611">
        <v>7.4</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81707</v>
      </c>
      <c r="S37" s="609"/>
      <c r="T37" s="609"/>
      <c r="U37" s="609"/>
      <c r="V37" s="609"/>
      <c r="W37" s="609"/>
      <c r="X37" s="609"/>
      <c r="Y37" s="610"/>
      <c r="Z37" s="646">
        <v>0.7</v>
      </c>
      <c r="AA37" s="646"/>
      <c r="AB37" s="646"/>
      <c r="AC37" s="646"/>
      <c r="AD37" s="647">
        <v>6681</v>
      </c>
      <c r="AE37" s="647"/>
      <c r="AF37" s="647"/>
      <c r="AG37" s="647"/>
      <c r="AH37" s="647"/>
      <c r="AI37" s="647"/>
      <c r="AJ37" s="647"/>
      <c r="AK37" s="647"/>
      <c r="AL37" s="611">
        <v>0.1</v>
      </c>
      <c r="AM37" s="612"/>
      <c r="AN37" s="612"/>
      <c r="AO37" s="648"/>
      <c r="AQ37" s="641" t="s">
        <v>319</v>
      </c>
      <c r="AR37" s="642"/>
      <c r="AS37" s="642"/>
      <c r="AT37" s="642"/>
      <c r="AU37" s="642"/>
      <c r="AV37" s="642"/>
      <c r="AW37" s="642"/>
      <c r="AX37" s="642"/>
      <c r="AY37" s="643"/>
      <c r="AZ37" s="608">
        <v>8568</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74337</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377736</v>
      </c>
      <c r="CS37" s="621"/>
      <c r="CT37" s="621"/>
      <c r="CU37" s="621"/>
      <c r="CV37" s="621"/>
      <c r="CW37" s="621"/>
      <c r="CX37" s="621"/>
      <c r="CY37" s="622"/>
      <c r="CZ37" s="611">
        <v>3.4</v>
      </c>
      <c r="DA37" s="623"/>
      <c r="DB37" s="623"/>
      <c r="DC37" s="624"/>
      <c r="DD37" s="614">
        <v>377736</v>
      </c>
      <c r="DE37" s="621"/>
      <c r="DF37" s="621"/>
      <c r="DG37" s="621"/>
      <c r="DH37" s="621"/>
      <c r="DI37" s="621"/>
      <c r="DJ37" s="621"/>
      <c r="DK37" s="622"/>
      <c r="DL37" s="614">
        <v>362014</v>
      </c>
      <c r="DM37" s="621"/>
      <c r="DN37" s="621"/>
      <c r="DO37" s="621"/>
      <c r="DP37" s="621"/>
      <c r="DQ37" s="621"/>
      <c r="DR37" s="621"/>
      <c r="DS37" s="621"/>
      <c r="DT37" s="621"/>
      <c r="DU37" s="621"/>
      <c r="DV37" s="622"/>
      <c r="DW37" s="611">
        <v>5.5</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838311</v>
      </c>
      <c r="S38" s="609"/>
      <c r="T38" s="609"/>
      <c r="U38" s="609"/>
      <c r="V38" s="609"/>
      <c r="W38" s="609"/>
      <c r="X38" s="609"/>
      <c r="Y38" s="610"/>
      <c r="Z38" s="646">
        <v>7.1</v>
      </c>
      <c r="AA38" s="646"/>
      <c r="AB38" s="646"/>
      <c r="AC38" s="646"/>
      <c r="AD38" s="647" t="s">
        <v>121</v>
      </c>
      <c r="AE38" s="647"/>
      <c r="AF38" s="647"/>
      <c r="AG38" s="647"/>
      <c r="AH38" s="647"/>
      <c r="AI38" s="647"/>
      <c r="AJ38" s="647"/>
      <c r="AK38" s="647"/>
      <c r="AL38" s="611" t="s">
        <v>121</v>
      </c>
      <c r="AM38" s="612"/>
      <c r="AN38" s="612"/>
      <c r="AO38" s="648"/>
      <c r="AQ38" s="641" t="s">
        <v>323</v>
      </c>
      <c r="AR38" s="642"/>
      <c r="AS38" s="642"/>
      <c r="AT38" s="642"/>
      <c r="AU38" s="642"/>
      <c r="AV38" s="642"/>
      <c r="AW38" s="642"/>
      <c r="AX38" s="642"/>
      <c r="AY38" s="643"/>
      <c r="AZ38" s="608" t="s">
        <v>121</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2937</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1183848</v>
      </c>
      <c r="CS38" s="609"/>
      <c r="CT38" s="609"/>
      <c r="CU38" s="609"/>
      <c r="CV38" s="609"/>
      <c r="CW38" s="609"/>
      <c r="CX38" s="609"/>
      <c r="CY38" s="610"/>
      <c r="CZ38" s="611">
        <v>10.5</v>
      </c>
      <c r="DA38" s="623"/>
      <c r="DB38" s="623"/>
      <c r="DC38" s="624"/>
      <c r="DD38" s="614">
        <v>968032</v>
      </c>
      <c r="DE38" s="609"/>
      <c r="DF38" s="609"/>
      <c r="DG38" s="609"/>
      <c r="DH38" s="609"/>
      <c r="DI38" s="609"/>
      <c r="DJ38" s="609"/>
      <c r="DK38" s="610"/>
      <c r="DL38" s="614">
        <v>930596</v>
      </c>
      <c r="DM38" s="609"/>
      <c r="DN38" s="609"/>
      <c r="DO38" s="609"/>
      <c r="DP38" s="609"/>
      <c r="DQ38" s="609"/>
      <c r="DR38" s="609"/>
      <c r="DS38" s="609"/>
      <c r="DT38" s="609"/>
      <c r="DU38" s="609"/>
      <c r="DV38" s="610"/>
      <c r="DW38" s="611">
        <v>14</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121</v>
      </c>
      <c r="S39" s="609"/>
      <c r="T39" s="609"/>
      <c r="U39" s="609"/>
      <c r="V39" s="609"/>
      <c r="W39" s="609"/>
      <c r="X39" s="609"/>
      <c r="Y39" s="610"/>
      <c r="Z39" s="646" t="s">
        <v>121</v>
      </c>
      <c r="AA39" s="646"/>
      <c r="AB39" s="646"/>
      <c r="AC39" s="646"/>
      <c r="AD39" s="647" t="s">
        <v>121</v>
      </c>
      <c r="AE39" s="647"/>
      <c r="AF39" s="647"/>
      <c r="AG39" s="647"/>
      <c r="AH39" s="647"/>
      <c r="AI39" s="647"/>
      <c r="AJ39" s="647"/>
      <c r="AK39" s="647"/>
      <c r="AL39" s="611" t="s">
        <v>121</v>
      </c>
      <c r="AM39" s="612"/>
      <c r="AN39" s="612"/>
      <c r="AO39" s="648"/>
      <c r="AQ39" s="641" t="s">
        <v>327</v>
      </c>
      <c r="AR39" s="642"/>
      <c r="AS39" s="642"/>
      <c r="AT39" s="642"/>
      <c r="AU39" s="642"/>
      <c r="AV39" s="642"/>
      <c r="AW39" s="642"/>
      <c r="AX39" s="642"/>
      <c r="AY39" s="643"/>
      <c r="AZ39" s="608" t="s">
        <v>121</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4370</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269884</v>
      </c>
      <c r="CS39" s="621"/>
      <c r="CT39" s="621"/>
      <c r="CU39" s="621"/>
      <c r="CV39" s="621"/>
      <c r="CW39" s="621"/>
      <c r="CX39" s="621"/>
      <c r="CY39" s="622"/>
      <c r="CZ39" s="611">
        <v>2.4</v>
      </c>
      <c r="DA39" s="623"/>
      <c r="DB39" s="623"/>
      <c r="DC39" s="624"/>
      <c r="DD39" s="614">
        <v>269546</v>
      </c>
      <c r="DE39" s="621"/>
      <c r="DF39" s="621"/>
      <c r="DG39" s="621"/>
      <c r="DH39" s="621"/>
      <c r="DI39" s="621"/>
      <c r="DJ39" s="621"/>
      <c r="DK39" s="622"/>
      <c r="DL39" s="614" t="s">
        <v>121</v>
      </c>
      <c r="DM39" s="621"/>
      <c r="DN39" s="621"/>
      <c r="DO39" s="621"/>
      <c r="DP39" s="621"/>
      <c r="DQ39" s="621"/>
      <c r="DR39" s="621"/>
      <c r="DS39" s="621"/>
      <c r="DT39" s="621"/>
      <c r="DU39" s="621"/>
      <c r="DV39" s="622"/>
      <c r="DW39" s="611" t="s">
        <v>121</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v>23011</v>
      </c>
      <c r="S40" s="609"/>
      <c r="T40" s="609"/>
      <c r="U40" s="609"/>
      <c r="V40" s="609"/>
      <c r="W40" s="609"/>
      <c r="X40" s="609"/>
      <c r="Y40" s="610"/>
      <c r="Z40" s="646">
        <v>0.2</v>
      </c>
      <c r="AA40" s="646"/>
      <c r="AB40" s="646"/>
      <c r="AC40" s="646"/>
      <c r="AD40" s="647" t="s">
        <v>121</v>
      </c>
      <c r="AE40" s="647"/>
      <c r="AF40" s="647"/>
      <c r="AG40" s="647"/>
      <c r="AH40" s="647"/>
      <c r="AI40" s="647"/>
      <c r="AJ40" s="647"/>
      <c r="AK40" s="647"/>
      <c r="AL40" s="611" t="s">
        <v>121</v>
      </c>
      <c r="AM40" s="612"/>
      <c r="AN40" s="612"/>
      <c r="AO40" s="648"/>
      <c r="AQ40" s="641" t="s">
        <v>331</v>
      </c>
      <c r="AR40" s="642"/>
      <c r="AS40" s="642"/>
      <c r="AT40" s="642"/>
      <c r="AU40" s="642"/>
      <c r="AV40" s="642"/>
      <c r="AW40" s="642"/>
      <c r="AX40" s="642"/>
      <c r="AY40" s="643"/>
      <c r="AZ40" s="608" t="s">
        <v>121</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90</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t="s">
        <v>121</v>
      </c>
      <c r="CS40" s="609"/>
      <c r="CT40" s="609"/>
      <c r="CU40" s="609"/>
      <c r="CV40" s="609"/>
      <c r="CW40" s="609"/>
      <c r="CX40" s="609"/>
      <c r="CY40" s="610"/>
      <c r="CZ40" s="611" t="s">
        <v>121</v>
      </c>
      <c r="DA40" s="623"/>
      <c r="DB40" s="623"/>
      <c r="DC40" s="624"/>
      <c r="DD40" s="614" t="s">
        <v>121</v>
      </c>
      <c r="DE40" s="609"/>
      <c r="DF40" s="609"/>
      <c r="DG40" s="609"/>
      <c r="DH40" s="609"/>
      <c r="DI40" s="609"/>
      <c r="DJ40" s="609"/>
      <c r="DK40" s="610"/>
      <c r="DL40" s="614" t="s">
        <v>121</v>
      </c>
      <c r="DM40" s="609"/>
      <c r="DN40" s="609"/>
      <c r="DO40" s="609"/>
      <c r="DP40" s="609"/>
      <c r="DQ40" s="609"/>
      <c r="DR40" s="609"/>
      <c r="DS40" s="609"/>
      <c r="DT40" s="609"/>
      <c r="DU40" s="609"/>
      <c r="DV40" s="610"/>
      <c r="DW40" s="611" t="s">
        <v>121</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11813711</v>
      </c>
      <c r="S41" s="633"/>
      <c r="T41" s="633"/>
      <c r="U41" s="633"/>
      <c r="V41" s="633"/>
      <c r="W41" s="633"/>
      <c r="X41" s="633"/>
      <c r="Y41" s="636"/>
      <c r="Z41" s="637">
        <v>100</v>
      </c>
      <c r="AA41" s="637"/>
      <c r="AB41" s="637"/>
      <c r="AC41" s="637"/>
      <c r="AD41" s="638">
        <v>6605133</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210397</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t="s">
        <v>121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121</v>
      </c>
      <c r="CS41" s="621"/>
      <c r="CT41" s="621"/>
      <c r="CU41" s="621"/>
      <c r="CV41" s="621"/>
      <c r="CW41" s="621"/>
      <c r="CX41" s="621"/>
      <c r="CY41" s="622"/>
      <c r="CZ41" s="611" t="s">
        <v>121</v>
      </c>
      <c r="DA41" s="623"/>
      <c r="DB41" s="623"/>
      <c r="DC41" s="624"/>
      <c r="DD41" s="614" t="s">
        <v>121</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973451</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411</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1392974</v>
      </c>
      <c r="CS42" s="621"/>
      <c r="CT42" s="621"/>
      <c r="CU42" s="621"/>
      <c r="CV42" s="621"/>
      <c r="CW42" s="621"/>
      <c r="CX42" s="621"/>
      <c r="CY42" s="622"/>
      <c r="CZ42" s="611">
        <v>12.4</v>
      </c>
      <c r="DA42" s="623"/>
      <c r="DB42" s="623"/>
      <c r="DC42" s="624"/>
      <c r="DD42" s="614">
        <v>415075</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342</v>
      </c>
      <c r="CD43" s="605" t="s">
        <v>343</v>
      </c>
      <c r="CE43" s="606"/>
      <c r="CF43" s="606"/>
      <c r="CG43" s="606"/>
      <c r="CH43" s="606"/>
      <c r="CI43" s="606"/>
      <c r="CJ43" s="606"/>
      <c r="CK43" s="606"/>
      <c r="CL43" s="606"/>
      <c r="CM43" s="606"/>
      <c r="CN43" s="606"/>
      <c r="CO43" s="606"/>
      <c r="CP43" s="606"/>
      <c r="CQ43" s="607"/>
      <c r="CR43" s="608">
        <v>19343</v>
      </c>
      <c r="CS43" s="621"/>
      <c r="CT43" s="621"/>
      <c r="CU43" s="621"/>
      <c r="CV43" s="621"/>
      <c r="CW43" s="621"/>
      <c r="CX43" s="621"/>
      <c r="CY43" s="622"/>
      <c r="CZ43" s="611">
        <v>0.2</v>
      </c>
      <c r="DA43" s="623"/>
      <c r="DB43" s="623"/>
      <c r="DC43" s="624"/>
      <c r="DD43" s="614">
        <v>19343</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1392974</v>
      </c>
      <c r="CS44" s="609"/>
      <c r="CT44" s="609"/>
      <c r="CU44" s="609"/>
      <c r="CV44" s="609"/>
      <c r="CW44" s="609"/>
      <c r="CX44" s="609"/>
      <c r="CY44" s="610"/>
      <c r="CZ44" s="611">
        <v>12.4</v>
      </c>
      <c r="DA44" s="612"/>
      <c r="DB44" s="612"/>
      <c r="DC44" s="613"/>
      <c r="DD44" s="614">
        <v>415075</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230059</v>
      </c>
      <c r="CS45" s="621"/>
      <c r="CT45" s="621"/>
      <c r="CU45" s="621"/>
      <c r="CV45" s="621"/>
      <c r="CW45" s="621"/>
      <c r="CX45" s="621"/>
      <c r="CY45" s="622"/>
      <c r="CZ45" s="611">
        <v>2</v>
      </c>
      <c r="DA45" s="623"/>
      <c r="DB45" s="623"/>
      <c r="DC45" s="624"/>
      <c r="DD45" s="614">
        <v>28131</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348</v>
      </c>
      <c r="CG46" s="606"/>
      <c r="CH46" s="606"/>
      <c r="CI46" s="606"/>
      <c r="CJ46" s="606"/>
      <c r="CK46" s="606"/>
      <c r="CL46" s="606"/>
      <c r="CM46" s="606"/>
      <c r="CN46" s="606"/>
      <c r="CO46" s="606"/>
      <c r="CP46" s="606"/>
      <c r="CQ46" s="607"/>
      <c r="CR46" s="608">
        <v>1156160</v>
      </c>
      <c r="CS46" s="609"/>
      <c r="CT46" s="609"/>
      <c r="CU46" s="609"/>
      <c r="CV46" s="609"/>
      <c r="CW46" s="609"/>
      <c r="CX46" s="609"/>
      <c r="CY46" s="610"/>
      <c r="CZ46" s="611">
        <v>10.3</v>
      </c>
      <c r="DA46" s="612"/>
      <c r="DB46" s="612"/>
      <c r="DC46" s="613"/>
      <c r="DD46" s="614">
        <v>380189</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349</v>
      </c>
      <c r="CG47" s="606"/>
      <c r="CH47" s="606"/>
      <c r="CI47" s="606"/>
      <c r="CJ47" s="606"/>
      <c r="CK47" s="606"/>
      <c r="CL47" s="606"/>
      <c r="CM47" s="606"/>
      <c r="CN47" s="606"/>
      <c r="CO47" s="606"/>
      <c r="CP47" s="606"/>
      <c r="CQ47" s="607"/>
      <c r="CR47" s="608" t="s">
        <v>121</v>
      </c>
      <c r="CS47" s="621"/>
      <c r="CT47" s="621"/>
      <c r="CU47" s="621"/>
      <c r="CV47" s="621"/>
      <c r="CW47" s="621"/>
      <c r="CX47" s="621"/>
      <c r="CY47" s="622"/>
      <c r="CZ47" s="611" t="s">
        <v>121</v>
      </c>
      <c r="DA47" s="623"/>
      <c r="DB47" s="623"/>
      <c r="DC47" s="624"/>
      <c r="DD47" s="614" t="s">
        <v>121</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x14ac:dyDescent="0.2">
      <c r="B48" s="207"/>
      <c r="CD48" s="631"/>
      <c r="CE48" s="632"/>
      <c r="CF48" s="605" t="s">
        <v>350</v>
      </c>
      <c r="CG48" s="606"/>
      <c r="CH48" s="606"/>
      <c r="CI48" s="606"/>
      <c r="CJ48" s="606"/>
      <c r="CK48" s="606"/>
      <c r="CL48" s="606"/>
      <c r="CM48" s="606"/>
      <c r="CN48" s="606"/>
      <c r="CO48" s="606"/>
      <c r="CP48" s="606"/>
      <c r="CQ48" s="607"/>
      <c r="CR48" s="608" t="s">
        <v>121</v>
      </c>
      <c r="CS48" s="609"/>
      <c r="CT48" s="609"/>
      <c r="CU48" s="609"/>
      <c r="CV48" s="609"/>
      <c r="CW48" s="609"/>
      <c r="CX48" s="609"/>
      <c r="CY48" s="610"/>
      <c r="CZ48" s="611" t="s">
        <v>121</v>
      </c>
      <c r="DA48" s="612"/>
      <c r="DB48" s="612"/>
      <c r="DC48" s="613"/>
      <c r="DD48" s="614" t="s">
        <v>121</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351</v>
      </c>
      <c r="CE49" s="590"/>
      <c r="CF49" s="590"/>
      <c r="CG49" s="590"/>
      <c r="CH49" s="590"/>
      <c r="CI49" s="590"/>
      <c r="CJ49" s="590"/>
      <c r="CK49" s="590"/>
      <c r="CL49" s="590"/>
      <c r="CM49" s="590"/>
      <c r="CN49" s="590"/>
      <c r="CO49" s="590"/>
      <c r="CP49" s="590"/>
      <c r="CQ49" s="591"/>
      <c r="CR49" s="592">
        <v>11229211</v>
      </c>
      <c r="CS49" s="593"/>
      <c r="CT49" s="593"/>
      <c r="CU49" s="593"/>
      <c r="CV49" s="593"/>
      <c r="CW49" s="593"/>
      <c r="CX49" s="593"/>
      <c r="CY49" s="594"/>
      <c r="CZ49" s="595">
        <v>100</v>
      </c>
      <c r="DA49" s="596"/>
      <c r="DB49" s="596"/>
      <c r="DC49" s="597"/>
      <c r="DD49" s="598">
        <v>7632814</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rY4hmpcB7nvPSPXQCCcfhhulAhnd67KfivPkl+ZiI1Hi8ag0/CVKKYLZTBh8WelAGlLyWVlV3oGnSbeoveU2mw==" saltValue="sWcxtBCS4pBgbH78VGWjf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2">
      <c r="A7" s="219">
        <v>1</v>
      </c>
      <c r="B7" s="1034" t="s">
        <v>374</v>
      </c>
      <c r="C7" s="1035"/>
      <c r="D7" s="1035"/>
      <c r="E7" s="1035"/>
      <c r="F7" s="1035"/>
      <c r="G7" s="1035"/>
      <c r="H7" s="1035"/>
      <c r="I7" s="1035"/>
      <c r="J7" s="1035"/>
      <c r="K7" s="1035"/>
      <c r="L7" s="1035"/>
      <c r="M7" s="1035"/>
      <c r="N7" s="1035"/>
      <c r="O7" s="1035"/>
      <c r="P7" s="1036"/>
      <c r="Q7" s="1089">
        <v>11820</v>
      </c>
      <c r="R7" s="1090"/>
      <c r="S7" s="1090"/>
      <c r="T7" s="1090"/>
      <c r="U7" s="1090"/>
      <c r="V7" s="1090">
        <v>11236</v>
      </c>
      <c r="W7" s="1090"/>
      <c r="X7" s="1090"/>
      <c r="Y7" s="1090"/>
      <c r="Z7" s="1090"/>
      <c r="AA7" s="1090">
        <v>585</v>
      </c>
      <c r="AB7" s="1090"/>
      <c r="AC7" s="1090"/>
      <c r="AD7" s="1090"/>
      <c r="AE7" s="1091"/>
      <c r="AF7" s="1092">
        <v>498</v>
      </c>
      <c r="AG7" s="1093"/>
      <c r="AH7" s="1093"/>
      <c r="AI7" s="1093"/>
      <c r="AJ7" s="1094"/>
      <c r="AK7" s="1095">
        <v>340</v>
      </c>
      <c r="AL7" s="1096"/>
      <c r="AM7" s="1096"/>
      <c r="AN7" s="1096"/>
      <c r="AO7" s="1096"/>
      <c r="AP7" s="1096">
        <v>4515</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c r="BT7" s="1087"/>
      <c r="BU7" s="1087"/>
      <c r="BV7" s="1087"/>
      <c r="BW7" s="1087"/>
      <c r="BX7" s="1087"/>
      <c r="BY7" s="1087"/>
      <c r="BZ7" s="1087"/>
      <c r="CA7" s="1087"/>
      <c r="CB7" s="1087"/>
      <c r="CC7" s="1087"/>
      <c r="CD7" s="1087"/>
      <c r="CE7" s="1087"/>
      <c r="CF7" s="1087"/>
      <c r="CG7" s="1099"/>
      <c r="CH7" s="1083"/>
      <c r="CI7" s="1084"/>
      <c r="CJ7" s="1084"/>
      <c r="CK7" s="1084"/>
      <c r="CL7" s="1085"/>
      <c r="CM7" s="1083"/>
      <c r="CN7" s="1084"/>
      <c r="CO7" s="1084"/>
      <c r="CP7" s="1084"/>
      <c r="CQ7" s="1085"/>
      <c r="CR7" s="1083"/>
      <c r="CS7" s="1084"/>
      <c r="CT7" s="1084"/>
      <c r="CU7" s="1084"/>
      <c r="CV7" s="1085"/>
      <c r="CW7" s="1083"/>
      <c r="CX7" s="1084"/>
      <c r="CY7" s="1084"/>
      <c r="CZ7" s="1084"/>
      <c r="DA7" s="1085"/>
      <c r="DB7" s="1083"/>
      <c r="DC7" s="1084"/>
      <c r="DD7" s="1084"/>
      <c r="DE7" s="1084"/>
      <c r="DF7" s="1085"/>
      <c r="DG7" s="1083"/>
      <c r="DH7" s="1084"/>
      <c r="DI7" s="1084"/>
      <c r="DJ7" s="1084"/>
      <c r="DK7" s="1085"/>
      <c r="DL7" s="1083"/>
      <c r="DM7" s="1084"/>
      <c r="DN7" s="1084"/>
      <c r="DO7" s="1084"/>
      <c r="DP7" s="1085"/>
      <c r="DQ7" s="1083"/>
      <c r="DR7" s="1084"/>
      <c r="DS7" s="1084"/>
      <c r="DT7" s="1084"/>
      <c r="DU7" s="1085"/>
      <c r="DV7" s="1086"/>
      <c r="DW7" s="1087"/>
      <c r="DX7" s="1087"/>
      <c r="DY7" s="1087"/>
      <c r="DZ7" s="1088"/>
      <c r="EA7" s="217"/>
    </row>
    <row r="8" spans="1:131" s="218" customFormat="1" ht="26.25" customHeight="1" x14ac:dyDescent="0.2">
      <c r="A8" s="221">
        <v>2</v>
      </c>
      <c r="B8" s="1017" t="s">
        <v>375</v>
      </c>
      <c r="C8" s="1018"/>
      <c r="D8" s="1018"/>
      <c r="E8" s="1018"/>
      <c r="F8" s="1018"/>
      <c r="G8" s="1018"/>
      <c r="H8" s="1018"/>
      <c r="I8" s="1018"/>
      <c r="J8" s="1018"/>
      <c r="K8" s="1018"/>
      <c r="L8" s="1018"/>
      <c r="M8" s="1018"/>
      <c r="N8" s="1018"/>
      <c r="O8" s="1018"/>
      <c r="P8" s="1019"/>
      <c r="Q8" s="1025">
        <v>1450</v>
      </c>
      <c r="R8" s="1026"/>
      <c r="S8" s="1026"/>
      <c r="T8" s="1026"/>
      <c r="U8" s="1026"/>
      <c r="V8" s="1026">
        <v>1450</v>
      </c>
      <c r="W8" s="1026"/>
      <c r="X8" s="1026"/>
      <c r="Y8" s="1026"/>
      <c r="Z8" s="1026"/>
      <c r="AA8" s="1026">
        <v>0</v>
      </c>
      <c r="AB8" s="1026"/>
      <c r="AC8" s="1026"/>
      <c r="AD8" s="1026"/>
      <c r="AE8" s="1027"/>
      <c r="AF8" s="1022" t="s">
        <v>121</v>
      </c>
      <c r="AG8" s="1023"/>
      <c r="AH8" s="1023"/>
      <c r="AI8" s="1023"/>
      <c r="AJ8" s="1024"/>
      <c r="AK8" s="1067" t="s">
        <v>545</v>
      </c>
      <c r="AL8" s="1068"/>
      <c r="AM8" s="1068"/>
      <c r="AN8" s="1068"/>
      <c r="AO8" s="1068"/>
      <c r="AP8" s="1068" t="s">
        <v>545</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7"/>
    </row>
    <row r="9" spans="1:131" s="218" customFormat="1" ht="26.25" customHeight="1" x14ac:dyDescent="0.2">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2">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2">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2">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2">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2">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2">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2">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2">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2">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2">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2">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5">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2">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5">
      <c r="A23" s="223" t="s">
        <v>377</v>
      </c>
      <c r="B23" s="924" t="s">
        <v>378</v>
      </c>
      <c r="C23" s="925"/>
      <c r="D23" s="925"/>
      <c r="E23" s="925"/>
      <c r="F23" s="925"/>
      <c r="G23" s="925"/>
      <c r="H23" s="925"/>
      <c r="I23" s="925"/>
      <c r="J23" s="925"/>
      <c r="K23" s="925"/>
      <c r="L23" s="925"/>
      <c r="M23" s="925"/>
      <c r="N23" s="925"/>
      <c r="O23" s="925"/>
      <c r="P23" s="935"/>
      <c r="Q23" s="1054">
        <v>13270</v>
      </c>
      <c r="R23" s="1048"/>
      <c r="S23" s="1048"/>
      <c r="T23" s="1048"/>
      <c r="U23" s="1048"/>
      <c r="V23" s="1048">
        <v>12686</v>
      </c>
      <c r="W23" s="1048"/>
      <c r="X23" s="1048"/>
      <c r="Y23" s="1048"/>
      <c r="Z23" s="1048"/>
      <c r="AA23" s="1048">
        <v>585</v>
      </c>
      <c r="AB23" s="1048"/>
      <c r="AC23" s="1048"/>
      <c r="AD23" s="1048"/>
      <c r="AE23" s="1055"/>
      <c r="AF23" s="1056">
        <v>498</v>
      </c>
      <c r="AG23" s="1048"/>
      <c r="AH23" s="1048"/>
      <c r="AI23" s="1048"/>
      <c r="AJ23" s="1057"/>
      <c r="AK23" s="1058"/>
      <c r="AL23" s="1059"/>
      <c r="AM23" s="1059"/>
      <c r="AN23" s="1059"/>
      <c r="AO23" s="1059"/>
      <c r="AP23" s="1048">
        <v>4515</v>
      </c>
      <c r="AQ23" s="1048"/>
      <c r="AR23" s="1048"/>
      <c r="AS23" s="1048"/>
      <c r="AT23" s="1048"/>
      <c r="AU23" s="1049"/>
      <c r="AV23" s="1049"/>
      <c r="AW23" s="1049"/>
      <c r="AX23" s="1049"/>
      <c r="AY23" s="1050"/>
      <c r="AZ23" s="1051" t="s">
        <v>121</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2">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5">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5">
        <v>1</v>
      </c>
      <c r="B28" s="1034" t="s">
        <v>389</v>
      </c>
      <c r="C28" s="1035"/>
      <c r="D28" s="1035"/>
      <c r="E28" s="1035"/>
      <c r="F28" s="1035"/>
      <c r="G28" s="1035"/>
      <c r="H28" s="1035"/>
      <c r="I28" s="1035"/>
      <c r="J28" s="1035"/>
      <c r="K28" s="1035"/>
      <c r="L28" s="1035"/>
      <c r="M28" s="1035"/>
      <c r="N28" s="1035"/>
      <c r="O28" s="1035"/>
      <c r="P28" s="1036"/>
      <c r="Q28" s="1037">
        <v>2772</v>
      </c>
      <c r="R28" s="1038"/>
      <c r="S28" s="1038"/>
      <c r="T28" s="1038"/>
      <c r="U28" s="1038"/>
      <c r="V28" s="1038">
        <v>2663</v>
      </c>
      <c r="W28" s="1038"/>
      <c r="X28" s="1038"/>
      <c r="Y28" s="1038"/>
      <c r="Z28" s="1038"/>
      <c r="AA28" s="1038">
        <v>109</v>
      </c>
      <c r="AB28" s="1038"/>
      <c r="AC28" s="1038"/>
      <c r="AD28" s="1038"/>
      <c r="AE28" s="1039"/>
      <c r="AF28" s="1040">
        <v>109</v>
      </c>
      <c r="AG28" s="1038"/>
      <c r="AH28" s="1038"/>
      <c r="AI28" s="1038"/>
      <c r="AJ28" s="1041"/>
      <c r="AK28" s="1029">
        <v>400</v>
      </c>
      <c r="AL28" s="1030"/>
      <c r="AM28" s="1030"/>
      <c r="AN28" s="1030"/>
      <c r="AO28" s="1030"/>
      <c r="AP28" s="1030" t="s">
        <v>545</v>
      </c>
      <c r="AQ28" s="1030"/>
      <c r="AR28" s="1030"/>
      <c r="AS28" s="1030"/>
      <c r="AT28" s="1030"/>
      <c r="AU28" s="1030" t="s">
        <v>545</v>
      </c>
      <c r="AV28" s="1030"/>
      <c r="AW28" s="1030"/>
      <c r="AX28" s="1030"/>
      <c r="AY28" s="1030"/>
      <c r="AZ28" s="1031" t="s">
        <v>545</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5">
        <v>2</v>
      </c>
      <c r="B29" s="1017" t="s">
        <v>390</v>
      </c>
      <c r="C29" s="1018"/>
      <c r="D29" s="1018"/>
      <c r="E29" s="1018"/>
      <c r="F29" s="1018"/>
      <c r="G29" s="1018"/>
      <c r="H29" s="1018"/>
      <c r="I29" s="1018"/>
      <c r="J29" s="1018"/>
      <c r="K29" s="1018"/>
      <c r="L29" s="1018"/>
      <c r="M29" s="1018"/>
      <c r="N29" s="1018"/>
      <c r="O29" s="1018"/>
      <c r="P29" s="1019"/>
      <c r="Q29" s="1025">
        <v>3129</v>
      </c>
      <c r="R29" s="1026"/>
      <c r="S29" s="1026"/>
      <c r="T29" s="1026"/>
      <c r="U29" s="1026"/>
      <c r="V29" s="1026">
        <v>2950</v>
      </c>
      <c r="W29" s="1026"/>
      <c r="X29" s="1026"/>
      <c r="Y29" s="1026"/>
      <c r="Z29" s="1026"/>
      <c r="AA29" s="1026">
        <v>180</v>
      </c>
      <c r="AB29" s="1026"/>
      <c r="AC29" s="1026"/>
      <c r="AD29" s="1026"/>
      <c r="AE29" s="1027"/>
      <c r="AF29" s="1022">
        <v>180</v>
      </c>
      <c r="AG29" s="1023"/>
      <c r="AH29" s="1023"/>
      <c r="AI29" s="1023"/>
      <c r="AJ29" s="1024"/>
      <c r="AK29" s="967">
        <v>492</v>
      </c>
      <c r="AL29" s="958"/>
      <c r="AM29" s="958"/>
      <c r="AN29" s="958"/>
      <c r="AO29" s="958"/>
      <c r="AP29" s="958" t="s">
        <v>545</v>
      </c>
      <c r="AQ29" s="958"/>
      <c r="AR29" s="958"/>
      <c r="AS29" s="958"/>
      <c r="AT29" s="958"/>
      <c r="AU29" s="958" t="s">
        <v>545</v>
      </c>
      <c r="AV29" s="958"/>
      <c r="AW29" s="958"/>
      <c r="AX29" s="958"/>
      <c r="AY29" s="958"/>
      <c r="AZ29" s="1028" t="s">
        <v>545</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5">
        <v>3</v>
      </c>
      <c r="B30" s="1017" t="s">
        <v>391</v>
      </c>
      <c r="C30" s="1018"/>
      <c r="D30" s="1018"/>
      <c r="E30" s="1018"/>
      <c r="F30" s="1018"/>
      <c r="G30" s="1018"/>
      <c r="H30" s="1018"/>
      <c r="I30" s="1018"/>
      <c r="J30" s="1018"/>
      <c r="K30" s="1018"/>
      <c r="L30" s="1018"/>
      <c r="M30" s="1018"/>
      <c r="N30" s="1018"/>
      <c r="O30" s="1018"/>
      <c r="P30" s="1019"/>
      <c r="Q30" s="1025">
        <v>464</v>
      </c>
      <c r="R30" s="1026"/>
      <c r="S30" s="1026"/>
      <c r="T30" s="1026"/>
      <c r="U30" s="1026"/>
      <c r="V30" s="1026">
        <v>459</v>
      </c>
      <c r="W30" s="1026"/>
      <c r="X30" s="1026"/>
      <c r="Y30" s="1026"/>
      <c r="Z30" s="1026"/>
      <c r="AA30" s="1026">
        <v>5</v>
      </c>
      <c r="AB30" s="1026"/>
      <c r="AC30" s="1026"/>
      <c r="AD30" s="1026"/>
      <c r="AE30" s="1027"/>
      <c r="AF30" s="1022">
        <v>5</v>
      </c>
      <c r="AG30" s="1023"/>
      <c r="AH30" s="1023"/>
      <c r="AI30" s="1023"/>
      <c r="AJ30" s="1024"/>
      <c r="AK30" s="967">
        <v>120</v>
      </c>
      <c r="AL30" s="958"/>
      <c r="AM30" s="958"/>
      <c r="AN30" s="958"/>
      <c r="AO30" s="958"/>
      <c r="AP30" s="958" t="s">
        <v>545</v>
      </c>
      <c r="AQ30" s="958"/>
      <c r="AR30" s="958"/>
      <c r="AS30" s="958"/>
      <c r="AT30" s="958"/>
      <c r="AU30" s="958" t="s">
        <v>545</v>
      </c>
      <c r="AV30" s="958"/>
      <c r="AW30" s="958"/>
      <c r="AX30" s="958"/>
      <c r="AY30" s="958"/>
      <c r="AZ30" s="1028" t="s">
        <v>545</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5">
        <v>4</v>
      </c>
      <c r="B31" s="1017" t="s">
        <v>392</v>
      </c>
      <c r="C31" s="1018"/>
      <c r="D31" s="1018"/>
      <c r="E31" s="1018"/>
      <c r="F31" s="1018"/>
      <c r="G31" s="1018"/>
      <c r="H31" s="1018"/>
      <c r="I31" s="1018"/>
      <c r="J31" s="1018"/>
      <c r="K31" s="1018"/>
      <c r="L31" s="1018"/>
      <c r="M31" s="1018"/>
      <c r="N31" s="1018"/>
      <c r="O31" s="1018"/>
      <c r="P31" s="1019"/>
      <c r="Q31" s="1025">
        <v>551</v>
      </c>
      <c r="R31" s="1026"/>
      <c r="S31" s="1026"/>
      <c r="T31" s="1026"/>
      <c r="U31" s="1026"/>
      <c r="V31" s="1026">
        <v>439</v>
      </c>
      <c r="W31" s="1026"/>
      <c r="X31" s="1026"/>
      <c r="Y31" s="1026"/>
      <c r="Z31" s="1026"/>
      <c r="AA31" s="1026">
        <v>112</v>
      </c>
      <c r="AB31" s="1026"/>
      <c r="AC31" s="1026"/>
      <c r="AD31" s="1026"/>
      <c r="AE31" s="1027"/>
      <c r="AF31" s="1022">
        <v>622</v>
      </c>
      <c r="AG31" s="1023"/>
      <c r="AH31" s="1023"/>
      <c r="AI31" s="1023"/>
      <c r="AJ31" s="1024"/>
      <c r="AK31" s="967">
        <v>9</v>
      </c>
      <c r="AL31" s="958"/>
      <c r="AM31" s="958"/>
      <c r="AN31" s="958"/>
      <c r="AO31" s="958"/>
      <c r="AP31" s="958">
        <v>82</v>
      </c>
      <c r="AQ31" s="958"/>
      <c r="AR31" s="958"/>
      <c r="AS31" s="958"/>
      <c r="AT31" s="958"/>
      <c r="AU31" s="958">
        <v>1</v>
      </c>
      <c r="AV31" s="958"/>
      <c r="AW31" s="958"/>
      <c r="AX31" s="958"/>
      <c r="AY31" s="958"/>
      <c r="AZ31" s="1028" t="s">
        <v>545</v>
      </c>
      <c r="BA31" s="1028"/>
      <c r="BB31" s="1028"/>
      <c r="BC31" s="1028"/>
      <c r="BD31" s="1028"/>
      <c r="BE31" s="959" t="s">
        <v>393</v>
      </c>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5">
        <v>5</v>
      </c>
      <c r="B32" s="1017"/>
      <c r="C32" s="1018"/>
      <c r="D32" s="1018"/>
      <c r="E32" s="1018"/>
      <c r="F32" s="1018"/>
      <c r="G32" s="1018"/>
      <c r="H32" s="1018"/>
      <c r="I32" s="1018"/>
      <c r="J32" s="1018"/>
      <c r="K32" s="1018"/>
      <c r="L32" s="1018"/>
      <c r="M32" s="1018"/>
      <c r="N32" s="1018"/>
      <c r="O32" s="1018"/>
      <c r="P32" s="1019"/>
      <c r="Q32" s="1025"/>
      <c r="R32" s="1026"/>
      <c r="S32" s="1026"/>
      <c r="T32" s="1026"/>
      <c r="U32" s="1026"/>
      <c r="V32" s="1026"/>
      <c r="W32" s="1026"/>
      <c r="X32" s="1026"/>
      <c r="Y32" s="1026"/>
      <c r="Z32" s="1026"/>
      <c r="AA32" s="1026"/>
      <c r="AB32" s="1026"/>
      <c r="AC32" s="1026"/>
      <c r="AD32" s="1026"/>
      <c r="AE32" s="1027"/>
      <c r="AF32" s="1022"/>
      <c r="AG32" s="1023"/>
      <c r="AH32" s="1023"/>
      <c r="AI32" s="1023"/>
      <c r="AJ32" s="1024"/>
      <c r="AK32" s="967"/>
      <c r="AL32" s="958"/>
      <c r="AM32" s="958"/>
      <c r="AN32" s="958"/>
      <c r="AO32" s="958"/>
      <c r="AP32" s="958"/>
      <c r="AQ32" s="958"/>
      <c r="AR32" s="958"/>
      <c r="AS32" s="958"/>
      <c r="AT32" s="958"/>
      <c r="AU32" s="958"/>
      <c r="AV32" s="958"/>
      <c r="AW32" s="958"/>
      <c r="AX32" s="958"/>
      <c r="AY32" s="958"/>
      <c r="AZ32" s="1028"/>
      <c r="BA32" s="1028"/>
      <c r="BB32" s="1028"/>
      <c r="BC32" s="1028"/>
      <c r="BD32" s="1028"/>
      <c r="BE32" s="959"/>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5">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394</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3" t="s">
        <v>377</v>
      </c>
      <c r="B63" s="924" t="s">
        <v>395</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915</v>
      </c>
      <c r="AG63" s="946"/>
      <c r="AH63" s="946"/>
      <c r="AI63" s="946"/>
      <c r="AJ63" s="1009"/>
      <c r="AK63" s="1010"/>
      <c r="AL63" s="950"/>
      <c r="AM63" s="950"/>
      <c r="AN63" s="950"/>
      <c r="AO63" s="950"/>
      <c r="AP63" s="946">
        <v>82</v>
      </c>
      <c r="AQ63" s="946"/>
      <c r="AR63" s="946"/>
      <c r="AS63" s="946"/>
      <c r="AT63" s="946"/>
      <c r="AU63" s="946">
        <v>1</v>
      </c>
      <c r="AV63" s="946"/>
      <c r="AW63" s="946"/>
      <c r="AX63" s="946"/>
      <c r="AY63" s="946"/>
      <c r="AZ63" s="1004"/>
      <c r="BA63" s="1004"/>
      <c r="BB63" s="1004"/>
      <c r="BC63" s="1004"/>
      <c r="BD63" s="1004"/>
      <c r="BE63" s="947"/>
      <c r="BF63" s="947"/>
      <c r="BG63" s="947"/>
      <c r="BH63" s="947"/>
      <c r="BI63" s="948"/>
      <c r="BJ63" s="1005" t="s">
        <v>121</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397</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398</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9">
        <v>1</v>
      </c>
      <c r="B68" s="972" t="s">
        <v>546</v>
      </c>
      <c r="C68" s="973"/>
      <c r="D68" s="973"/>
      <c r="E68" s="973"/>
      <c r="F68" s="973"/>
      <c r="G68" s="973"/>
      <c r="H68" s="973"/>
      <c r="I68" s="973"/>
      <c r="J68" s="973"/>
      <c r="K68" s="973"/>
      <c r="L68" s="973"/>
      <c r="M68" s="973"/>
      <c r="N68" s="973"/>
      <c r="O68" s="973"/>
      <c r="P68" s="974"/>
      <c r="Q68" s="975">
        <v>910</v>
      </c>
      <c r="R68" s="969"/>
      <c r="S68" s="969"/>
      <c r="T68" s="969"/>
      <c r="U68" s="969"/>
      <c r="V68" s="969">
        <v>891</v>
      </c>
      <c r="W68" s="969"/>
      <c r="X68" s="969"/>
      <c r="Y68" s="969"/>
      <c r="Z68" s="969"/>
      <c r="AA68" s="969">
        <v>19</v>
      </c>
      <c r="AB68" s="969"/>
      <c r="AC68" s="969"/>
      <c r="AD68" s="969"/>
      <c r="AE68" s="969"/>
      <c r="AF68" s="969">
        <v>19</v>
      </c>
      <c r="AG68" s="969"/>
      <c r="AH68" s="969"/>
      <c r="AI68" s="969"/>
      <c r="AJ68" s="969"/>
      <c r="AK68" s="969" t="s">
        <v>545</v>
      </c>
      <c r="AL68" s="969"/>
      <c r="AM68" s="969"/>
      <c r="AN68" s="969"/>
      <c r="AO68" s="969"/>
      <c r="AP68" s="969">
        <v>316</v>
      </c>
      <c r="AQ68" s="969"/>
      <c r="AR68" s="969"/>
      <c r="AS68" s="969"/>
      <c r="AT68" s="969"/>
      <c r="AU68" s="969">
        <v>257</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1">
        <v>2</v>
      </c>
      <c r="B69" s="961" t="s">
        <v>547</v>
      </c>
      <c r="C69" s="962"/>
      <c r="D69" s="962"/>
      <c r="E69" s="962"/>
      <c r="F69" s="962"/>
      <c r="G69" s="962"/>
      <c r="H69" s="962"/>
      <c r="I69" s="962"/>
      <c r="J69" s="962"/>
      <c r="K69" s="962"/>
      <c r="L69" s="962"/>
      <c r="M69" s="962"/>
      <c r="N69" s="962"/>
      <c r="O69" s="962"/>
      <c r="P69" s="963"/>
      <c r="Q69" s="964">
        <v>2</v>
      </c>
      <c r="R69" s="958"/>
      <c r="S69" s="958"/>
      <c r="T69" s="958"/>
      <c r="U69" s="958"/>
      <c r="V69" s="958">
        <v>1</v>
      </c>
      <c r="W69" s="958"/>
      <c r="X69" s="958"/>
      <c r="Y69" s="958"/>
      <c r="Z69" s="958"/>
      <c r="AA69" s="958">
        <v>1</v>
      </c>
      <c r="AB69" s="958"/>
      <c r="AC69" s="958"/>
      <c r="AD69" s="958"/>
      <c r="AE69" s="958"/>
      <c r="AF69" s="958">
        <v>1</v>
      </c>
      <c r="AG69" s="958"/>
      <c r="AH69" s="958"/>
      <c r="AI69" s="958"/>
      <c r="AJ69" s="958"/>
      <c r="AK69" s="958" t="s">
        <v>545</v>
      </c>
      <c r="AL69" s="958"/>
      <c r="AM69" s="958"/>
      <c r="AN69" s="958"/>
      <c r="AO69" s="958"/>
      <c r="AP69" s="958" t="s">
        <v>545</v>
      </c>
      <c r="AQ69" s="958"/>
      <c r="AR69" s="958"/>
      <c r="AS69" s="958"/>
      <c r="AT69" s="958"/>
      <c r="AU69" s="958" t="s">
        <v>545</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1">
        <v>3</v>
      </c>
      <c r="B70" s="961" t="s">
        <v>548</v>
      </c>
      <c r="C70" s="962"/>
      <c r="D70" s="962"/>
      <c r="E70" s="962"/>
      <c r="F70" s="962"/>
      <c r="G70" s="962"/>
      <c r="H70" s="962"/>
      <c r="I70" s="962"/>
      <c r="J70" s="962"/>
      <c r="K70" s="962"/>
      <c r="L70" s="962"/>
      <c r="M70" s="962"/>
      <c r="N70" s="962"/>
      <c r="O70" s="962"/>
      <c r="P70" s="963"/>
      <c r="Q70" s="964">
        <v>4917</v>
      </c>
      <c r="R70" s="958"/>
      <c r="S70" s="958"/>
      <c r="T70" s="958"/>
      <c r="U70" s="958"/>
      <c r="V70" s="958">
        <v>4349</v>
      </c>
      <c r="W70" s="958"/>
      <c r="X70" s="958"/>
      <c r="Y70" s="958"/>
      <c r="Z70" s="958"/>
      <c r="AA70" s="958">
        <v>568</v>
      </c>
      <c r="AB70" s="958"/>
      <c r="AC70" s="958"/>
      <c r="AD70" s="958"/>
      <c r="AE70" s="958"/>
      <c r="AF70" s="958">
        <v>568</v>
      </c>
      <c r="AG70" s="958"/>
      <c r="AH70" s="958"/>
      <c r="AI70" s="958"/>
      <c r="AJ70" s="958"/>
      <c r="AK70" s="958">
        <v>11</v>
      </c>
      <c r="AL70" s="958"/>
      <c r="AM70" s="958"/>
      <c r="AN70" s="958"/>
      <c r="AO70" s="958"/>
      <c r="AP70" s="958" t="s">
        <v>545</v>
      </c>
      <c r="AQ70" s="958"/>
      <c r="AR70" s="958"/>
      <c r="AS70" s="958"/>
      <c r="AT70" s="958"/>
      <c r="AU70" s="958" t="s">
        <v>545</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1">
        <v>4</v>
      </c>
      <c r="B71" s="961" t="s">
        <v>549</v>
      </c>
      <c r="C71" s="962"/>
      <c r="D71" s="962"/>
      <c r="E71" s="962"/>
      <c r="F71" s="962"/>
      <c r="G71" s="962"/>
      <c r="H71" s="962"/>
      <c r="I71" s="962"/>
      <c r="J71" s="962"/>
      <c r="K71" s="962"/>
      <c r="L71" s="962"/>
      <c r="M71" s="962"/>
      <c r="N71" s="962"/>
      <c r="O71" s="962"/>
      <c r="P71" s="963"/>
      <c r="Q71" s="964">
        <v>96</v>
      </c>
      <c r="R71" s="958"/>
      <c r="S71" s="958"/>
      <c r="T71" s="958"/>
      <c r="U71" s="958"/>
      <c r="V71" s="958">
        <v>63</v>
      </c>
      <c r="W71" s="958"/>
      <c r="X71" s="958"/>
      <c r="Y71" s="958"/>
      <c r="Z71" s="958"/>
      <c r="AA71" s="958">
        <v>33</v>
      </c>
      <c r="AB71" s="958"/>
      <c r="AC71" s="958"/>
      <c r="AD71" s="958"/>
      <c r="AE71" s="958"/>
      <c r="AF71" s="958">
        <v>33</v>
      </c>
      <c r="AG71" s="958"/>
      <c r="AH71" s="958"/>
      <c r="AI71" s="958"/>
      <c r="AJ71" s="958"/>
      <c r="AK71" s="958" t="s">
        <v>545</v>
      </c>
      <c r="AL71" s="958"/>
      <c r="AM71" s="958"/>
      <c r="AN71" s="958"/>
      <c r="AO71" s="958"/>
      <c r="AP71" s="958" t="s">
        <v>545</v>
      </c>
      <c r="AQ71" s="958"/>
      <c r="AR71" s="958"/>
      <c r="AS71" s="958"/>
      <c r="AT71" s="958"/>
      <c r="AU71" s="958" t="s">
        <v>545</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1">
        <v>5</v>
      </c>
      <c r="B72" s="961" t="s">
        <v>550</v>
      </c>
      <c r="C72" s="962"/>
      <c r="D72" s="962"/>
      <c r="E72" s="962"/>
      <c r="F72" s="962"/>
      <c r="G72" s="962"/>
      <c r="H72" s="962"/>
      <c r="I72" s="962"/>
      <c r="J72" s="962"/>
      <c r="K72" s="962"/>
      <c r="L72" s="962"/>
      <c r="M72" s="962"/>
      <c r="N72" s="962"/>
      <c r="O72" s="962"/>
      <c r="P72" s="963"/>
      <c r="Q72" s="964">
        <v>75</v>
      </c>
      <c r="R72" s="958"/>
      <c r="S72" s="958"/>
      <c r="T72" s="958"/>
      <c r="U72" s="958"/>
      <c r="V72" s="958">
        <v>68</v>
      </c>
      <c r="W72" s="958"/>
      <c r="X72" s="958"/>
      <c r="Y72" s="958"/>
      <c r="Z72" s="958"/>
      <c r="AA72" s="958">
        <v>7</v>
      </c>
      <c r="AB72" s="958"/>
      <c r="AC72" s="958"/>
      <c r="AD72" s="958"/>
      <c r="AE72" s="958"/>
      <c r="AF72" s="958">
        <v>7</v>
      </c>
      <c r="AG72" s="958"/>
      <c r="AH72" s="958"/>
      <c r="AI72" s="958"/>
      <c r="AJ72" s="958"/>
      <c r="AK72" s="958">
        <v>17</v>
      </c>
      <c r="AL72" s="958"/>
      <c r="AM72" s="958"/>
      <c r="AN72" s="958"/>
      <c r="AO72" s="958"/>
      <c r="AP72" s="958" t="s">
        <v>545</v>
      </c>
      <c r="AQ72" s="958"/>
      <c r="AR72" s="958"/>
      <c r="AS72" s="958"/>
      <c r="AT72" s="958"/>
      <c r="AU72" s="958" t="s">
        <v>545</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1">
        <v>6</v>
      </c>
      <c r="B73" s="961" t="s">
        <v>551</v>
      </c>
      <c r="C73" s="962"/>
      <c r="D73" s="962"/>
      <c r="E73" s="962"/>
      <c r="F73" s="962"/>
      <c r="G73" s="962"/>
      <c r="H73" s="962"/>
      <c r="I73" s="962"/>
      <c r="J73" s="962"/>
      <c r="K73" s="962"/>
      <c r="L73" s="962"/>
      <c r="M73" s="962"/>
      <c r="N73" s="962"/>
      <c r="O73" s="962"/>
      <c r="P73" s="963"/>
      <c r="Q73" s="964">
        <v>143031</v>
      </c>
      <c r="R73" s="958"/>
      <c r="S73" s="958"/>
      <c r="T73" s="958"/>
      <c r="U73" s="958"/>
      <c r="V73" s="958">
        <v>140009</v>
      </c>
      <c r="W73" s="958"/>
      <c r="X73" s="958"/>
      <c r="Y73" s="958"/>
      <c r="Z73" s="958"/>
      <c r="AA73" s="958">
        <v>3022</v>
      </c>
      <c r="AB73" s="958"/>
      <c r="AC73" s="958"/>
      <c r="AD73" s="958"/>
      <c r="AE73" s="958"/>
      <c r="AF73" s="958">
        <v>3022</v>
      </c>
      <c r="AG73" s="958"/>
      <c r="AH73" s="958"/>
      <c r="AI73" s="958"/>
      <c r="AJ73" s="958"/>
      <c r="AK73" s="958" t="s">
        <v>545</v>
      </c>
      <c r="AL73" s="958"/>
      <c r="AM73" s="958"/>
      <c r="AN73" s="958"/>
      <c r="AO73" s="958"/>
      <c r="AP73" s="958" t="s">
        <v>545</v>
      </c>
      <c r="AQ73" s="958"/>
      <c r="AR73" s="958"/>
      <c r="AS73" s="958"/>
      <c r="AT73" s="958"/>
      <c r="AU73" s="958" t="s">
        <v>545</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1">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1">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3" t="s">
        <v>377</v>
      </c>
      <c r="B88" s="924" t="s">
        <v>399</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3650</v>
      </c>
      <c r="AG88" s="946"/>
      <c r="AH88" s="946"/>
      <c r="AI88" s="946"/>
      <c r="AJ88" s="946"/>
      <c r="AK88" s="950"/>
      <c r="AL88" s="950"/>
      <c r="AM88" s="950"/>
      <c r="AN88" s="950"/>
      <c r="AO88" s="950"/>
      <c r="AP88" s="946">
        <v>316</v>
      </c>
      <c r="AQ88" s="946"/>
      <c r="AR88" s="946"/>
      <c r="AS88" s="946"/>
      <c r="AT88" s="946"/>
      <c r="AU88" s="946">
        <v>257</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924" t="s">
        <v>400</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401</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402</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405</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406</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407</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408</v>
      </c>
      <c r="AB109" s="883"/>
      <c r="AC109" s="883"/>
      <c r="AD109" s="883"/>
      <c r="AE109" s="884"/>
      <c r="AF109" s="885" t="s">
        <v>409</v>
      </c>
      <c r="AG109" s="883"/>
      <c r="AH109" s="883"/>
      <c r="AI109" s="883"/>
      <c r="AJ109" s="884"/>
      <c r="AK109" s="885" t="s">
        <v>294</v>
      </c>
      <c r="AL109" s="883"/>
      <c r="AM109" s="883"/>
      <c r="AN109" s="883"/>
      <c r="AO109" s="884"/>
      <c r="AP109" s="885" t="s">
        <v>410</v>
      </c>
      <c r="AQ109" s="883"/>
      <c r="AR109" s="883"/>
      <c r="AS109" s="883"/>
      <c r="AT109" s="916"/>
      <c r="AU109" s="882" t="s">
        <v>407</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408</v>
      </c>
      <c r="BR109" s="883"/>
      <c r="BS109" s="883"/>
      <c r="BT109" s="883"/>
      <c r="BU109" s="884"/>
      <c r="BV109" s="885" t="s">
        <v>409</v>
      </c>
      <c r="BW109" s="883"/>
      <c r="BX109" s="883"/>
      <c r="BY109" s="883"/>
      <c r="BZ109" s="884"/>
      <c r="CA109" s="885" t="s">
        <v>294</v>
      </c>
      <c r="CB109" s="883"/>
      <c r="CC109" s="883"/>
      <c r="CD109" s="883"/>
      <c r="CE109" s="884"/>
      <c r="CF109" s="923" t="s">
        <v>410</v>
      </c>
      <c r="CG109" s="923"/>
      <c r="CH109" s="923"/>
      <c r="CI109" s="923"/>
      <c r="CJ109" s="923"/>
      <c r="CK109" s="885" t="s">
        <v>411</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408</v>
      </c>
      <c r="DH109" s="883"/>
      <c r="DI109" s="883"/>
      <c r="DJ109" s="883"/>
      <c r="DK109" s="884"/>
      <c r="DL109" s="885" t="s">
        <v>409</v>
      </c>
      <c r="DM109" s="883"/>
      <c r="DN109" s="883"/>
      <c r="DO109" s="883"/>
      <c r="DP109" s="884"/>
      <c r="DQ109" s="885" t="s">
        <v>294</v>
      </c>
      <c r="DR109" s="883"/>
      <c r="DS109" s="883"/>
      <c r="DT109" s="883"/>
      <c r="DU109" s="884"/>
      <c r="DV109" s="885" t="s">
        <v>410</v>
      </c>
      <c r="DW109" s="883"/>
      <c r="DX109" s="883"/>
      <c r="DY109" s="883"/>
      <c r="DZ109" s="916"/>
    </row>
    <row r="110" spans="1:131" s="212" customFormat="1" ht="26.25" customHeight="1" x14ac:dyDescent="0.2">
      <c r="A110" s="794" t="s">
        <v>412</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701794</v>
      </c>
      <c r="AB110" s="876"/>
      <c r="AC110" s="876"/>
      <c r="AD110" s="876"/>
      <c r="AE110" s="877"/>
      <c r="AF110" s="878">
        <v>593885</v>
      </c>
      <c r="AG110" s="876"/>
      <c r="AH110" s="876"/>
      <c r="AI110" s="876"/>
      <c r="AJ110" s="877"/>
      <c r="AK110" s="878">
        <v>541991</v>
      </c>
      <c r="AL110" s="876"/>
      <c r="AM110" s="876"/>
      <c r="AN110" s="876"/>
      <c r="AO110" s="877"/>
      <c r="AP110" s="879">
        <v>8.9</v>
      </c>
      <c r="AQ110" s="880"/>
      <c r="AR110" s="880"/>
      <c r="AS110" s="880"/>
      <c r="AT110" s="881"/>
      <c r="AU110" s="917" t="s">
        <v>69</v>
      </c>
      <c r="AV110" s="918"/>
      <c r="AW110" s="918"/>
      <c r="AX110" s="918"/>
      <c r="AY110" s="918"/>
      <c r="AZ110" s="847" t="s">
        <v>413</v>
      </c>
      <c r="BA110" s="795"/>
      <c r="BB110" s="795"/>
      <c r="BC110" s="795"/>
      <c r="BD110" s="795"/>
      <c r="BE110" s="795"/>
      <c r="BF110" s="795"/>
      <c r="BG110" s="795"/>
      <c r="BH110" s="795"/>
      <c r="BI110" s="795"/>
      <c r="BJ110" s="795"/>
      <c r="BK110" s="795"/>
      <c r="BL110" s="795"/>
      <c r="BM110" s="795"/>
      <c r="BN110" s="795"/>
      <c r="BO110" s="795"/>
      <c r="BP110" s="796"/>
      <c r="BQ110" s="848">
        <v>4481841</v>
      </c>
      <c r="BR110" s="829"/>
      <c r="BS110" s="829"/>
      <c r="BT110" s="829"/>
      <c r="BU110" s="829"/>
      <c r="BV110" s="829">
        <v>4205898</v>
      </c>
      <c r="BW110" s="829"/>
      <c r="BX110" s="829"/>
      <c r="BY110" s="829"/>
      <c r="BZ110" s="829"/>
      <c r="CA110" s="829">
        <v>4514885</v>
      </c>
      <c r="CB110" s="829"/>
      <c r="CC110" s="829"/>
      <c r="CD110" s="829"/>
      <c r="CE110" s="829"/>
      <c r="CF110" s="853">
        <v>73.7</v>
      </c>
      <c r="CG110" s="854"/>
      <c r="CH110" s="854"/>
      <c r="CI110" s="854"/>
      <c r="CJ110" s="854"/>
      <c r="CK110" s="913" t="s">
        <v>414</v>
      </c>
      <c r="CL110" s="806"/>
      <c r="CM110" s="847" t="s">
        <v>415</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121</v>
      </c>
      <c r="DH110" s="829"/>
      <c r="DI110" s="829"/>
      <c r="DJ110" s="829"/>
      <c r="DK110" s="829"/>
      <c r="DL110" s="829" t="s">
        <v>121</v>
      </c>
      <c r="DM110" s="829"/>
      <c r="DN110" s="829"/>
      <c r="DO110" s="829"/>
      <c r="DP110" s="829"/>
      <c r="DQ110" s="829" t="s">
        <v>121</v>
      </c>
      <c r="DR110" s="829"/>
      <c r="DS110" s="829"/>
      <c r="DT110" s="829"/>
      <c r="DU110" s="829"/>
      <c r="DV110" s="830" t="s">
        <v>121</v>
      </c>
      <c r="DW110" s="830"/>
      <c r="DX110" s="830"/>
      <c r="DY110" s="830"/>
      <c r="DZ110" s="831"/>
    </row>
    <row r="111" spans="1:131" s="212" customFormat="1" ht="26.25" customHeight="1" x14ac:dyDescent="0.2">
      <c r="A111" s="761" t="s">
        <v>416</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121</v>
      </c>
      <c r="AB111" s="906"/>
      <c r="AC111" s="906"/>
      <c r="AD111" s="906"/>
      <c r="AE111" s="907"/>
      <c r="AF111" s="908" t="s">
        <v>121</v>
      </c>
      <c r="AG111" s="906"/>
      <c r="AH111" s="906"/>
      <c r="AI111" s="906"/>
      <c r="AJ111" s="907"/>
      <c r="AK111" s="908" t="s">
        <v>121</v>
      </c>
      <c r="AL111" s="906"/>
      <c r="AM111" s="906"/>
      <c r="AN111" s="906"/>
      <c r="AO111" s="907"/>
      <c r="AP111" s="909" t="s">
        <v>121</v>
      </c>
      <c r="AQ111" s="910"/>
      <c r="AR111" s="910"/>
      <c r="AS111" s="910"/>
      <c r="AT111" s="911"/>
      <c r="AU111" s="919"/>
      <c r="AV111" s="920"/>
      <c r="AW111" s="920"/>
      <c r="AX111" s="920"/>
      <c r="AY111" s="920"/>
      <c r="AZ111" s="802" t="s">
        <v>417</v>
      </c>
      <c r="BA111" s="739"/>
      <c r="BB111" s="739"/>
      <c r="BC111" s="739"/>
      <c r="BD111" s="739"/>
      <c r="BE111" s="739"/>
      <c r="BF111" s="739"/>
      <c r="BG111" s="739"/>
      <c r="BH111" s="739"/>
      <c r="BI111" s="739"/>
      <c r="BJ111" s="739"/>
      <c r="BK111" s="739"/>
      <c r="BL111" s="739"/>
      <c r="BM111" s="739"/>
      <c r="BN111" s="739"/>
      <c r="BO111" s="739"/>
      <c r="BP111" s="740"/>
      <c r="BQ111" s="803" t="s">
        <v>121</v>
      </c>
      <c r="BR111" s="804"/>
      <c r="BS111" s="804"/>
      <c r="BT111" s="804"/>
      <c r="BU111" s="804"/>
      <c r="BV111" s="804" t="s">
        <v>121</v>
      </c>
      <c r="BW111" s="804"/>
      <c r="BX111" s="804"/>
      <c r="BY111" s="804"/>
      <c r="BZ111" s="804"/>
      <c r="CA111" s="804" t="s">
        <v>121</v>
      </c>
      <c r="CB111" s="804"/>
      <c r="CC111" s="804"/>
      <c r="CD111" s="804"/>
      <c r="CE111" s="804"/>
      <c r="CF111" s="862" t="s">
        <v>121</v>
      </c>
      <c r="CG111" s="863"/>
      <c r="CH111" s="863"/>
      <c r="CI111" s="863"/>
      <c r="CJ111" s="863"/>
      <c r="CK111" s="914"/>
      <c r="CL111" s="808"/>
      <c r="CM111" s="802" t="s">
        <v>418</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121</v>
      </c>
      <c r="DH111" s="804"/>
      <c r="DI111" s="804"/>
      <c r="DJ111" s="804"/>
      <c r="DK111" s="804"/>
      <c r="DL111" s="804" t="s">
        <v>121</v>
      </c>
      <c r="DM111" s="804"/>
      <c r="DN111" s="804"/>
      <c r="DO111" s="804"/>
      <c r="DP111" s="804"/>
      <c r="DQ111" s="804" t="s">
        <v>121</v>
      </c>
      <c r="DR111" s="804"/>
      <c r="DS111" s="804"/>
      <c r="DT111" s="804"/>
      <c r="DU111" s="804"/>
      <c r="DV111" s="781" t="s">
        <v>121</v>
      </c>
      <c r="DW111" s="781"/>
      <c r="DX111" s="781"/>
      <c r="DY111" s="781"/>
      <c r="DZ111" s="782"/>
    </row>
    <row r="112" spans="1:131" s="212" customFormat="1" ht="26.25" customHeight="1" x14ac:dyDescent="0.2">
      <c r="A112" s="899" t="s">
        <v>419</v>
      </c>
      <c r="B112" s="900"/>
      <c r="C112" s="739" t="s">
        <v>420</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121</v>
      </c>
      <c r="AB112" s="767"/>
      <c r="AC112" s="767"/>
      <c r="AD112" s="767"/>
      <c r="AE112" s="768"/>
      <c r="AF112" s="769" t="s">
        <v>121</v>
      </c>
      <c r="AG112" s="767"/>
      <c r="AH112" s="767"/>
      <c r="AI112" s="767"/>
      <c r="AJ112" s="768"/>
      <c r="AK112" s="769" t="s">
        <v>121</v>
      </c>
      <c r="AL112" s="767"/>
      <c r="AM112" s="767"/>
      <c r="AN112" s="767"/>
      <c r="AO112" s="768"/>
      <c r="AP112" s="811" t="s">
        <v>121</v>
      </c>
      <c r="AQ112" s="812"/>
      <c r="AR112" s="812"/>
      <c r="AS112" s="812"/>
      <c r="AT112" s="813"/>
      <c r="AU112" s="919"/>
      <c r="AV112" s="920"/>
      <c r="AW112" s="920"/>
      <c r="AX112" s="920"/>
      <c r="AY112" s="920"/>
      <c r="AZ112" s="802" t="s">
        <v>421</v>
      </c>
      <c r="BA112" s="739"/>
      <c r="BB112" s="739"/>
      <c r="BC112" s="739"/>
      <c r="BD112" s="739"/>
      <c r="BE112" s="739"/>
      <c r="BF112" s="739"/>
      <c r="BG112" s="739"/>
      <c r="BH112" s="739"/>
      <c r="BI112" s="739"/>
      <c r="BJ112" s="739"/>
      <c r="BK112" s="739"/>
      <c r="BL112" s="739"/>
      <c r="BM112" s="739"/>
      <c r="BN112" s="739"/>
      <c r="BO112" s="739"/>
      <c r="BP112" s="740"/>
      <c r="BQ112" s="803">
        <v>5496</v>
      </c>
      <c r="BR112" s="804"/>
      <c r="BS112" s="804"/>
      <c r="BT112" s="804"/>
      <c r="BU112" s="804"/>
      <c r="BV112" s="804">
        <v>3470</v>
      </c>
      <c r="BW112" s="804"/>
      <c r="BX112" s="804"/>
      <c r="BY112" s="804"/>
      <c r="BZ112" s="804"/>
      <c r="CA112" s="804">
        <v>1482</v>
      </c>
      <c r="CB112" s="804"/>
      <c r="CC112" s="804"/>
      <c r="CD112" s="804"/>
      <c r="CE112" s="804"/>
      <c r="CF112" s="862">
        <v>0</v>
      </c>
      <c r="CG112" s="863"/>
      <c r="CH112" s="863"/>
      <c r="CI112" s="863"/>
      <c r="CJ112" s="863"/>
      <c r="CK112" s="914"/>
      <c r="CL112" s="808"/>
      <c r="CM112" s="802" t="s">
        <v>422</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121</v>
      </c>
      <c r="DH112" s="804"/>
      <c r="DI112" s="804"/>
      <c r="DJ112" s="804"/>
      <c r="DK112" s="804"/>
      <c r="DL112" s="804" t="s">
        <v>121</v>
      </c>
      <c r="DM112" s="804"/>
      <c r="DN112" s="804"/>
      <c r="DO112" s="804"/>
      <c r="DP112" s="804"/>
      <c r="DQ112" s="804" t="s">
        <v>121</v>
      </c>
      <c r="DR112" s="804"/>
      <c r="DS112" s="804"/>
      <c r="DT112" s="804"/>
      <c r="DU112" s="804"/>
      <c r="DV112" s="781" t="s">
        <v>121</v>
      </c>
      <c r="DW112" s="781"/>
      <c r="DX112" s="781"/>
      <c r="DY112" s="781"/>
      <c r="DZ112" s="782"/>
    </row>
    <row r="113" spans="1:130" s="212" customFormat="1" ht="26.25" customHeight="1" x14ac:dyDescent="0.2">
      <c r="A113" s="901"/>
      <c r="B113" s="902"/>
      <c r="C113" s="739" t="s">
        <v>423</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3249</v>
      </c>
      <c r="AB113" s="906"/>
      <c r="AC113" s="906"/>
      <c r="AD113" s="906"/>
      <c r="AE113" s="907"/>
      <c r="AF113" s="908">
        <v>2695</v>
      </c>
      <c r="AG113" s="906"/>
      <c r="AH113" s="906"/>
      <c r="AI113" s="906"/>
      <c r="AJ113" s="907"/>
      <c r="AK113" s="908">
        <v>2007</v>
      </c>
      <c r="AL113" s="906"/>
      <c r="AM113" s="906"/>
      <c r="AN113" s="906"/>
      <c r="AO113" s="907"/>
      <c r="AP113" s="909">
        <v>0</v>
      </c>
      <c r="AQ113" s="910"/>
      <c r="AR113" s="910"/>
      <c r="AS113" s="910"/>
      <c r="AT113" s="911"/>
      <c r="AU113" s="919"/>
      <c r="AV113" s="920"/>
      <c r="AW113" s="920"/>
      <c r="AX113" s="920"/>
      <c r="AY113" s="920"/>
      <c r="AZ113" s="802" t="s">
        <v>424</v>
      </c>
      <c r="BA113" s="739"/>
      <c r="BB113" s="739"/>
      <c r="BC113" s="739"/>
      <c r="BD113" s="739"/>
      <c r="BE113" s="739"/>
      <c r="BF113" s="739"/>
      <c r="BG113" s="739"/>
      <c r="BH113" s="739"/>
      <c r="BI113" s="739"/>
      <c r="BJ113" s="739"/>
      <c r="BK113" s="739"/>
      <c r="BL113" s="739"/>
      <c r="BM113" s="739"/>
      <c r="BN113" s="739"/>
      <c r="BO113" s="739"/>
      <c r="BP113" s="740"/>
      <c r="BQ113" s="803" t="s">
        <v>121</v>
      </c>
      <c r="BR113" s="804"/>
      <c r="BS113" s="804"/>
      <c r="BT113" s="804"/>
      <c r="BU113" s="804"/>
      <c r="BV113" s="804" t="s">
        <v>121</v>
      </c>
      <c r="BW113" s="804"/>
      <c r="BX113" s="804"/>
      <c r="BY113" s="804"/>
      <c r="BZ113" s="804"/>
      <c r="CA113" s="804">
        <v>257246</v>
      </c>
      <c r="CB113" s="804"/>
      <c r="CC113" s="804"/>
      <c r="CD113" s="804"/>
      <c r="CE113" s="804"/>
      <c r="CF113" s="862">
        <v>4.2</v>
      </c>
      <c r="CG113" s="863"/>
      <c r="CH113" s="863"/>
      <c r="CI113" s="863"/>
      <c r="CJ113" s="863"/>
      <c r="CK113" s="914"/>
      <c r="CL113" s="808"/>
      <c r="CM113" s="802" t="s">
        <v>425</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121</v>
      </c>
      <c r="DH113" s="767"/>
      <c r="DI113" s="767"/>
      <c r="DJ113" s="767"/>
      <c r="DK113" s="768"/>
      <c r="DL113" s="769" t="s">
        <v>121</v>
      </c>
      <c r="DM113" s="767"/>
      <c r="DN113" s="767"/>
      <c r="DO113" s="767"/>
      <c r="DP113" s="768"/>
      <c r="DQ113" s="769" t="s">
        <v>121</v>
      </c>
      <c r="DR113" s="767"/>
      <c r="DS113" s="767"/>
      <c r="DT113" s="767"/>
      <c r="DU113" s="768"/>
      <c r="DV113" s="811" t="s">
        <v>121</v>
      </c>
      <c r="DW113" s="812"/>
      <c r="DX113" s="812"/>
      <c r="DY113" s="812"/>
      <c r="DZ113" s="813"/>
    </row>
    <row r="114" spans="1:130" s="212" customFormat="1" ht="26.25" customHeight="1" x14ac:dyDescent="0.2">
      <c r="A114" s="901"/>
      <c r="B114" s="902"/>
      <c r="C114" s="739" t="s">
        <v>426</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t="s">
        <v>121</v>
      </c>
      <c r="AB114" s="767"/>
      <c r="AC114" s="767"/>
      <c r="AD114" s="767"/>
      <c r="AE114" s="768"/>
      <c r="AF114" s="769" t="s">
        <v>121</v>
      </c>
      <c r="AG114" s="767"/>
      <c r="AH114" s="767"/>
      <c r="AI114" s="767"/>
      <c r="AJ114" s="768"/>
      <c r="AK114" s="769" t="s">
        <v>121</v>
      </c>
      <c r="AL114" s="767"/>
      <c r="AM114" s="767"/>
      <c r="AN114" s="767"/>
      <c r="AO114" s="768"/>
      <c r="AP114" s="811" t="s">
        <v>121</v>
      </c>
      <c r="AQ114" s="812"/>
      <c r="AR114" s="812"/>
      <c r="AS114" s="812"/>
      <c r="AT114" s="813"/>
      <c r="AU114" s="919"/>
      <c r="AV114" s="920"/>
      <c r="AW114" s="920"/>
      <c r="AX114" s="920"/>
      <c r="AY114" s="920"/>
      <c r="AZ114" s="802" t="s">
        <v>427</v>
      </c>
      <c r="BA114" s="739"/>
      <c r="BB114" s="739"/>
      <c r="BC114" s="739"/>
      <c r="BD114" s="739"/>
      <c r="BE114" s="739"/>
      <c r="BF114" s="739"/>
      <c r="BG114" s="739"/>
      <c r="BH114" s="739"/>
      <c r="BI114" s="739"/>
      <c r="BJ114" s="739"/>
      <c r="BK114" s="739"/>
      <c r="BL114" s="739"/>
      <c r="BM114" s="739"/>
      <c r="BN114" s="739"/>
      <c r="BO114" s="739"/>
      <c r="BP114" s="740"/>
      <c r="BQ114" s="803">
        <v>979211</v>
      </c>
      <c r="BR114" s="804"/>
      <c r="BS114" s="804"/>
      <c r="BT114" s="804"/>
      <c r="BU114" s="804"/>
      <c r="BV114" s="804">
        <v>865568</v>
      </c>
      <c r="BW114" s="804"/>
      <c r="BX114" s="804"/>
      <c r="BY114" s="804"/>
      <c r="BZ114" s="804"/>
      <c r="CA114" s="804">
        <v>823477</v>
      </c>
      <c r="CB114" s="804"/>
      <c r="CC114" s="804"/>
      <c r="CD114" s="804"/>
      <c r="CE114" s="804"/>
      <c r="CF114" s="862">
        <v>13.5</v>
      </c>
      <c r="CG114" s="863"/>
      <c r="CH114" s="863"/>
      <c r="CI114" s="863"/>
      <c r="CJ114" s="863"/>
      <c r="CK114" s="914"/>
      <c r="CL114" s="808"/>
      <c r="CM114" s="802" t="s">
        <v>428</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121</v>
      </c>
      <c r="DH114" s="767"/>
      <c r="DI114" s="767"/>
      <c r="DJ114" s="767"/>
      <c r="DK114" s="768"/>
      <c r="DL114" s="769" t="s">
        <v>121</v>
      </c>
      <c r="DM114" s="767"/>
      <c r="DN114" s="767"/>
      <c r="DO114" s="767"/>
      <c r="DP114" s="768"/>
      <c r="DQ114" s="769" t="s">
        <v>121</v>
      </c>
      <c r="DR114" s="767"/>
      <c r="DS114" s="767"/>
      <c r="DT114" s="767"/>
      <c r="DU114" s="768"/>
      <c r="DV114" s="811" t="s">
        <v>121</v>
      </c>
      <c r="DW114" s="812"/>
      <c r="DX114" s="812"/>
      <c r="DY114" s="812"/>
      <c r="DZ114" s="813"/>
    </row>
    <row r="115" spans="1:130" s="212" customFormat="1" ht="26.25" customHeight="1" x14ac:dyDescent="0.2">
      <c r="A115" s="901"/>
      <c r="B115" s="902"/>
      <c r="C115" s="739" t="s">
        <v>429</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121</v>
      </c>
      <c r="AB115" s="906"/>
      <c r="AC115" s="906"/>
      <c r="AD115" s="906"/>
      <c r="AE115" s="907"/>
      <c r="AF115" s="908" t="s">
        <v>121</v>
      </c>
      <c r="AG115" s="906"/>
      <c r="AH115" s="906"/>
      <c r="AI115" s="906"/>
      <c r="AJ115" s="907"/>
      <c r="AK115" s="908" t="s">
        <v>121</v>
      </c>
      <c r="AL115" s="906"/>
      <c r="AM115" s="906"/>
      <c r="AN115" s="906"/>
      <c r="AO115" s="907"/>
      <c r="AP115" s="909" t="s">
        <v>121</v>
      </c>
      <c r="AQ115" s="910"/>
      <c r="AR115" s="910"/>
      <c r="AS115" s="910"/>
      <c r="AT115" s="911"/>
      <c r="AU115" s="919"/>
      <c r="AV115" s="920"/>
      <c r="AW115" s="920"/>
      <c r="AX115" s="920"/>
      <c r="AY115" s="920"/>
      <c r="AZ115" s="802" t="s">
        <v>430</v>
      </c>
      <c r="BA115" s="739"/>
      <c r="BB115" s="739"/>
      <c r="BC115" s="739"/>
      <c r="BD115" s="739"/>
      <c r="BE115" s="739"/>
      <c r="BF115" s="739"/>
      <c r="BG115" s="739"/>
      <c r="BH115" s="739"/>
      <c r="BI115" s="739"/>
      <c r="BJ115" s="739"/>
      <c r="BK115" s="739"/>
      <c r="BL115" s="739"/>
      <c r="BM115" s="739"/>
      <c r="BN115" s="739"/>
      <c r="BO115" s="739"/>
      <c r="BP115" s="740"/>
      <c r="BQ115" s="803" t="s">
        <v>121</v>
      </c>
      <c r="BR115" s="804"/>
      <c r="BS115" s="804"/>
      <c r="BT115" s="804"/>
      <c r="BU115" s="804"/>
      <c r="BV115" s="804" t="s">
        <v>121</v>
      </c>
      <c r="BW115" s="804"/>
      <c r="BX115" s="804"/>
      <c r="BY115" s="804"/>
      <c r="BZ115" s="804"/>
      <c r="CA115" s="804" t="s">
        <v>121</v>
      </c>
      <c r="CB115" s="804"/>
      <c r="CC115" s="804"/>
      <c r="CD115" s="804"/>
      <c r="CE115" s="804"/>
      <c r="CF115" s="862" t="s">
        <v>121</v>
      </c>
      <c r="CG115" s="863"/>
      <c r="CH115" s="863"/>
      <c r="CI115" s="863"/>
      <c r="CJ115" s="863"/>
      <c r="CK115" s="914"/>
      <c r="CL115" s="808"/>
      <c r="CM115" s="802" t="s">
        <v>431</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121</v>
      </c>
      <c r="DH115" s="767"/>
      <c r="DI115" s="767"/>
      <c r="DJ115" s="767"/>
      <c r="DK115" s="768"/>
      <c r="DL115" s="769" t="s">
        <v>121</v>
      </c>
      <c r="DM115" s="767"/>
      <c r="DN115" s="767"/>
      <c r="DO115" s="767"/>
      <c r="DP115" s="768"/>
      <c r="DQ115" s="769" t="s">
        <v>121</v>
      </c>
      <c r="DR115" s="767"/>
      <c r="DS115" s="767"/>
      <c r="DT115" s="767"/>
      <c r="DU115" s="768"/>
      <c r="DV115" s="811" t="s">
        <v>121</v>
      </c>
      <c r="DW115" s="812"/>
      <c r="DX115" s="812"/>
      <c r="DY115" s="812"/>
      <c r="DZ115" s="813"/>
    </row>
    <row r="116" spans="1:130" s="212" customFormat="1" ht="26.25" customHeight="1" x14ac:dyDescent="0.2">
      <c r="A116" s="903"/>
      <c r="B116" s="904"/>
      <c r="C116" s="826" t="s">
        <v>432</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121</v>
      </c>
      <c r="AB116" s="767"/>
      <c r="AC116" s="767"/>
      <c r="AD116" s="767"/>
      <c r="AE116" s="768"/>
      <c r="AF116" s="769" t="s">
        <v>121</v>
      </c>
      <c r="AG116" s="767"/>
      <c r="AH116" s="767"/>
      <c r="AI116" s="767"/>
      <c r="AJ116" s="768"/>
      <c r="AK116" s="769" t="s">
        <v>121</v>
      </c>
      <c r="AL116" s="767"/>
      <c r="AM116" s="767"/>
      <c r="AN116" s="767"/>
      <c r="AO116" s="768"/>
      <c r="AP116" s="811" t="s">
        <v>121</v>
      </c>
      <c r="AQ116" s="812"/>
      <c r="AR116" s="812"/>
      <c r="AS116" s="812"/>
      <c r="AT116" s="813"/>
      <c r="AU116" s="919"/>
      <c r="AV116" s="920"/>
      <c r="AW116" s="920"/>
      <c r="AX116" s="920"/>
      <c r="AY116" s="920"/>
      <c r="AZ116" s="896" t="s">
        <v>433</v>
      </c>
      <c r="BA116" s="897"/>
      <c r="BB116" s="897"/>
      <c r="BC116" s="897"/>
      <c r="BD116" s="897"/>
      <c r="BE116" s="897"/>
      <c r="BF116" s="897"/>
      <c r="BG116" s="897"/>
      <c r="BH116" s="897"/>
      <c r="BI116" s="897"/>
      <c r="BJ116" s="897"/>
      <c r="BK116" s="897"/>
      <c r="BL116" s="897"/>
      <c r="BM116" s="897"/>
      <c r="BN116" s="897"/>
      <c r="BO116" s="897"/>
      <c r="BP116" s="898"/>
      <c r="BQ116" s="803" t="s">
        <v>121</v>
      </c>
      <c r="BR116" s="804"/>
      <c r="BS116" s="804"/>
      <c r="BT116" s="804"/>
      <c r="BU116" s="804"/>
      <c r="BV116" s="804" t="s">
        <v>121</v>
      </c>
      <c r="BW116" s="804"/>
      <c r="BX116" s="804"/>
      <c r="BY116" s="804"/>
      <c r="BZ116" s="804"/>
      <c r="CA116" s="804" t="s">
        <v>121</v>
      </c>
      <c r="CB116" s="804"/>
      <c r="CC116" s="804"/>
      <c r="CD116" s="804"/>
      <c r="CE116" s="804"/>
      <c r="CF116" s="862" t="s">
        <v>121</v>
      </c>
      <c r="CG116" s="863"/>
      <c r="CH116" s="863"/>
      <c r="CI116" s="863"/>
      <c r="CJ116" s="863"/>
      <c r="CK116" s="914"/>
      <c r="CL116" s="808"/>
      <c r="CM116" s="802" t="s">
        <v>434</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121</v>
      </c>
      <c r="DH116" s="767"/>
      <c r="DI116" s="767"/>
      <c r="DJ116" s="767"/>
      <c r="DK116" s="768"/>
      <c r="DL116" s="769" t="s">
        <v>121</v>
      </c>
      <c r="DM116" s="767"/>
      <c r="DN116" s="767"/>
      <c r="DO116" s="767"/>
      <c r="DP116" s="768"/>
      <c r="DQ116" s="769" t="s">
        <v>121</v>
      </c>
      <c r="DR116" s="767"/>
      <c r="DS116" s="767"/>
      <c r="DT116" s="767"/>
      <c r="DU116" s="768"/>
      <c r="DV116" s="811" t="s">
        <v>121</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435</v>
      </c>
      <c r="Z117" s="884"/>
      <c r="AA117" s="889">
        <v>705043</v>
      </c>
      <c r="AB117" s="890"/>
      <c r="AC117" s="890"/>
      <c r="AD117" s="890"/>
      <c r="AE117" s="891"/>
      <c r="AF117" s="892">
        <v>596580</v>
      </c>
      <c r="AG117" s="890"/>
      <c r="AH117" s="890"/>
      <c r="AI117" s="890"/>
      <c r="AJ117" s="891"/>
      <c r="AK117" s="892">
        <v>543998</v>
      </c>
      <c r="AL117" s="890"/>
      <c r="AM117" s="890"/>
      <c r="AN117" s="890"/>
      <c r="AO117" s="891"/>
      <c r="AP117" s="893"/>
      <c r="AQ117" s="894"/>
      <c r="AR117" s="894"/>
      <c r="AS117" s="894"/>
      <c r="AT117" s="895"/>
      <c r="AU117" s="919"/>
      <c r="AV117" s="920"/>
      <c r="AW117" s="920"/>
      <c r="AX117" s="920"/>
      <c r="AY117" s="920"/>
      <c r="AZ117" s="850" t="s">
        <v>436</v>
      </c>
      <c r="BA117" s="851"/>
      <c r="BB117" s="851"/>
      <c r="BC117" s="851"/>
      <c r="BD117" s="851"/>
      <c r="BE117" s="851"/>
      <c r="BF117" s="851"/>
      <c r="BG117" s="851"/>
      <c r="BH117" s="851"/>
      <c r="BI117" s="851"/>
      <c r="BJ117" s="851"/>
      <c r="BK117" s="851"/>
      <c r="BL117" s="851"/>
      <c r="BM117" s="851"/>
      <c r="BN117" s="851"/>
      <c r="BO117" s="851"/>
      <c r="BP117" s="852"/>
      <c r="BQ117" s="803" t="s">
        <v>121</v>
      </c>
      <c r="BR117" s="804"/>
      <c r="BS117" s="804"/>
      <c r="BT117" s="804"/>
      <c r="BU117" s="804"/>
      <c r="BV117" s="804" t="s">
        <v>121</v>
      </c>
      <c r="BW117" s="804"/>
      <c r="BX117" s="804"/>
      <c r="BY117" s="804"/>
      <c r="BZ117" s="804"/>
      <c r="CA117" s="804" t="s">
        <v>121</v>
      </c>
      <c r="CB117" s="804"/>
      <c r="CC117" s="804"/>
      <c r="CD117" s="804"/>
      <c r="CE117" s="804"/>
      <c r="CF117" s="862" t="s">
        <v>121</v>
      </c>
      <c r="CG117" s="863"/>
      <c r="CH117" s="863"/>
      <c r="CI117" s="863"/>
      <c r="CJ117" s="863"/>
      <c r="CK117" s="914"/>
      <c r="CL117" s="808"/>
      <c r="CM117" s="802" t="s">
        <v>437</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121</v>
      </c>
      <c r="DH117" s="767"/>
      <c r="DI117" s="767"/>
      <c r="DJ117" s="767"/>
      <c r="DK117" s="768"/>
      <c r="DL117" s="769" t="s">
        <v>121</v>
      </c>
      <c r="DM117" s="767"/>
      <c r="DN117" s="767"/>
      <c r="DO117" s="767"/>
      <c r="DP117" s="768"/>
      <c r="DQ117" s="769" t="s">
        <v>121</v>
      </c>
      <c r="DR117" s="767"/>
      <c r="DS117" s="767"/>
      <c r="DT117" s="767"/>
      <c r="DU117" s="768"/>
      <c r="DV117" s="811" t="s">
        <v>121</v>
      </c>
      <c r="DW117" s="812"/>
      <c r="DX117" s="812"/>
      <c r="DY117" s="812"/>
      <c r="DZ117" s="813"/>
    </row>
    <row r="118" spans="1:130" s="212" customFormat="1" ht="26.25" customHeight="1" x14ac:dyDescent="0.2">
      <c r="A118" s="882" t="s">
        <v>411</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408</v>
      </c>
      <c r="AB118" s="883"/>
      <c r="AC118" s="883"/>
      <c r="AD118" s="883"/>
      <c r="AE118" s="884"/>
      <c r="AF118" s="885" t="s">
        <v>409</v>
      </c>
      <c r="AG118" s="883"/>
      <c r="AH118" s="883"/>
      <c r="AI118" s="883"/>
      <c r="AJ118" s="884"/>
      <c r="AK118" s="885" t="s">
        <v>294</v>
      </c>
      <c r="AL118" s="883"/>
      <c r="AM118" s="883"/>
      <c r="AN118" s="883"/>
      <c r="AO118" s="884"/>
      <c r="AP118" s="886" t="s">
        <v>410</v>
      </c>
      <c r="AQ118" s="887"/>
      <c r="AR118" s="887"/>
      <c r="AS118" s="887"/>
      <c r="AT118" s="888"/>
      <c r="AU118" s="919"/>
      <c r="AV118" s="920"/>
      <c r="AW118" s="920"/>
      <c r="AX118" s="920"/>
      <c r="AY118" s="920"/>
      <c r="AZ118" s="825" t="s">
        <v>438</v>
      </c>
      <c r="BA118" s="826"/>
      <c r="BB118" s="826"/>
      <c r="BC118" s="826"/>
      <c r="BD118" s="826"/>
      <c r="BE118" s="826"/>
      <c r="BF118" s="826"/>
      <c r="BG118" s="826"/>
      <c r="BH118" s="826"/>
      <c r="BI118" s="826"/>
      <c r="BJ118" s="826"/>
      <c r="BK118" s="826"/>
      <c r="BL118" s="826"/>
      <c r="BM118" s="826"/>
      <c r="BN118" s="826"/>
      <c r="BO118" s="826"/>
      <c r="BP118" s="827"/>
      <c r="BQ118" s="866" t="s">
        <v>121</v>
      </c>
      <c r="BR118" s="832"/>
      <c r="BS118" s="832"/>
      <c r="BT118" s="832"/>
      <c r="BU118" s="832"/>
      <c r="BV118" s="832" t="s">
        <v>121</v>
      </c>
      <c r="BW118" s="832"/>
      <c r="BX118" s="832"/>
      <c r="BY118" s="832"/>
      <c r="BZ118" s="832"/>
      <c r="CA118" s="832" t="s">
        <v>121</v>
      </c>
      <c r="CB118" s="832"/>
      <c r="CC118" s="832"/>
      <c r="CD118" s="832"/>
      <c r="CE118" s="832"/>
      <c r="CF118" s="862" t="s">
        <v>121</v>
      </c>
      <c r="CG118" s="863"/>
      <c r="CH118" s="863"/>
      <c r="CI118" s="863"/>
      <c r="CJ118" s="863"/>
      <c r="CK118" s="914"/>
      <c r="CL118" s="808"/>
      <c r="CM118" s="802" t="s">
        <v>439</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121</v>
      </c>
      <c r="DH118" s="767"/>
      <c r="DI118" s="767"/>
      <c r="DJ118" s="767"/>
      <c r="DK118" s="768"/>
      <c r="DL118" s="769" t="s">
        <v>121</v>
      </c>
      <c r="DM118" s="767"/>
      <c r="DN118" s="767"/>
      <c r="DO118" s="767"/>
      <c r="DP118" s="768"/>
      <c r="DQ118" s="769" t="s">
        <v>121</v>
      </c>
      <c r="DR118" s="767"/>
      <c r="DS118" s="767"/>
      <c r="DT118" s="767"/>
      <c r="DU118" s="768"/>
      <c r="DV118" s="811" t="s">
        <v>121</v>
      </c>
      <c r="DW118" s="812"/>
      <c r="DX118" s="812"/>
      <c r="DY118" s="812"/>
      <c r="DZ118" s="813"/>
    </row>
    <row r="119" spans="1:130" s="212" customFormat="1" ht="26.25" customHeight="1" x14ac:dyDescent="0.2">
      <c r="A119" s="805" t="s">
        <v>414</v>
      </c>
      <c r="B119" s="806"/>
      <c r="C119" s="847" t="s">
        <v>415</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121</v>
      </c>
      <c r="AB119" s="876"/>
      <c r="AC119" s="876"/>
      <c r="AD119" s="876"/>
      <c r="AE119" s="877"/>
      <c r="AF119" s="878" t="s">
        <v>121</v>
      </c>
      <c r="AG119" s="876"/>
      <c r="AH119" s="876"/>
      <c r="AI119" s="876"/>
      <c r="AJ119" s="877"/>
      <c r="AK119" s="878" t="s">
        <v>121</v>
      </c>
      <c r="AL119" s="876"/>
      <c r="AM119" s="876"/>
      <c r="AN119" s="876"/>
      <c r="AO119" s="877"/>
      <c r="AP119" s="879" t="s">
        <v>121</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440</v>
      </c>
      <c r="BP119" s="865"/>
      <c r="BQ119" s="866">
        <v>5466548</v>
      </c>
      <c r="BR119" s="832"/>
      <c r="BS119" s="832"/>
      <c r="BT119" s="832"/>
      <c r="BU119" s="832"/>
      <c r="BV119" s="832">
        <v>5074936</v>
      </c>
      <c r="BW119" s="832"/>
      <c r="BX119" s="832"/>
      <c r="BY119" s="832"/>
      <c r="BZ119" s="832"/>
      <c r="CA119" s="832">
        <v>5597090</v>
      </c>
      <c r="CB119" s="832"/>
      <c r="CC119" s="832"/>
      <c r="CD119" s="832"/>
      <c r="CE119" s="832"/>
      <c r="CF119" s="735"/>
      <c r="CG119" s="736"/>
      <c r="CH119" s="736"/>
      <c r="CI119" s="736"/>
      <c r="CJ119" s="821"/>
      <c r="CK119" s="915"/>
      <c r="CL119" s="810"/>
      <c r="CM119" s="825" t="s">
        <v>441</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121</v>
      </c>
      <c r="DH119" s="751"/>
      <c r="DI119" s="751"/>
      <c r="DJ119" s="751"/>
      <c r="DK119" s="752"/>
      <c r="DL119" s="753" t="s">
        <v>121</v>
      </c>
      <c r="DM119" s="751"/>
      <c r="DN119" s="751"/>
      <c r="DO119" s="751"/>
      <c r="DP119" s="752"/>
      <c r="DQ119" s="753" t="s">
        <v>121</v>
      </c>
      <c r="DR119" s="751"/>
      <c r="DS119" s="751"/>
      <c r="DT119" s="751"/>
      <c r="DU119" s="752"/>
      <c r="DV119" s="835" t="s">
        <v>121</v>
      </c>
      <c r="DW119" s="836"/>
      <c r="DX119" s="836"/>
      <c r="DY119" s="836"/>
      <c r="DZ119" s="837"/>
    </row>
    <row r="120" spans="1:130" s="212" customFormat="1" ht="26.25" customHeight="1" x14ac:dyDescent="0.2">
      <c r="A120" s="807"/>
      <c r="B120" s="808"/>
      <c r="C120" s="802" t="s">
        <v>418</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121</v>
      </c>
      <c r="AB120" s="767"/>
      <c r="AC120" s="767"/>
      <c r="AD120" s="767"/>
      <c r="AE120" s="768"/>
      <c r="AF120" s="769" t="s">
        <v>121</v>
      </c>
      <c r="AG120" s="767"/>
      <c r="AH120" s="767"/>
      <c r="AI120" s="767"/>
      <c r="AJ120" s="768"/>
      <c r="AK120" s="769" t="s">
        <v>121</v>
      </c>
      <c r="AL120" s="767"/>
      <c r="AM120" s="767"/>
      <c r="AN120" s="767"/>
      <c r="AO120" s="768"/>
      <c r="AP120" s="811" t="s">
        <v>121</v>
      </c>
      <c r="AQ120" s="812"/>
      <c r="AR120" s="812"/>
      <c r="AS120" s="812"/>
      <c r="AT120" s="813"/>
      <c r="AU120" s="867" t="s">
        <v>442</v>
      </c>
      <c r="AV120" s="868"/>
      <c r="AW120" s="868"/>
      <c r="AX120" s="868"/>
      <c r="AY120" s="869"/>
      <c r="AZ120" s="847" t="s">
        <v>443</v>
      </c>
      <c r="BA120" s="795"/>
      <c r="BB120" s="795"/>
      <c r="BC120" s="795"/>
      <c r="BD120" s="795"/>
      <c r="BE120" s="795"/>
      <c r="BF120" s="795"/>
      <c r="BG120" s="795"/>
      <c r="BH120" s="795"/>
      <c r="BI120" s="795"/>
      <c r="BJ120" s="795"/>
      <c r="BK120" s="795"/>
      <c r="BL120" s="795"/>
      <c r="BM120" s="795"/>
      <c r="BN120" s="795"/>
      <c r="BO120" s="795"/>
      <c r="BP120" s="796"/>
      <c r="BQ120" s="848">
        <v>5067889</v>
      </c>
      <c r="BR120" s="829"/>
      <c r="BS120" s="829"/>
      <c r="BT120" s="829"/>
      <c r="BU120" s="829"/>
      <c r="BV120" s="829">
        <v>4901732</v>
      </c>
      <c r="BW120" s="829"/>
      <c r="BX120" s="829"/>
      <c r="BY120" s="829"/>
      <c r="BZ120" s="829"/>
      <c r="CA120" s="829">
        <v>4835943</v>
      </c>
      <c r="CB120" s="829"/>
      <c r="CC120" s="829"/>
      <c r="CD120" s="829"/>
      <c r="CE120" s="829"/>
      <c r="CF120" s="853">
        <v>79</v>
      </c>
      <c r="CG120" s="854"/>
      <c r="CH120" s="854"/>
      <c r="CI120" s="854"/>
      <c r="CJ120" s="854"/>
      <c r="CK120" s="855" t="s">
        <v>444</v>
      </c>
      <c r="CL120" s="839"/>
      <c r="CM120" s="839"/>
      <c r="CN120" s="839"/>
      <c r="CO120" s="840"/>
      <c r="CP120" s="859" t="s">
        <v>392</v>
      </c>
      <c r="CQ120" s="860"/>
      <c r="CR120" s="860"/>
      <c r="CS120" s="860"/>
      <c r="CT120" s="860"/>
      <c r="CU120" s="860"/>
      <c r="CV120" s="860"/>
      <c r="CW120" s="860"/>
      <c r="CX120" s="860"/>
      <c r="CY120" s="860"/>
      <c r="CZ120" s="860"/>
      <c r="DA120" s="860"/>
      <c r="DB120" s="860"/>
      <c r="DC120" s="860"/>
      <c r="DD120" s="860"/>
      <c r="DE120" s="860"/>
      <c r="DF120" s="861"/>
      <c r="DG120" s="848">
        <v>5496</v>
      </c>
      <c r="DH120" s="829"/>
      <c r="DI120" s="829"/>
      <c r="DJ120" s="829"/>
      <c r="DK120" s="829"/>
      <c r="DL120" s="829">
        <v>3470</v>
      </c>
      <c r="DM120" s="829"/>
      <c r="DN120" s="829"/>
      <c r="DO120" s="829"/>
      <c r="DP120" s="829"/>
      <c r="DQ120" s="829">
        <v>1482</v>
      </c>
      <c r="DR120" s="829"/>
      <c r="DS120" s="829"/>
      <c r="DT120" s="829"/>
      <c r="DU120" s="829"/>
      <c r="DV120" s="830">
        <v>0</v>
      </c>
      <c r="DW120" s="830"/>
      <c r="DX120" s="830"/>
      <c r="DY120" s="830"/>
      <c r="DZ120" s="831"/>
    </row>
    <row r="121" spans="1:130" s="212" customFormat="1" ht="26.25" customHeight="1" x14ac:dyDescent="0.2">
      <c r="A121" s="807"/>
      <c r="B121" s="808"/>
      <c r="C121" s="850" t="s">
        <v>445</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121</v>
      </c>
      <c r="AB121" s="767"/>
      <c r="AC121" s="767"/>
      <c r="AD121" s="767"/>
      <c r="AE121" s="768"/>
      <c r="AF121" s="769" t="s">
        <v>121</v>
      </c>
      <c r="AG121" s="767"/>
      <c r="AH121" s="767"/>
      <c r="AI121" s="767"/>
      <c r="AJ121" s="768"/>
      <c r="AK121" s="769" t="s">
        <v>121</v>
      </c>
      <c r="AL121" s="767"/>
      <c r="AM121" s="767"/>
      <c r="AN121" s="767"/>
      <c r="AO121" s="768"/>
      <c r="AP121" s="811" t="s">
        <v>121</v>
      </c>
      <c r="AQ121" s="812"/>
      <c r="AR121" s="812"/>
      <c r="AS121" s="812"/>
      <c r="AT121" s="813"/>
      <c r="AU121" s="870"/>
      <c r="AV121" s="871"/>
      <c r="AW121" s="871"/>
      <c r="AX121" s="871"/>
      <c r="AY121" s="872"/>
      <c r="AZ121" s="802" t="s">
        <v>446</v>
      </c>
      <c r="BA121" s="739"/>
      <c r="BB121" s="739"/>
      <c r="BC121" s="739"/>
      <c r="BD121" s="739"/>
      <c r="BE121" s="739"/>
      <c r="BF121" s="739"/>
      <c r="BG121" s="739"/>
      <c r="BH121" s="739"/>
      <c r="BI121" s="739"/>
      <c r="BJ121" s="739"/>
      <c r="BK121" s="739"/>
      <c r="BL121" s="739"/>
      <c r="BM121" s="739"/>
      <c r="BN121" s="739"/>
      <c r="BO121" s="739"/>
      <c r="BP121" s="740"/>
      <c r="BQ121" s="803" t="s">
        <v>121</v>
      </c>
      <c r="BR121" s="804"/>
      <c r="BS121" s="804"/>
      <c r="BT121" s="804"/>
      <c r="BU121" s="804"/>
      <c r="BV121" s="804" t="s">
        <v>121</v>
      </c>
      <c r="BW121" s="804"/>
      <c r="BX121" s="804"/>
      <c r="BY121" s="804"/>
      <c r="BZ121" s="804"/>
      <c r="CA121" s="804" t="s">
        <v>121</v>
      </c>
      <c r="CB121" s="804"/>
      <c r="CC121" s="804"/>
      <c r="CD121" s="804"/>
      <c r="CE121" s="804"/>
      <c r="CF121" s="862" t="s">
        <v>121</v>
      </c>
      <c r="CG121" s="863"/>
      <c r="CH121" s="863"/>
      <c r="CI121" s="863"/>
      <c r="CJ121" s="863"/>
      <c r="CK121" s="856"/>
      <c r="CL121" s="842"/>
      <c r="CM121" s="842"/>
      <c r="CN121" s="842"/>
      <c r="CO121" s="843"/>
      <c r="CP121" s="822" t="s">
        <v>390</v>
      </c>
      <c r="CQ121" s="823"/>
      <c r="CR121" s="823"/>
      <c r="CS121" s="823"/>
      <c r="CT121" s="823"/>
      <c r="CU121" s="823"/>
      <c r="CV121" s="823"/>
      <c r="CW121" s="823"/>
      <c r="CX121" s="823"/>
      <c r="CY121" s="823"/>
      <c r="CZ121" s="823"/>
      <c r="DA121" s="823"/>
      <c r="DB121" s="823"/>
      <c r="DC121" s="823"/>
      <c r="DD121" s="823"/>
      <c r="DE121" s="823"/>
      <c r="DF121" s="824"/>
      <c r="DG121" s="803" t="s">
        <v>121</v>
      </c>
      <c r="DH121" s="804"/>
      <c r="DI121" s="804"/>
      <c r="DJ121" s="804"/>
      <c r="DK121" s="804"/>
      <c r="DL121" s="804" t="s">
        <v>121</v>
      </c>
      <c r="DM121" s="804"/>
      <c r="DN121" s="804"/>
      <c r="DO121" s="804"/>
      <c r="DP121" s="804"/>
      <c r="DQ121" s="804" t="s">
        <v>121</v>
      </c>
      <c r="DR121" s="804"/>
      <c r="DS121" s="804"/>
      <c r="DT121" s="804"/>
      <c r="DU121" s="804"/>
      <c r="DV121" s="781" t="s">
        <v>121</v>
      </c>
      <c r="DW121" s="781"/>
      <c r="DX121" s="781"/>
      <c r="DY121" s="781"/>
      <c r="DZ121" s="782"/>
    </row>
    <row r="122" spans="1:130" s="212" customFormat="1" ht="26.25" customHeight="1" x14ac:dyDescent="0.2">
      <c r="A122" s="807"/>
      <c r="B122" s="808"/>
      <c r="C122" s="802" t="s">
        <v>428</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121</v>
      </c>
      <c r="AB122" s="767"/>
      <c r="AC122" s="767"/>
      <c r="AD122" s="767"/>
      <c r="AE122" s="768"/>
      <c r="AF122" s="769" t="s">
        <v>121</v>
      </c>
      <c r="AG122" s="767"/>
      <c r="AH122" s="767"/>
      <c r="AI122" s="767"/>
      <c r="AJ122" s="768"/>
      <c r="AK122" s="769" t="s">
        <v>121</v>
      </c>
      <c r="AL122" s="767"/>
      <c r="AM122" s="767"/>
      <c r="AN122" s="767"/>
      <c r="AO122" s="768"/>
      <c r="AP122" s="811" t="s">
        <v>121</v>
      </c>
      <c r="AQ122" s="812"/>
      <c r="AR122" s="812"/>
      <c r="AS122" s="812"/>
      <c r="AT122" s="813"/>
      <c r="AU122" s="870"/>
      <c r="AV122" s="871"/>
      <c r="AW122" s="871"/>
      <c r="AX122" s="871"/>
      <c r="AY122" s="872"/>
      <c r="AZ122" s="825" t="s">
        <v>447</v>
      </c>
      <c r="BA122" s="826"/>
      <c r="BB122" s="826"/>
      <c r="BC122" s="826"/>
      <c r="BD122" s="826"/>
      <c r="BE122" s="826"/>
      <c r="BF122" s="826"/>
      <c r="BG122" s="826"/>
      <c r="BH122" s="826"/>
      <c r="BI122" s="826"/>
      <c r="BJ122" s="826"/>
      <c r="BK122" s="826"/>
      <c r="BL122" s="826"/>
      <c r="BM122" s="826"/>
      <c r="BN122" s="826"/>
      <c r="BO122" s="826"/>
      <c r="BP122" s="827"/>
      <c r="BQ122" s="866">
        <v>4307442</v>
      </c>
      <c r="BR122" s="832"/>
      <c r="BS122" s="832"/>
      <c r="BT122" s="832"/>
      <c r="BU122" s="832"/>
      <c r="BV122" s="832">
        <v>4784261</v>
      </c>
      <c r="BW122" s="832"/>
      <c r="BX122" s="832"/>
      <c r="BY122" s="832"/>
      <c r="BZ122" s="832"/>
      <c r="CA122" s="832">
        <v>4128761</v>
      </c>
      <c r="CB122" s="832"/>
      <c r="CC122" s="832"/>
      <c r="CD122" s="832"/>
      <c r="CE122" s="832"/>
      <c r="CF122" s="833">
        <v>67.400000000000006</v>
      </c>
      <c r="CG122" s="834"/>
      <c r="CH122" s="834"/>
      <c r="CI122" s="834"/>
      <c r="CJ122" s="834"/>
      <c r="CK122" s="856"/>
      <c r="CL122" s="842"/>
      <c r="CM122" s="842"/>
      <c r="CN122" s="842"/>
      <c r="CO122" s="843"/>
      <c r="CP122" s="822" t="s">
        <v>391</v>
      </c>
      <c r="CQ122" s="823"/>
      <c r="CR122" s="823"/>
      <c r="CS122" s="823"/>
      <c r="CT122" s="823"/>
      <c r="CU122" s="823"/>
      <c r="CV122" s="823"/>
      <c r="CW122" s="823"/>
      <c r="CX122" s="823"/>
      <c r="CY122" s="823"/>
      <c r="CZ122" s="823"/>
      <c r="DA122" s="823"/>
      <c r="DB122" s="823"/>
      <c r="DC122" s="823"/>
      <c r="DD122" s="823"/>
      <c r="DE122" s="823"/>
      <c r="DF122" s="824"/>
      <c r="DG122" s="803" t="s">
        <v>121</v>
      </c>
      <c r="DH122" s="804"/>
      <c r="DI122" s="804"/>
      <c r="DJ122" s="804"/>
      <c r="DK122" s="804"/>
      <c r="DL122" s="804" t="s">
        <v>121</v>
      </c>
      <c r="DM122" s="804"/>
      <c r="DN122" s="804"/>
      <c r="DO122" s="804"/>
      <c r="DP122" s="804"/>
      <c r="DQ122" s="804" t="s">
        <v>121</v>
      </c>
      <c r="DR122" s="804"/>
      <c r="DS122" s="804"/>
      <c r="DT122" s="804"/>
      <c r="DU122" s="804"/>
      <c r="DV122" s="781" t="s">
        <v>121</v>
      </c>
      <c r="DW122" s="781"/>
      <c r="DX122" s="781"/>
      <c r="DY122" s="781"/>
      <c r="DZ122" s="782"/>
    </row>
    <row r="123" spans="1:130" s="212" customFormat="1" ht="26.25" customHeight="1" x14ac:dyDescent="0.2">
      <c r="A123" s="807"/>
      <c r="B123" s="808"/>
      <c r="C123" s="802" t="s">
        <v>434</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121</v>
      </c>
      <c r="AB123" s="767"/>
      <c r="AC123" s="767"/>
      <c r="AD123" s="767"/>
      <c r="AE123" s="768"/>
      <c r="AF123" s="769" t="s">
        <v>121</v>
      </c>
      <c r="AG123" s="767"/>
      <c r="AH123" s="767"/>
      <c r="AI123" s="767"/>
      <c r="AJ123" s="768"/>
      <c r="AK123" s="769" t="s">
        <v>121</v>
      </c>
      <c r="AL123" s="767"/>
      <c r="AM123" s="767"/>
      <c r="AN123" s="767"/>
      <c r="AO123" s="768"/>
      <c r="AP123" s="811" t="s">
        <v>121</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448</v>
      </c>
      <c r="BP123" s="865"/>
      <c r="BQ123" s="819">
        <v>9375331</v>
      </c>
      <c r="BR123" s="820"/>
      <c r="BS123" s="820"/>
      <c r="BT123" s="820"/>
      <c r="BU123" s="820"/>
      <c r="BV123" s="820">
        <v>9685993</v>
      </c>
      <c r="BW123" s="820"/>
      <c r="BX123" s="820"/>
      <c r="BY123" s="820"/>
      <c r="BZ123" s="820"/>
      <c r="CA123" s="820">
        <v>8964704</v>
      </c>
      <c r="CB123" s="820"/>
      <c r="CC123" s="820"/>
      <c r="CD123" s="820"/>
      <c r="CE123" s="820"/>
      <c r="CF123" s="735"/>
      <c r="CG123" s="736"/>
      <c r="CH123" s="736"/>
      <c r="CI123" s="736"/>
      <c r="CJ123" s="821"/>
      <c r="CK123" s="856"/>
      <c r="CL123" s="842"/>
      <c r="CM123" s="842"/>
      <c r="CN123" s="842"/>
      <c r="CO123" s="843"/>
      <c r="CP123" s="822" t="s">
        <v>389</v>
      </c>
      <c r="CQ123" s="823"/>
      <c r="CR123" s="823"/>
      <c r="CS123" s="823"/>
      <c r="CT123" s="823"/>
      <c r="CU123" s="823"/>
      <c r="CV123" s="823"/>
      <c r="CW123" s="823"/>
      <c r="CX123" s="823"/>
      <c r="CY123" s="823"/>
      <c r="CZ123" s="823"/>
      <c r="DA123" s="823"/>
      <c r="DB123" s="823"/>
      <c r="DC123" s="823"/>
      <c r="DD123" s="823"/>
      <c r="DE123" s="823"/>
      <c r="DF123" s="824"/>
      <c r="DG123" s="766" t="s">
        <v>121</v>
      </c>
      <c r="DH123" s="767"/>
      <c r="DI123" s="767"/>
      <c r="DJ123" s="767"/>
      <c r="DK123" s="768"/>
      <c r="DL123" s="769" t="s">
        <v>121</v>
      </c>
      <c r="DM123" s="767"/>
      <c r="DN123" s="767"/>
      <c r="DO123" s="767"/>
      <c r="DP123" s="768"/>
      <c r="DQ123" s="769" t="s">
        <v>121</v>
      </c>
      <c r="DR123" s="767"/>
      <c r="DS123" s="767"/>
      <c r="DT123" s="767"/>
      <c r="DU123" s="768"/>
      <c r="DV123" s="811" t="s">
        <v>121</v>
      </c>
      <c r="DW123" s="812"/>
      <c r="DX123" s="812"/>
      <c r="DY123" s="812"/>
      <c r="DZ123" s="813"/>
    </row>
    <row r="124" spans="1:130" s="212" customFormat="1" ht="26.25" customHeight="1" thickBot="1" x14ac:dyDescent="0.25">
      <c r="A124" s="807"/>
      <c r="B124" s="808"/>
      <c r="C124" s="802" t="s">
        <v>437</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121</v>
      </c>
      <c r="AB124" s="767"/>
      <c r="AC124" s="767"/>
      <c r="AD124" s="767"/>
      <c r="AE124" s="768"/>
      <c r="AF124" s="769" t="s">
        <v>121</v>
      </c>
      <c r="AG124" s="767"/>
      <c r="AH124" s="767"/>
      <c r="AI124" s="767"/>
      <c r="AJ124" s="768"/>
      <c r="AK124" s="769" t="s">
        <v>121</v>
      </c>
      <c r="AL124" s="767"/>
      <c r="AM124" s="767"/>
      <c r="AN124" s="767"/>
      <c r="AO124" s="768"/>
      <c r="AP124" s="811" t="s">
        <v>121</v>
      </c>
      <c r="AQ124" s="812"/>
      <c r="AR124" s="812"/>
      <c r="AS124" s="812"/>
      <c r="AT124" s="813"/>
      <c r="AU124" s="814" t="s">
        <v>449</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121</v>
      </c>
      <c r="BR124" s="818"/>
      <c r="BS124" s="818"/>
      <c r="BT124" s="818"/>
      <c r="BU124" s="818"/>
      <c r="BV124" s="818" t="s">
        <v>121</v>
      </c>
      <c r="BW124" s="818"/>
      <c r="BX124" s="818"/>
      <c r="BY124" s="818"/>
      <c r="BZ124" s="818"/>
      <c r="CA124" s="818" t="s">
        <v>121</v>
      </c>
      <c r="CB124" s="818"/>
      <c r="CC124" s="818"/>
      <c r="CD124" s="818"/>
      <c r="CE124" s="818"/>
      <c r="CF124" s="713"/>
      <c r="CG124" s="714"/>
      <c r="CH124" s="714"/>
      <c r="CI124" s="714"/>
      <c r="CJ124" s="849"/>
      <c r="CK124" s="857"/>
      <c r="CL124" s="857"/>
      <c r="CM124" s="857"/>
      <c r="CN124" s="857"/>
      <c r="CO124" s="858"/>
      <c r="CP124" s="822" t="s">
        <v>450</v>
      </c>
      <c r="CQ124" s="823"/>
      <c r="CR124" s="823"/>
      <c r="CS124" s="823"/>
      <c r="CT124" s="823"/>
      <c r="CU124" s="823"/>
      <c r="CV124" s="823"/>
      <c r="CW124" s="823"/>
      <c r="CX124" s="823"/>
      <c r="CY124" s="823"/>
      <c r="CZ124" s="823"/>
      <c r="DA124" s="823"/>
      <c r="DB124" s="823"/>
      <c r="DC124" s="823"/>
      <c r="DD124" s="823"/>
      <c r="DE124" s="823"/>
      <c r="DF124" s="824"/>
      <c r="DG124" s="750" t="s">
        <v>121</v>
      </c>
      <c r="DH124" s="751"/>
      <c r="DI124" s="751"/>
      <c r="DJ124" s="751"/>
      <c r="DK124" s="752"/>
      <c r="DL124" s="753" t="s">
        <v>121</v>
      </c>
      <c r="DM124" s="751"/>
      <c r="DN124" s="751"/>
      <c r="DO124" s="751"/>
      <c r="DP124" s="752"/>
      <c r="DQ124" s="753" t="s">
        <v>121</v>
      </c>
      <c r="DR124" s="751"/>
      <c r="DS124" s="751"/>
      <c r="DT124" s="751"/>
      <c r="DU124" s="752"/>
      <c r="DV124" s="835" t="s">
        <v>121</v>
      </c>
      <c r="DW124" s="836"/>
      <c r="DX124" s="836"/>
      <c r="DY124" s="836"/>
      <c r="DZ124" s="837"/>
    </row>
    <row r="125" spans="1:130" s="212" customFormat="1" ht="26.25" customHeight="1" x14ac:dyDescent="0.2">
      <c r="A125" s="807"/>
      <c r="B125" s="808"/>
      <c r="C125" s="802" t="s">
        <v>439</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121</v>
      </c>
      <c r="AB125" s="767"/>
      <c r="AC125" s="767"/>
      <c r="AD125" s="767"/>
      <c r="AE125" s="768"/>
      <c r="AF125" s="769" t="s">
        <v>121</v>
      </c>
      <c r="AG125" s="767"/>
      <c r="AH125" s="767"/>
      <c r="AI125" s="767"/>
      <c r="AJ125" s="768"/>
      <c r="AK125" s="769" t="s">
        <v>121</v>
      </c>
      <c r="AL125" s="767"/>
      <c r="AM125" s="767"/>
      <c r="AN125" s="767"/>
      <c r="AO125" s="768"/>
      <c r="AP125" s="811" t="s">
        <v>121</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451</v>
      </c>
      <c r="CL125" s="839"/>
      <c r="CM125" s="839"/>
      <c r="CN125" s="839"/>
      <c r="CO125" s="840"/>
      <c r="CP125" s="847" t="s">
        <v>452</v>
      </c>
      <c r="CQ125" s="795"/>
      <c r="CR125" s="795"/>
      <c r="CS125" s="795"/>
      <c r="CT125" s="795"/>
      <c r="CU125" s="795"/>
      <c r="CV125" s="795"/>
      <c r="CW125" s="795"/>
      <c r="CX125" s="795"/>
      <c r="CY125" s="795"/>
      <c r="CZ125" s="795"/>
      <c r="DA125" s="795"/>
      <c r="DB125" s="795"/>
      <c r="DC125" s="795"/>
      <c r="DD125" s="795"/>
      <c r="DE125" s="795"/>
      <c r="DF125" s="796"/>
      <c r="DG125" s="848" t="s">
        <v>121</v>
      </c>
      <c r="DH125" s="829"/>
      <c r="DI125" s="829"/>
      <c r="DJ125" s="829"/>
      <c r="DK125" s="829"/>
      <c r="DL125" s="829" t="s">
        <v>121</v>
      </c>
      <c r="DM125" s="829"/>
      <c r="DN125" s="829"/>
      <c r="DO125" s="829"/>
      <c r="DP125" s="829"/>
      <c r="DQ125" s="829" t="s">
        <v>121</v>
      </c>
      <c r="DR125" s="829"/>
      <c r="DS125" s="829"/>
      <c r="DT125" s="829"/>
      <c r="DU125" s="829"/>
      <c r="DV125" s="830" t="s">
        <v>121</v>
      </c>
      <c r="DW125" s="830"/>
      <c r="DX125" s="830"/>
      <c r="DY125" s="830"/>
      <c r="DZ125" s="831"/>
    </row>
    <row r="126" spans="1:130" s="212" customFormat="1" ht="26.25" customHeight="1" thickBot="1" x14ac:dyDescent="0.25">
      <c r="A126" s="807"/>
      <c r="B126" s="808"/>
      <c r="C126" s="802" t="s">
        <v>441</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121</v>
      </c>
      <c r="AB126" s="767"/>
      <c r="AC126" s="767"/>
      <c r="AD126" s="767"/>
      <c r="AE126" s="768"/>
      <c r="AF126" s="769" t="s">
        <v>121</v>
      </c>
      <c r="AG126" s="767"/>
      <c r="AH126" s="767"/>
      <c r="AI126" s="767"/>
      <c r="AJ126" s="768"/>
      <c r="AK126" s="769" t="s">
        <v>121</v>
      </c>
      <c r="AL126" s="767"/>
      <c r="AM126" s="767"/>
      <c r="AN126" s="767"/>
      <c r="AO126" s="768"/>
      <c r="AP126" s="811" t="s">
        <v>121</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453</v>
      </c>
      <c r="CQ126" s="739"/>
      <c r="CR126" s="739"/>
      <c r="CS126" s="739"/>
      <c r="CT126" s="739"/>
      <c r="CU126" s="739"/>
      <c r="CV126" s="739"/>
      <c r="CW126" s="739"/>
      <c r="CX126" s="739"/>
      <c r="CY126" s="739"/>
      <c r="CZ126" s="739"/>
      <c r="DA126" s="739"/>
      <c r="DB126" s="739"/>
      <c r="DC126" s="739"/>
      <c r="DD126" s="739"/>
      <c r="DE126" s="739"/>
      <c r="DF126" s="740"/>
      <c r="DG126" s="803" t="s">
        <v>121</v>
      </c>
      <c r="DH126" s="804"/>
      <c r="DI126" s="804"/>
      <c r="DJ126" s="804"/>
      <c r="DK126" s="804"/>
      <c r="DL126" s="804" t="s">
        <v>121</v>
      </c>
      <c r="DM126" s="804"/>
      <c r="DN126" s="804"/>
      <c r="DO126" s="804"/>
      <c r="DP126" s="804"/>
      <c r="DQ126" s="804" t="s">
        <v>121</v>
      </c>
      <c r="DR126" s="804"/>
      <c r="DS126" s="804"/>
      <c r="DT126" s="804"/>
      <c r="DU126" s="804"/>
      <c r="DV126" s="781" t="s">
        <v>121</v>
      </c>
      <c r="DW126" s="781"/>
      <c r="DX126" s="781"/>
      <c r="DY126" s="781"/>
      <c r="DZ126" s="782"/>
    </row>
    <row r="127" spans="1:130" s="212" customFormat="1" ht="26.25" customHeight="1" x14ac:dyDescent="0.2">
      <c r="A127" s="809"/>
      <c r="B127" s="810"/>
      <c r="C127" s="825" t="s">
        <v>454</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121</v>
      </c>
      <c r="AB127" s="767"/>
      <c r="AC127" s="767"/>
      <c r="AD127" s="767"/>
      <c r="AE127" s="768"/>
      <c r="AF127" s="769" t="s">
        <v>121</v>
      </c>
      <c r="AG127" s="767"/>
      <c r="AH127" s="767"/>
      <c r="AI127" s="767"/>
      <c r="AJ127" s="768"/>
      <c r="AK127" s="769" t="s">
        <v>121</v>
      </c>
      <c r="AL127" s="767"/>
      <c r="AM127" s="767"/>
      <c r="AN127" s="767"/>
      <c r="AO127" s="768"/>
      <c r="AP127" s="811" t="s">
        <v>121</v>
      </c>
      <c r="AQ127" s="812"/>
      <c r="AR127" s="812"/>
      <c r="AS127" s="812"/>
      <c r="AT127" s="813"/>
      <c r="AU127" s="214"/>
      <c r="AV127" s="214"/>
      <c r="AW127" s="214"/>
      <c r="AX127" s="828" t="s">
        <v>455</v>
      </c>
      <c r="AY127" s="799"/>
      <c r="AZ127" s="799"/>
      <c r="BA127" s="799"/>
      <c r="BB127" s="799"/>
      <c r="BC127" s="799"/>
      <c r="BD127" s="799"/>
      <c r="BE127" s="800"/>
      <c r="BF127" s="798" t="s">
        <v>456</v>
      </c>
      <c r="BG127" s="799"/>
      <c r="BH127" s="799"/>
      <c r="BI127" s="799"/>
      <c r="BJ127" s="799"/>
      <c r="BK127" s="799"/>
      <c r="BL127" s="800"/>
      <c r="BM127" s="798" t="s">
        <v>457</v>
      </c>
      <c r="BN127" s="799"/>
      <c r="BO127" s="799"/>
      <c r="BP127" s="799"/>
      <c r="BQ127" s="799"/>
      <c r="BR127" s="799"/>
      <c r="BS127" s="800"/>
      <c r="BT127" s="798" t="s">
        <v>458</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459</v>
      </c>
      <c r="CQ127" s="739"/>
      <c r="CR127" s="739"/>
      <c r="CS127" s="739"/>
      <c r="CT127" s="739"/>
      <c r="CU127" s="739"/>
      <c r="CV127" s="739"/>
      <c r="CW127" s="739"/>
      <c r="CX127" s="739"/>
      <c r="CY127" s="739"/>
      <c r="CZ127" s="739"/>
      <c r="DA127" s="739"/>
      <c r="DB127" s="739"/>
      <c r="DC127" s="739"/>
      <c r="DD127" s="739"/>
      <c r="DE127" s="739"/>
      <c r="DF127" s="740"/>
      <c r="DG127" s="803" t="s">
        <v>121</v>
      </c>
      <c r="DH127" s="804"/>
      <c r="DI127" s="804"/>
      <c r="DJ127" s="804"/>
      <c r="DK127" s="804"/>
      <c r="DL127" s="804" t="s">
        <v>121</v>
      </c>
      <c r="DM127" s="804"/>
      <c r="DN127" s="804"/>
      <c r="DO127" s="804"/>
      <c r="DP127" s="804"/>
      <c r="DQ127" s="804" t="s">
        <v>121</v>
      </c>
      <c r="DR127" s="804"/>
      <c r="DS127" s="804"/>
      <c r="DT127" s="804"/>
      <c r="DU127" s="804"/>
      <c r="DV127" s="781" t="s">
        <v>121</v>
      </c>
      <c r="DW127" s="781"/>
      <c r="DX127" s="781"/>
      <c r="DY127" s="781"/>
      <c r="DZ127" s="782"/>
    </row>
    <row r="128" spans="1:130" s="212" customFormat="1" ht="26.25" customHeight="1" thickBot="1" x14ac:dyDescent="0.25">
      <c r="A128" s="783" t="s">
        <v>460</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461</v>
      </c>
      <c r="X128" s="785"/>
      <c r="Y128" s="785"/>
      <c r="Z128" s="786"/>
      <c r="AA128" s="787">
        <v>252</v>
      </c>
      <c r="AB128" s="788"/>
      <c r="AC128" s="788"/>
      <c r="AD128" s="788"/>
      <c r="AE128" s="789"/>
      <c r="AF128" s="790">
        <v>252</v>
      </c>
      <c r="AG128" s="788"/>
      <c r="AH128" s="788"/>
      <c r="AI128" s="788"/>
      <c r="AJ128" s="789"/>
      <c r="AK128" s="790">
        <v>14120</v>
      </c>
      <c r="AL128" s="788"/>
      <c r="AM128" s="788"/>
      <c r="AN128" s="788"/>
      <c r="AO128" s="789"/>
      <c r="AP128" s="791"/>
      <c r="AQ128" s="792"/>
      <c r="AR128" s="792"/>
      <c r="AS128" s="792"/>
      <c r="AT128" s="793"/>
      <c r="AU128" s="214"/>
      <c r="AV128" s="214"/>
      <c r="AW128" s="214"/>
      <c r="AX128" s="794" t="s">
        <v>462</v>
      </c>
      <c r="AY128" s="795"/>
      <c r="AZ128" s="795"/>
      <c r="BA128" s="795"/>
      <c r="BB128" s="795"/>
      <c r="BC128" s="795"/>
      <c r="BD128" s="795"/>
      <c r="BE128" s="796"/>
      <c r="BF128" s="773" t="s">
        <v>121</v>
      </c>
      <c r="BG128" s="774"/>
      <c r="BH128" s="774"/>
      <c r="BI128" s="774"/>
      <c r="BJ128" s="774"/>
      <c r="BK128" s="774"/>
      <c r="BL128" s="797"/>
      <c r="BM128" s="773">
        <v>14.23</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463</v>
      </c>
      <c r="CQ128" s="717"/>
      <c r="CR128" s="717"/>
      <c r="CS128" s="717"/>
      <c r="CT128" s="717"/>
      <c r="CU128" s="717"/>
      <c r="CV128" s="717"/>
      <c r="CW128" s="717"/>
      <c r="CX128" s="717"/>
      <c r="CY128" s="717"/>
      <c r="CZ128" s="717"/>
      <c r="DA128" s="717"/>
      <c r="DB128" s="717"/>
      <c r="DC128" s="717"/>
      <c r="DD128" s="717"/>
      <c r="DE128" s="717"/>
      <c r="DF128" s="718"/>
      <c r="DG128" s="777" t="s">
        <v>121</v>
      </c>
      <c r="DH128" s="778"/>
      <c r="DI128" s="778"/>
      <c r="DJ128" s="778"/>
      <c r="DK128" s="778"/>
      <c r="DL128" s="778" t="s">
        <v>121</v>
      </c>
      <c r="DM128" s="778"/>
      <c r="DN128" s="778"/>
      <c r="DO128" s="778"/>
      <c r="DP128" s="778"/>
      <c r="DQ128" s="778" t="s">
        <v>121</v>
      </c>
      <c r="DR128" s="778"/>
      <c r="DS128" s="778"/>
      <c r="DT128" s="778"/>
      <c r="DU128" s="778"/>
      <c r="DV128" s="779" t="s">
        <v>121</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464</v>
      </c>
      <c r="X129" s="764"/>
      <c r="Y129" s="764"/>
      <c r="Z129" s="765"/>
      <c r="AA129" s="766">
        <v>6126447</v>
      </c>
      <c r="AB129" s="767"/>
      <c r="AC129" s="767"/>
      <c r="AD129" s="767"/>
      <c r="AE129" s="768"/>
      <c r="AF129" s="769">
        <v>6285497</v>
      </c>
      <c r="AG129" s="767"/>
      <c r="AH129" s="767"/>
      <c r="AI129" s="767"/>
      <c r="AJ129" s="768"/>
      <c r="AK129" s="769">
        <v>6499504</v>
      </c>
      <c r="AL129" s="767"/>
      <c r="AM129" s="767"/>
      <c r="AN129" s="767"/>
      <c r="AO129" s="768"/>
      <c r="AP129" s="770"/>
      <c r="AQ129" s="771"/>
      <c r="AR129" s="771"/>
      <c r="AS129" s="771"/>
      <c r="AT129" s="772"/>
      <c r="AU129" s="215"/>
      <c r="AV129" s="215"/>
      <c r="AW129" s="215"/>
      <c r="AX129" s="738" t="s">
        <v>465</v>
      </c>
      <c r="AY129" s="739"/>
      <c r="AZ129" s="739"/>
      <c r="BA129" s="739"/>
      <c r="BB129" s="739"/>
      <c r="BC129" s="739"/>
      <c r="BD129" s="739"/>
      <c r="BE129" s="740"/>
      <c r="BF129" s="757" t="s">
        <v>121</v>
      </c>
      <c r="BG129" s="758"/>
      <c r="BH129" s="758"/>
      <c r="BI129" s="758"/>
      <c r="BJ129" s="758"/>
      <c r="BK129" s="758"/>
      <c r="BL129" s="759"/>
      <c r="BM129" s="757">
        <v>19.23</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466</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467</v>
      </c>
      <c r="X130" s="764"/>
      <c r="Y130" s="764"/>
      <c r="Z130" s="765"/>
      <c r="AA130" s="766">
        <v>417358</v>
      </c>
      <c r="AB130" s="767"/>
      <c r="AC130" s="767"/>
      <c r="AD130" s="767"/>
      <c r="AE130" s="768"/>
      <c r="AF130" s="769">
        <v>405638</v>
      </c>
      <c r="AG130" s="767"/>
      <c r="AH130" s="767"/>
      <c r="AI130" s="767"/>
      <c r="AJ130" s="768"/>
      <c r="AK130" s="769">
        <v>377124</v>
      </c>
      <c r="AL130" s="767"/>
      <c r="AM130" s="767"/>
      <c r="AN130" s="767"/>
      <c r="AO130" s="768"/>
      <c r="AP130" s="770"/>
      <c r="AQ130" s="771"/>
      <c r="AR130" s="771"/>
      <c r="AS130" s="771"/>
      <c r="AT130" s="772"/>
      <c r="AU130" s="215"/>
      <c r="AV130" s="215"/>
      <c r="AW130" s="215"/>
      <c r="AX130" s="738" t="s">
        <v>468</v>
      </c>
      <c r="AY130" s="739"/>
      <c r="AZ130" s="739"/>
      <c r="BA130" s="739"/>
      <c r="BB130" s="739"/>
      <c r="BC130" s="739"/>
      <c r="BD130" s="739"/>
      <c r="BE130" s="740"/>
      <c r="BF130" s="741">
        <v>3.5</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469</v>
      </c>
      <c r="X131" s="748"/>
      <c r="Y131" s="748"/>
      <c r="Z131" s="749"/>
      <c r="AA131" s="750">
        <v>5709089</v>
      </c>
      <c r="AB131" s="751"/>
      <c r="AC131" s="751"/>
      <c r="AD131" s="751"/>
      <c r="AE131" s="752"/>
      <c r="AF131" s="753">
        <v>5879859</v>
      </c>
      <c r="AG131" s="751"/>
      <c r="AH131" s="751"/>
      <c r="AI131" s="751"/>
      <c r="AJ131" s="752"/>
      <c r="AK131" s="753">
        <v>6122380</v>
      </c>
      <c r="AL131" s="751"/>
      <c r="AM131" s="751"/>
      <c r="AN131" s="751"/>
      <c r="AO131" s="752"/>
      <c r="AP131" s="754"/>
      <c r="AQ131" s="755"/>
      <c r="AR131" s="755"/>
      <c r="AS131" s="755"/>
      <c r="AT131" s="756"/>
      <c r="AU131" s="215"/>
      <c r="AV131" s="215"/>
      <c r="AW131" s="215"/>
      <c r="AX131" s="716" t="s">
        <v>470</v>
      </c>
      <c r="AY131" s="717"/>
      <c r="AZ131" s="717"/>
      <c r="BA131" s="717"/>
      <c r="BB131" s="717"/>
      <c r="BC131" s="717"/>
      <c r="BD131" s="717"/>
      <c r="BE131" s="718"/>
      <c r="BF131" s="719" t="s">
        <v>121</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471</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472</v>
      </c>
      <c r="W132" s="729"/>
      <c r="X132" s="729"/>
      <c r="Y132" s="729"/>
      <c r="Z132" s="730"/>
      <c r="AA132" s="731">
        <v>5.0346561420000002</v>
      </c>
      <c r="AB132" s="732"/>
      <c r="AC132" s="732"/>
      <c r="AD132" s="732"/>
      <c r="AE132" s="733"/>
      <c r="AF132" s="734">
        <v>3.2431049789999999</v>
      </c>
      <c r="AG132" s="732"/>
      <c r="AH132" s="732"/>
      <c r="AI132" s="732"/>
      <c r="AJ132" s="733"/>
      <c r="AK132" s="734">
        <v>2.4950101099999999</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473</v>
      </c>
      <c r="W133" s="708"/>
      <c r="X133" s="708"/>
      <c r="Y133" s="708"/>
      <c r="Z133" s="709"/>
      <c r="AA133" s="710">
        <v>5.3</v>
      </c>
      <c r="AB133" s="711"/>
      <c r="AC133" s="711"/>
      <c r="AD133" s="711"/>
      <c r="AE133" s="712"/>
      <c r="AF133" s="710">
        <v>4.5</v>
      </c>
      <c r="AG133" s="711"/>
      <c r="AH133" s="711"/>
      <c r="AI133" s="711"/>
      <c r="AJ133" s="712"/>
      <c r="AK133" s="710">
        <v>3.5</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1qHcdZ0CGEkgUglFDcfVRqtNjGCyy+c1IB4rqSrgv2Wi7LXpjJ6ver3GJGzr/3gAOYXQL+1WNNUfc6xMLm6JNQ==" saltValue="5FWU7lzisEWMhsm7v/RfT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474</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RwZiFStb3km4WCZdePAQMkCLY6JRLMNsX3mvvRtVtUaPfqsY1YLMIHFb6yIUn6+driq2fz1GcZtpbRLkcmemGQ==" saltValue="IHZMdhOfjsCiFav8v8dq0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JilcScyCSdsmwI8wUf4VANh/nsaiQGn7XPrf3LUGb0Ms4e7IJwqeJ6fAcFJEhdUMVp8uTjIQ6wCey3MXqD52QA==" saltValue="s0z5EtgmzJ5CGHX3dID1e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476</v>
      </c>
      <c r="AL6" s="248"/>
      <c r="AM6" s="248"/>
      <c r="AN6" s="248"/>
    </row>
    <row r="7" spans="1:46" ht="13.5" customHeight="1" x14ac:dyDescent="0.2">
      <c r="A7" s="247"/>
      <c r="AK7" s="250"/>
      <c r="AL7" s="251"/>
      <c r="AM7" s="251"/>
      <c r="AN7" s="252"/>
      <c r="AO7" s="1105" t="s">
        <v>477</v>
      </c>
      <c r="AP7" s="253"/>
      <c r="AQ7" s="254" t="s">
        <v>478</v>
      </c>
      <c r="AR7" s="255"/>
    </row>
    <row r="8" spans="1:46" ht="13" x14ac:dyDescent="0.2">
      <c r="A8" s="247"/>
      <c r="AK8" s="256"/>
      <c r="AL8" s="257"/>
      <c r="AM8" s="257"/>
      <c r="AN8" s="258"/>
      <c r="AO8" s="1106"/>
      <c r="AP8" s="259" t="s">
        <v>479</v>
      </c>
      <c r="AQ8" s="260" t="s">
        <v>480</v>
      </c>
      <c r="AR8" s="261" t="s">
        <v>481</v>
      </c>
    </row>
    <row r="9" spans="1:46" ht="13" x14ac:dyDescent="0.2">
      <c r="A9" s="247"/>
      <c r="AK9" s="1117" t="s">
        <v>482</v>
      </c>
      <c r="AL9" s="1118"/>
      <c r="AM9" s="1118"/>
      <c r="AN9" s="1119"/>
      <c r="AO9" s="262">
        <v>2188292</v>
      </c>
      <c r="AP9" s="262">
        <v>89074</v>
      </c>
      <c r="AQ9" s="263">
        <v>72090</v>
      </c>
      <c r="AR9" s="264">
        <v>23.6</v>
      </c>
    </row>
    <row r="10" spans="1:46" ht="13.5" customHeight="1" x14ac:dyDescent="0.2">
      <c r="A10" s="247"/>
      <c r="AK10" s="1117" t="s">
        <v>483</v>
      </c>
      <c r="AL10" s="1118"/>
      <c r="AM10" s="1118"/>
      <c r="AN10" s="1119"/>
      <c r="AO10" s="265">
        <v>293483</v>
      </c>
      <c r="AP10" s="265">
        <v>11946</v>
      </c>
      <c r="AQ10" s="266">
        <v>9072</v>
      </c>
      <c r="AR10" s="267">
        <v>31.7</v>
      </c>
    </row>
    <row r="11" spans="1:46" ht="13.5" customHeight="1" x14ac:dyDescent="0.2">
      <c r="A11" s="247"/>
      <c r="AK11" s="1117" t="s">
        <v>484</v>
      </c>
      <c r="AL11" s="1118"/>
      <c r="AM11" s="1118"/>
      <c r="AN11" s="1119"/>
      <c r="AO11" s="265" t="s">
        <v>485</v>
      </c>
      <c r="AP11" s="265" t="s">
        <v>485</v>
      </c>
      <c r="AQ11" s="266">
        <v>383</v>
      </c>
      <c r="AR11" s="267" t="s">
        <v>485</v>
      </c>
    </row>
    <row r="12" spans="1:46" ht="13.5" customHeight="1" x14ac:dyDescent="0.2">
      <c r="A12" s="247"/>
      <c r="AK12" s="1117" t="s">
        <v>486</v>
      </c>
      <c r="AL12" s="1118"/>
      <c r="AM12" s="1118"/>
      <c r="AN12" s="1119"/>
      <c r="AO12" s="265" t="s">
        <v>485</v>
      </c>
      <c r="AP12" s="265" t="s">
        <v>485</v>
      </c>
      <c r="AQ12" s="266">
        <v>26</v>
      </c>
      <c r="AR12" s="267" t="s">
        <v>485</v>
      </c>
    </row>
    <row r="13" spans="1:46" ht="13.5" customHeight="1" x14ac:dyDescent="0.2">
      <c r="A13" s="247"/>
      <c r="AK13" s="1117" t="s">
        <v>487</v>
      </c>
      <c r="AL13" s="1118"/>
      <c r="AM13" s="1118"/>
      <c r="AN13" s="1119"/>
      <c r="AO13" s="265">
        <v>86840</v>
      </c>
      <c r="AP13" s="265">
        <v>3535</v>
      </c>
      <c r="AQ13" s="266">
        <v>2732</v>
      </c>
      <c r="AR13" s="267">
        <v>29.4</v>
      </c>
    </row>
    <row r="14" spans="1:46" ht="13.5" customHeight="1" x14ac:dyDescent="0.2">
      <c r="A14" s="247"/>
      <c r="AK14" s="1117" t="s">
        <v>488</v>
      </c>
      <c r="AL14" s="1118"/>
      <c r="AM14" s="1118"/>
      <c r="AN14" s="1119"/>
      <c r="AO14" s="265">
        <v>19343</v>
      </c>
      <c r="AP14" s="265">
        <v>787</v>
      </c>
      <c r="AQ14" s="266">
        <v>1315</v>
      </c>
      <c r="AR14" s="267">
        <v>-40.200000000000003</v>
      </c>
    </row>
    <row r="15" spans="1:46" ht="13.5" customHeight="1" x14ac:dyDescent="0.2">
      <c r="A15" s="247"/>
      <c r="AK15" s="1120" t="s">
        <v>489</v>
      </c>
      <c r="AL15" s="1121"/>
      <c r="AM15" s="1121"/>
      <c r="AN15" s="1122"/>
      <c r="AO15" s="265">
        <v>-156506</v>
      </c>
      <c r="AP15" s="265">
        <v>-6371</v>
      </c>
      <c r="AQ15" s="266">
        <v>-4107</v>
      </c>
      <c r="AR15" s="267">
        <v>55.1</v>
      </c>
    </row>
    <row r="16" spans="1:46" ht="13" x14ac:dyDescent="0.2">
      <c r="A16" s="247"/>
      <c r="AK16" s="1120" t="s">
        <v>177</v>
      </c>
      <c r="AL16" s="1121"/>
      <c r="AM16" s="1121"/>
      <c r="AN16" s="1122"/>
      <c r="AO16" s="265">
        <v>2431452</v>
      </c>
      <c r="AP16" s="265">
        <v>98972</v>
      </c>
      <c r="AQ16" s="266">
        <v>81511</v>
      </c>
      <c r="AR16" s="267">
        <v>21.4</v>
      </c>
    </row>
    <row r="17" spans="1:46" ht="13" x14ac:dyDescent="0.2">
      <c r="A17" s="247"/>
    </row>
    <row r="18" spans="1:46" ht="13" x14ac:dyDescent="0.2">
      <c r="A18" s="247"/>
      <c r="AQ18" s="268"/>
      <c r="AR18" s="268"/>
    </row>
    <row r="19" spans="1:46" ht="13" x14ac:dyDescent="0.2">
      <c r="A19" s="247"/>
      <c r="AK19" s="243" t="s">
        <v>490</v>
      </c>
    </row>
    <row r="20" spans="1:46" ht="13" x14ac:dyDescent="0.2">
      <c r="A20" s="247"/>
      <c r="AK20" s="269"/>
      <c r="AL20" s="270"/>
      <c r="AM20" s="270"/>
      <c r="AN20" s="271"/>
      <c r="AO20" s="272" t="s">
        <v>491</v>
      </c>
      <c r="AP20" s="273" t="s">
        <v>492</v>
      </c>
      <c r="AQ20" s="274" t="s">
        <v>493</v>
      </c>
      <c r="AR20" s="275"/>
    </row>
    <row r="21" spans="1:46" s="248" customFormat="1" ht="13" x14ac:dyDescent="0.2">
      <c r="A21" s="276"/>
      <c r="AK21" s="1123" t="s">
        <v>494</v>
      </c>
      <c r="AL21" s="1124"/>
      <c r="AM21" s="1124"/>
      <c r="AN21" s="1125"/>
      <c r="AO21" s="277">
        <v>8.7100000000000009</v>
      </c>
      <c r="AP21" s="278">
        <v>6.74</v>
      </c>
      <c r="AQ21" s="279">
        <v>1.97</v>
      </c>
      <c r="AS21" s="280"/>
      <c r="AT21" s="276"/>
    </row>
    <row r="22" spans="1:46" s="248" customFormat="1" ht="13" x14ac:dyDescent="0.2">
      <c r="A22" s="276"/>
      <c r="AK22" s="1123" t="s">
        <v>495</v>
      </c>
      <c r="AL22" s="1124"/>
      <c r="AM22" s="1124"/>
      <c r="AN22" s="1125"/>
      <c r="AO22" s="281">
        <v>99</v>
      </c>
      <c r="AP22" s="282">
        <v>97</v>
      </c>
      <c r="AQ22" s="283">
        <v>2</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16" t="s">
        <v>496</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 x14ac:dyDescent="0.2">
      <c r="A27" s="288"/>
      <c r="AS27" s="243"/>
      <c r="AT27" s="243"/>
    </row>
    <row r="28" spans="1:46" ht="16.5" x14ac:dyDescent="0.2">
      <c r="A28" s="244" t="s">
        <v>497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498</v>
      </c>
      <c r="AL29" s="248"/>
      <c r="AM29" s="248"/>
      <c r="AN29" s="248"/>
      <c r="AS29" s="290"/>
    </row>
    <row r="30" spans="1:46" ht="13.5" customHeight="1" x14ac:dyDescent="0.2">
      <c r="A30" s="247"/>
      <c r="AK30" s="250"/>
      <c r="AL30" s="251"/>
      <c r="AM30" s="251"/>
      <c r="AN30" s="252"/>
      <c r="AO30" s="1105" t="s">
        <v>477</v>
      </c>
      <c r="AP30" s="253"/>
      <c r="AQ30" s="254" t="s">
        <v>478</v>
      </c>
      <c r="AR30" s="255"/>
    </row>
    <row r="31" spans="1:46" ht="13" x14ac:dyDescent="0.2">
      <c r="A31" s="247"/>
      <c r="AK31" s="256"/>
      <c r="AL31" s="257"/>
      <c r="AM31" s="257"/>
      <c r="AN31" s="258"/>
      <c r="AO31" s="1106"/>
      <c r="AP31" s="259" t="s">
        <v>479</v>
      </c>
      <c r="AQ31" s="260" t="s">
        <v>480</v>
      </c>
      <c r="AR31" s="261" t="s">
        <v>481</v>
      </c>
    </row>
    <row r="32" spans="1:46" ht="27" customHeight="1" x14ac:dyDescent="0.2">
      <c r="A32" s="247"/>
      <c r="AK32" s="1107" t="s">
        <v>499</v>
      </c>
      <c r="AL32" s="1108"/>
      <c r="AM32" s="1108"/>
      <c r="AN32" s="1109"/>
      <c r="AO32" s="291">
        <v>541991</v>
      </c>
      <c r="AP32" s="291">
        <v>22062</v>
      </c>
      <c r="AQ32" s="292">
        <v>33695</v>
      </c>
      <c r="AR32" s="293">
        <v>-34.5</v>
      </c>
    </row>
    <row r="33" spans="1:46" ht="13.5" customHeight="1" x14ac:dyDescent="0.2">
      <c r="A33" s="247"/>
      <c r="AK33" s="1107" t="s">
        <v>500</v>
      </c>
      <c r="AL33" s="1108"/>
      <c r="AM33" s="1108"/>
      <c r="AN33" s="1109"/>
      <c r="AO33" s="291" t="s">
        <v>485</v>
      </c>
      <c r="AP33" s="291" t="s">
        <v>485</v>
      </c>
      <c r="AQ33" s="292" t="s">
        <v>485</v>
      </c>
      <c r="AR33" s="293" t="s">
        <v>485</v>
      </c>
    </row>
    <row r="34" spans="1:46" ht="27" customHeight="1" x14ac:dyDescent="0.2">
      <c r="A34" s="247"/>
      <c r="AK34" s="1107" t="s">
        <v>501</v>
      </c>
      <c r="AL34" s="1108"/>
      <c r="AM34" s="1108"/>
      <c r="AN34" s="1109"/>
      <c r="AO34" s="291" t="s">
        <v>485</v>
      </c>
      <c r="AP34" s="291" t="s">
        <v>485</v>
      </c>
      <c r="AQ34" s="292" t="s">
        <v>485</v>
      </c>
      <c r="AR34" s="293" t="s">
        <v>485</v>
      </c>
    </row>
    <row r="35" spans="1:46" ht="27" customHeight="1" x14ac:dyDescent="0.2">
      <c r="A35" s="247"/>
      <c r="AK35" s="1107" t="s">
        <v>502</v>
      </c>
      <c r="AL35" s="1108"/>
      <c r="AM35" s="1108"/>
      <c r="AN35" s="1109"/>
      <c r="AO35" s="291">
        <v>2007</v>
      </c>
      <c r="AP35" s="291">
        <v>82</v>
      </c>
      <c r="AQ35" s="292">
        <v>8394</v>
      </c>
      <c r="AR35" s="293">
        <v>-99</v>
      </c>
    </row>
    <row r="36" spans="1:46" ht="27" customHeight="1" x14ac:dyDescent="0.2">
      <c r="A36" s="247"/>
      <c r="AK36" s="1107" t="s">
        <v>503</v>
      </c>
      <c r="AL36" s="1108"/>
      <c r="AM36" s="1108"/>
      <c r="AN36" s="1109"/>
      <c r="AO36" s="291" t="s">
        <v>485</v>
      </c>
      <c r="AP36" s="291" t="s">
        <v>485</v>
      </c>
      <c r="AQ36" s="292">
        <v>1998</v>
      </c>
      <c r="AR36" s="293" t="s">
        <v>485</v>
      </c>
    </row>
    <row r="37" spans="1:46" ht="13.5" customHeight="1" x14ac:dyDescent="0.2">
      <c r="A37" s="247"/>
      <c r="AK37" s="1107" t="s">
        <v>504</v>
      </c>
      <c r="AL37" s="1108"/>
      <c r="AM37" s="1108"/>
      <c r="AN37" s="1109"/>
      <c r="AO37" s="291" t="s">
        <v>485</v>
      </c>
      <c r="AP37" s="291" t="s">
        <v>485</v>
      </c>
      <c r="AQ37" s="292">
        <v>1021</v>
      </c>
      <c r="AR37" s="293" t="s">
        <v>485</v>
      </c>
    </row>
    <row r="38" spans="1:46" ht="27" customHeight="1" x14ac:dyDescent="0.2">
      <c r="A38" s="247"/>
      <c r="AK38" s="1110" t="s">
        <v>505</v>
      </c>
      <c r="AL38" s="1111"/>
      <c r="AM38" s="1111"/>
      <c r="AN38" s="1112"/>
      <c r="AO38" s="294" t="s">
        <v>485</v>
      </c>
      <c r="AP38" s="294" t="s">
        <v>485</v>
      </c>
      <c r="AQ38" s="295">
        <v>3</v>
      </c>
      <c r="AR38" s="283" t="s">
        <v>485</v>
      </c>
      <c r="AS38" s="290"/>
    </row>
    <row r="39" spans="1:46" ht="13" x14ac:dyDescent="0.2">
      <c r="A39" s="247"/>
      <c r="AK39" s="1110" t="s">
        <v>506</v>
      </c>
      <c r="AL39" s="1111"/>
      <c r="AM39" s="1111"/>
      <c r="AN39" s="1112"/>
      <c r="AO39" s="291">
        <v>-14120</v>
      </c>
      <c r="AP39" s="291">
        <v>-575</v>
      </c>
      <c r="AQ39" s="292">
        <v>-3210</v>
      </c>
      <c r="AR39" s="293">
        <v>-82.1</v>
      </c>
      <c r="AS39" s="290"/>
    </row>
    <row r="40" spans="1:46" ht="27" customHeight="1" x14ac:dyDescent="0.2">
      <c r="A40" s="247"/>
      <c r="AK40" s="1107" t="s">
        <v>507</v>
      </c>
      <c r="AL40" s="1108"/>
      <c r="AM40" s="1108"/>
      <c r="AN40" s="1109"/>
      <c r="AO40" s="291">
        <v>-377124</v>
      </c>
      <c r="AP40" s="291">
        <v>-15351</v>
      </c>
      <c r="AQ40" s="292">
        <v>-26336</v>
      </c>
      <c r="AR40" s="293">
        <v>-41.7</v>
      </c>
      <c r="AS40" s="290"/>
    </row>
    <row r="41" spans="1:46" ht="13" x14ac:dyDescent="0.2">
      <c r="A41" s="247"/>
      <c r="AK41" s="1113" t="s">
        <v>287</v>
      </c>
      <c r="AL41" s="1114"/>
      <c r="AM41" s="1114"/>
      <c r="AN41" s="1115"/>
      <c r="AO41" s="291">
        <v>152754</v>
      </c>
      <c r="AP41" s="291">
        <v>6218</v>
      </c>
      <c r="AQ41" s="292">
        <v>15565</v>
      </c>
      <c r="AR41" s="293">
        <v>-60.1</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508</v>
      </c>
    </row>
    <row r="48" spans="1:46" ht="13" x14ac:dyDescent="0.2">
      <c r="A48" s="247"/>
      <c r="AK48" s="301" t="s">
        <v>509</v>
      </c>
      <c r="AL48" s="301"/>
      <c r="AM48" s="301"/>
      <c r="AN48" s="301"/>
      <c r="AO48" s="301"/>
      <c r="AP48" s="301"/>
      <c r="AQ48" s="302"/>
      <c r="AR48" s="301"/>
    </row>
    <row r="49" spans="1:44" ht="13.5" customHeight="1" x14ac:dyDescent="0.2">
      <c r="A49" s="247"/>
      <c r="AK49" s="303"/>
      <c r="AL49" s="304"/>
      <c r="AM49" s="1100" t="s">
        <v>477</v>
      </c>
      <c r="AN49" s="1102" t="s">
        <v>510</v>
      </c>
      <c r="AO49" s="1103"/>
      <c r="AP49" s="1103"/>
      <c r="AQ49" s="1103"/>
      <c r="AR49" s="1104"/>
    </row>
    <row r="50" spans="1:44" ht="13" x14ac:dyDescent="0.2">
      <c r="A50" s="247"/>
      <c r="AK50" s="305"/>
      <c r="AL50" s="306"/>
      <c r="AM50" s="1101"/>
      <c r="AN50" s="307" t="s">
        <v>511</v>
      </c>
      <c r="AO50" s="308" t="s">
        <v>512</v>
      </c>
      <c r="AP50" s="309" t="s">
        <v>513</v>
      </c>
      <c r="AQ50" s="310" t="s">
        <v>514</v>
      </c>
      <c r="AR50" s="311" t="s">
        <v>515</v>
      </c>
    </row>
    <row r="51" spans="1:44" ht="13" x14ac:dyDescent="0.2">
      <c r="A51" s="247"/>
      <c r="AK51" s="303" t="s">
        <v>516</v>
      </c>
      <c r="AL51" s="304"/>
      <c r="AM51" s="312">
        <v>2412802</v>
      </c>
      <c r="AN51" s="313">
        <v>94324</v>
      </c>
      <c r="AO51" s="314">
        <v>153.80000000000001</v>
      </c>
      <c r="AP51" s="315">
        <v>52068</v>
      </c>
      <c r="AQ51" s="316">
        <v>1.6</v>
      </c>
      <c r="AR51" s="317">
        <v>152.19999999999999</v>
      </c>
    </row>
    <row r="52" spans="1:44" ht="13" x14ac:dyDescent="0.2">
      <c r="A52" s="247"/>
      <c r="AK52" s="318"/>
      <c r="AL52" s="319" t="s">
        <v>517</v>
      </c>
      <c r="AM52" s="320">
        <v>1573783</v>
      </c>
      <c r="AN52" s="321">
        <v>61524</v>
      </c>
      <c r="AO52" s="322">
        <v>226</v>
      </c>
      <c r="AP52" s="323">
        <v>26936</v>
      </c>
      <c r="AQ52" s="324">
        <v>3.4</v>
      </c>
      <c r="AR52" s="325">
        <v>222.6</v>
      </c>
    </row>
    <row r="53" spans="1:44" ht="13" x14ac:dyDescent="0.2">
      <c r="A53" s="247"/>
      <c r="AK53" s="303" t="s">
        <v>518</v>
      </c>
      <c r="AL53" s="304"/>
      <c r="AM53" s="312">
        <v>437018</v>
      </c>
      <c r="AN53" s="313">
        <v>17267</v>
      </c>
      <c r="AO53" s="314">
        <v>-81.7</v>
      </c>
      <c r="AP53" s="315">
        <v>47161</v>
      </c>
      <c r="AQ53" s="316">
        <v>-9.4</v>
      </c>
      <c r="AR53" s="317">
        <v>-72.3</v>
      </c>
    </row>
    <row r="54" spans="1:44" ht="13" x14ac:dyDescent="0.2">
      <c r="A54" s="247"/>
      <c r="AK54" s="318"/>
      <c r="AL54" s="319" t="s">
        <v>517</v>
      </c>
      <c r="AM54" s="320">
        <v>222638</v>
      </c>
      <c r="AN54" s="321">
        <v>8796</v>
      </c>
      <c r="AO54" s="322">
        <v>-85.7</v>
      </c>
      <c r="AP54" s="323">
        <v>24595</v>
      </c>
      <c r="AQ54" s="324">
        <v>-8.6999999999999993</v>
      </c>
      <c r="AR54" s="325">
        <v>-77</v>
      </c>
    </row>
    <row r="55" spans="1:44" ht="13" x14ac:dyDescent="0.2">
      <c r="A55" s="247"/>
      <c r="AK55" s="303" t="s">
        <v>519</v>
      </c>
      <c r="AL55" s="304"/>
      <c r="AM55" s="312">
        <v>615885</v>
      </c>
      <c r="AN55" s="313">
        <v>24540</v>
      </c>
      <c r="AO55" s="314">
        <v>42.1</v>
      </c>
      <c r="AP55" s="315">
        <v>43423</v>
      </c>
      <c r="AQ55" s="316">
        <v>-7.9</v>
      </c>
      <c r="AR55" s="317">
        <v>50</v>
      </c>
    </row>
    <row r="56" spans="1:44" ht="13" x14ac:dyDescent="0.2">
      <c r="A56" s="247"/>
      <c r="AK56" s="318"/>
      <c r="AL56" s="319" t="s">
        <v>517</v>
      </c>
      <c r="AM56" s="320">
        <v>369470</v>
      </c>
      <c r="AN56" s="321">
        <v>14722</v>
      </c>
      <c r="AO56" s="322">
        <v>67.400000000000006</v>
      </c>
      <c r="AP56" s="323">
        <v>22207</v>
      </c>
      <c r="AQ56" s="324">
        <v>-9.6999999999999993</v>
      </c>
      <c r="AR56" s="325">
        <v>77.099999999999994</v>
      </c>
    </row>
    <row r="57" spans="1:44" ht="13" x14ac:dyDescent="0.2">
      <c r="A57" s="247"/>
      <c r="AK57" s="303" t="s">
        <v>520</v>
      </c>
      <c r="AL57" s="304"/>
      <c r="AM57" s="312">
        <v>1152982</v>
      </c>
      <c r="AN57" s="313">
        <v>46364</v>
      </c>
      <c r="AO57" s="314">
        <v>88.9</v>
      </c>
      <c r="AP57" s="315">
        <v>45265</v>
      </c>
      <c r="AQ57" s="316">
        <v>4.2</v>
      </c>
      <c r="AR57" s="317">
        <v>84.7</v>
      </c>
    </row>
    <row r="58" spans="1:44" ht="13" x14ac:dyDescent="0.2">
      <c r="A58" s="247"/>
      <c r="AK58" s="318"/>
      <c r="AL58" s="319" t="s">
        <v>517</v>
      </c>
      <c r="AM58" s="320">
        <v>518620</v>
      </c>
      <c r="AN58" s="321">
        <v>20855</v>
      </c>
      <c r="AO58" s="322">
        <v>41.7</v>
      </c>
      <c r="AP58" s="323">
        <v>22600</v>
      </c>
      <c r="AQ58" s="324">
        <v>1.8</v>
      </c>
      <c r="AR58" s="325">
        <v>39.9</v>
      </c>
    </row>
    <row r="59" spans="1:44" ht="13" x14ac:dyDescent="0.2">
      <c r="A59" s="247"/>
      <c r="AK59" s="303" t="s">
        <v>521</v>
      </c>
      <c r="AL59" s="304"/>
      <c r="AM59" s="312">
        <v>1392974</v>
      </c>
      <c r="AN59" s="313">
        <v>56701</v>
      </c>
      <c r="AO59" s="314">
        <v>22.3</v>
      </c>
      <c r="AP59" s="315">
        <v>54621</v>
      </c>
      <c r="AQ59" s="316">
        <v>20.7</v>
      </c>
      <c r="AR59" s="317">
        <v>1.6</v>
      </c>
    </row>
    <row r="60" spans="1:44" ht="13" x14ac:dyDescent="0.2">
      <c r="A60" s="247"/>
      <c r="AK60" s="318"/>
      <c r="AL60" s="319" t="s">
        <v>517</v>
      </c>
      <c r="AM60" s="320">
        <v>1156160</v>
      </c>
      <c r="AN60" s="321">
        <v>47062</v>
      </c>
      <c r="AO60" s="322">
        <v>125.7</v>
      </c>
      <c r="AP60" s="323">
        <v>30892</v>
      </c>
      <c r="AQ60" s="324">
        <v>36.700000000000003</v>
      </c>
      <c r="AR60" s="325">
        <v>89</v>
      </c>
    </row>
    <row r="61" spans="1:44" ht="13" x14ac:dyDescent="0.2">
      <c r="A61" s="247"/>
      <c r="AK61" s="303" t="s">
        <v>522</v>
      </c>
      <c r="AL61" s="326"/>
      <c r="AM61" s="312">
        <v>1202332</v>
      </c>
      <c r="AN61" s="313">
        <v>47839</v>
      </c>
      <c r="AO61" s="314">
        <v>45.1</v>
      </c>
      <c r="AP61" s="315">
        <v>48508</v>
      </c>
      <c r="AQ61" s="327">
        <v>1.8</v>
      </c>
      <c r="AR61" s="317">
        <v>43.3</v>
      </c>
    </row>
    <row r="62" spans="1:44" ht="13" x14ac:dyDescent="0.2">
      <c r="A62" s="247"/>
      <c r="AK62" s="318"/>
      <c r="AL62" s="319" t="s">
        <v>517</v>
      </c>
      <c r="AM62" s="320">
        <v>768134</v>
      </c>
      <c r="AN62" s="321">
        <v>30592</v>
      </c>
      <c r="AO62" s="322">
        <v>75</v>
      </c>
      <c r="AP62" s="323">
        <v>25446</v>
      </c>
      <c r="AQ62" s="324">
        <v>4.7</v>
      </c>
      <c r="AR62" s="325">
        <v>70.3</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cz1lCwyBg4lqfXjfnt+aCw0bJlwfumRzOG2xo1KhWBbKoxHelzbIjWYH5heNC4uLHREHcoLDKDgFUCkze114Pg==" saltValue="ULOS6lrlAwvIz1nn0fgnN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90" zoomScaleNormal="9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474</v>
      </c>
    </row>
    <row r="121" spans="125:125" ht="13.5" hidden="1" customHeight="1" x14ac:dyDescent="0.2">
      <c r="DU121" s="241"/>
    </row>
  </sheetData>
  <sheetProtection algorithmName="SHA-512" hashValue="83ISb1v13jrHzdRLwDOj67HWbb85+8vzMueqE9TuzA25szVZ2S6Ho8qRnOdTRhPmuLKMFpJb59UxpMUxx6Glhw==" saltValue="AtHsNGNHvQZ7o+BoiiZke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474</v>
      </c>
    </row>
  </sheetData>
  <sheetProtection algorithmName="SHA-512" hashValue="ZYpWqNLLxnj1hIciB4wndBVXbQ8vEp8cJG2w6ukUdNT0Z2N2yAVg/7i8/ise3EttK/O4Pgf6ZEqEcsJXoJ4WHQ==" saltValue="bhffqrnw4C5XYfl7f/k+M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68"/>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524</v>
      </c>
      <c r="G46" s="8" t="s">
        <v>525</v>
      </c>
      <c r="H46" s="8" t="s">
        <v>526</v>
      </c>
      <c r="I46" s="8" t="s">
        <v>527</v>
      </c>
      <c r="J46" s="9" t="s">
        <v>528</v>
      </c>
    </row>
    <row r="47" spans="2:10" ht="57.75" customHeight="1" x14ac:dyDescent="0.2">
      <c r="B47" s="10"/>
      <c r="C47" s="1126" t="s">
        <v>3</v>
      </c>
      <c r="D47" s="1126"/>
      <c r="E47" s="1127"/>
      <c r="F47" s="11">
        <v>33.119999999999997</v>
      </c>
      <c r="G47" s="12">
        <v>34.86</v>
      </c>
      <c r="H47" s="12">
        <v>36.89</v>
      </c>
      <c r="I47" s="12">
        <v>31.68</v>
      </c>
      <c r="J47" s="13">
        <v>29.43</v>
      </c>
    </row>
    <row r="48" spans="2:10" ht="57.75" customHeight="1" x14ac:dyDescent="0.2">
      <c r="B48" s="14"/>
      <c r="C48" s="1128" t="s">
        <v>4</v>
      </c>
      <c r="D48" s="1128"/>
      <c r="E48" s="1129"/>
      <c r="F48" s="15">
        <v>6.11</v>
      </c>
      <c r="G48" s="16">
        <v>7.37</v>
      </c>
      <c r="H48" s="16">
        <v>6.87</v>
      </c>
      <c r="I48" s="16">
        <v>7.4</v>
      </c>
      <c r="J48" s="17">
        <v>7.67</v>
      </c>
    </row>
    <row r="49" spans="2:10" ht="57.75" customHeight="1" thickBot="1" x14ac:dyDescent="0.25">
      <c r="B49" s="18"/>
      <c r="C49" s="1130" t="s">
        <v>5</v>
      </c>
      <c r="D49" s="1130"/>
      <c r="E49" s="1131"/>
      <c r="F49" s="19" t="s">
        <v>529</v>
      </c>
      <c r="G49" s="20">
        <v>5.04</v>
      </c>
      <c r="H49" s="20">
        <v>0.52</v>
      </c>
      <c r="I49" s="20" t="s">
        <v>530</v>
      </c>
      <c r="J49" s="21" t="s">
        <v>531</v>
      </c>
    </row>
    <row r="50" spans="2:10" ht="13"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sheetData>
  <sheetProtection algorithmName="SHA-512" hashValue="0fRm4trsZC0tGjy1g3LBW/kkUpAuUGdrgFmZ7SL86nMaYhPWPVzRCNWyc4Gf1NV+I+e8qmrQKo1I1Xf9h5UEMw==" saltValue="jXot+GmF5d4q7VgPZ36Yd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igata shunsuke</cp:lastModifiedBy>
  <cp:lastPrinted>2026-03-16T07:05:48Z</cp:lastPrinted>
  <dcterms:created xsi:type="dcterms:W3CDTF">2026-02-26T10:08:18Z</dcterms:created>
  <dcterms:modified xsi:type="dcterms:W3CDTF">2026-03-19T06:25:42Z</dcterms:modified>
  <cp:category/>
</cp:coreProperties>
</file>