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1751C108-2B12-4ADF-B564-027D906FBE3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35" i="10"/>
  <c r="BW34" i="10"/>
  <c r="BW35" i="10" s="1"/>
  <c r="BW36" i="10" s="1"/>
  <c r="BW37" i="10" s="1"/>
  <c r="BW38" i="10" s="1"/>
  <c r="BW39" i="10" s="1"/>
  <c r="BW40" i="10" s="1"/>
  <c r="BW41" i="10" s="1"/>
  <c r="BW42" i="10" s="1"/>
  <c r="BW43" i="10" s="1"/>
  <c r="U34" i="10"/>
  <c r="U35" i="10" s="1"/>
  <c r="U36" i="10" s="1"/>
  <c r="C34" i="10"/>
  <c r="CO34" i="10" l="1"/>
  <c r="CO35"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<sst xmlns="http://schemas.openxmlformats.org/spreadsheetml/2006/main" count="1134" uniqueCount="573">
  <si>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</si>
  <si>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</si>
  <si>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</si>
  <si>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</si>
  <si>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</si>
  <si>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</si>
  <si>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</si>
  <si>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</si>
  <si>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</si>
  <si>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</si>
  <si>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</si>
  <si>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</si>
  <si>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</si>
  <si>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</si>
  <si>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</si>
  <si>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</si>
  <si>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</si>
  <si>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</si>
  <si>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</si>
  <si>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</si>
  <si>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</si>
  <si>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</si>
  <si>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</si>
  <si>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</si>
  <si>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</si>
  <si>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</si>
  <si>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</si>
  <si>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</si>
  <si>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</si>
  <si>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</si>
  <si>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</si>
  <si>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</si>
  <si>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</si>
  <si>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</si>
  <si>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</si>
  <si>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</si>
  <si>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</si>
  <si>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</si>
  <si>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</si>
  <si>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</si>
  <si>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</si>
  <si>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</si>
  <si>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</si>
  <si>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</si>
  <si>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</si>
  <si>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</si>
  <si>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</si>
  <si>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</si>
  <si>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</si>
  <si>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</si>
  <si>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</si>
  <si>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</si>
  <si>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</si>
  <si>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</si>
  <si>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</si>
  <si>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</si>
  <si>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</si>
  <si>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</si>
  <si>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</si>
  <si>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</si>
  <si>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</si>
  <si>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</si>
  <si>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</si>
  <si>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</si>
  <si>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</si>
  <si>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</si>
  <si>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</si>
  <si>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</si>
  <si>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</si>
  <si>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</si>
  <si>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</si>
  <si>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</si>
  <si>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</si>
  <si>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</si>
  <si>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</si>
  <si>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</si>
  <si>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</si>
  <si>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</si>
  <si>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</si>
  <si>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</si>
  <si>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</si>
  <si>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</si>
  <si>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</si>
  <si>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</si>
  <si>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</si>
  <si>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</si>
  <si>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</si>
  <si>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</si>
  <si>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</si>
  <si>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</si>
  <si>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</si>
  <si>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</si>
  <si>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</si>
  <si>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</si>
  <si>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</si>
  <si>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</si>
  <si>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</si>
  <si>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</si>
  <si>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</si>
  <si>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</si>
  <si>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</si>
  <si>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</si>
  <si>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</si>
  <si>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</si>
  <si>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</si>
  <si>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</si>
  <si>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</si>
  <si>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</si>
  <si>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</si>
  <si>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</si>
  <si>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</si>
  <si>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</si>
  <si>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</si>
  <si>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</si>
  <si>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</si>
  <si>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</si>
  <si>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</si>
  <si>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</si>
  <si>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</si>
  <si>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</si>
  <si>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</si>
  <si>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</si>
  <si>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</si>
  <si>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</si>
  <si>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</si>
  <si>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</si>
  <si>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</si>
  <si>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</si>
  <si>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</si>
  <si>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</si>
  <si>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</si>
  <si>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</si>
  <si>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</si>
  <si>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</si>
  <si>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</si>
  <si>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</si>
  <si>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</si>
  <si>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</si>
  <si>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</si>
  <si>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</si>
  <si>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</si>
  <si>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</si>
  <si>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</si>
  <si>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</si>
  <si>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</si>
  <si>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</si>
  <si>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</si>
  <si>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</si>
  <si>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</si>
  <si>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</si>
  <si>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</si>
  <si>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</si>
  <si>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</si>
  <si>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</si>
  <si>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</si>
  <si>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</si>
  <si>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</si>
  <si>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</si>
  <si>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</si>
  <si>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</si>
  <si>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</si>
  <si>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</si>
  <si>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</si>
  <si>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</si>
  <si>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</si>
  <si>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</si>
  <si>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</si>
  <si>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</si>
  <si>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</si>
  <si>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</si>
  <si>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</si>
  <si>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</si>
  <si>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</si>
  <si>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</si>
  <si>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</si>
  <si>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</si>
  <si>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</si>
  <si>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</si>
  <si>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</si>
  <si>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</si>
  <si>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</si>
  <si>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</si>
  <si>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</si>
  <si>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</si>
  <si>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</si>
  <si>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</si>
  <si>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</si>
  <si>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</si>
  <si>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</si>
  <si>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</si>
  <si>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</si>
  <si>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</si>
  <si>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</si>
  <si>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</si>
  <si>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</si>
  <si>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</si>
  <si>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</si>
  <si>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</si>
  <si>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</si>
  <si>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</si>
  <si>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</si>
  <si>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</si>
  <si>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</si>
  <si>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徳島県美馬市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</si>
  <si>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</si>
  <si>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</si>
  <si>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</si>
  <si>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</si>
  <si>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</si>
  <si>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</si>
  <si>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</si>
  <si>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</si>
  <si>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</si>
  <si>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</si>
  <si>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</si>
  <si>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</si>
  <si>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</si>
  <si>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</si>
  <si>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</si>
  <si>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</si>
  <si>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</si>
  <si>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</si>
  <si>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</si>
  <si>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</si>
  <si>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</si>
  <si>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</si>
  <si>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</si>
  <si>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</si>
  <si>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</si>
  <si>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</si>
  <si>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</si>
  <si>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</si>
  <si>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</si>
  <si>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</si>
  <si>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</si>
  <si>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</si>
  <si>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</si>
  <si>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</si>
  <si>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</si>
  <si>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</si>
  <si>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</si>
  <si>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</si>
  <si>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</si>
  <si>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</si>
  <si>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</si>
  <si>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</si>
  <si>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</si>
  <si>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</si>
  <si>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</si>
  <si>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</si>
  <si>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</si>
  <si>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</si>
  <si>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</si>
  <si>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</si>
  <si>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</si>
  <si>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</si>
  <si>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</si>
  <si>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</si>
  <si>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</si>
  <si>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</si>
  <si>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</si>
  <si>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</si>
  <si>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</si>
  <si>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</si>
  <si>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</si>
  <si>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</si>
  <si>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</si>
  <si>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</si>
  <si>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</si>
  <si>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</si>
  <si>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</si>
  <si>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</si>
  <si>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</si>
  <si>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</si>
  <si>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</si>
  <si>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</si>
  <si>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</si>
  <si>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</si>
  <si>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</si>
  <si>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</si>
  <si>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</si>
  <si>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</si>
  <si>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</si>
  <si>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</si>
  <si>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</si>
  <si>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</si>
  <si>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</si>
  <si>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</si>
  <si>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</si>
  <si>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</si>
  <si>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</si>
  <si>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</si>
  <si>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</si>
  <si>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</si>
  <si>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</si>
  <si>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</si>
  <si>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</si>
  <si>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</si>
  <si>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</si>
  <si>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</si>
  <si>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</si>
  <si>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</si>
  <si>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</si>
  <si>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</si>
  <si>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</si>
  <si>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</si>
  <si>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</si>
  <si>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</si>
  <si>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</si>
  <si>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</si>
  <si>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</si>
  <si>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</si>
  <si>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</si>
  <si>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</si>
  <si>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</si>
  <si>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</si>
  <si>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</si>
  <si>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</si>
  <si>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</si>
  <si>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</si>
  <si>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</si>
  <si>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</si>
  <si>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</si>
  <si>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</si>
  <si>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</si>
  <si>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</si>
  <si>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</si>
  <si>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</si>
  <si>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</si>
  <si>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</si>
  <si>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</si>
  <si>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</si>
  <si>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</si>
  <si>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</si>
  <si>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</si>
  <si>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</si>
  <si>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</si>
  <si>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</si>
  <si>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</si>
  <si>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</si>
  <si>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</si>
  <si>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</si>
  <si>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</si>
  <si>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</si>
  <si>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</si>
  <si>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</si>
  <si>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</si>
  <si>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</si>
  <si>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</si>
  <si>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</si>
  <si>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</si>
  <si>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</si>
  <si>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</si>
  <si>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</si>
  <si>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徳島県美馬市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</si>
  <si>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</si>
  <si>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</si>
  <si>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</si>
  <si>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</si>
  <si>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</si>
  <si>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</si>
  <si>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</si>
  <si>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</si>
  <si>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</si>
  <si>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</si>
  <si>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</si>
  <si>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</si>
  <si>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</si>
  <si>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</si>
  <si>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</si>
  <si>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</si>
  <si>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</si>
  <si>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</si>
  <si>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</si>
  <si>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</si>
  <si>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</si>
  <si>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</si>
  <si>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</si>
  <si>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</si>
  <si>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</si>
  <si>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</si>
  <si>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</si>
  <si>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</si>
  <si>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</si>
  <si>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</si>
  <si>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</si>
  <si>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</si>
  <si>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</si>
  <si>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美馬市国民健康保険特別会計</t>
    <phoneticPr fontId="5"/>
  </si>
  <si>
    <t>美馬市後期高齢者医療特別会計</t>
    <phoneticPr fontId="5"/>
  </si>
  <si>
    <t>美馬市介護保険特別会計</t>
    <phoneticPr fontId="5"/>
  </si>
  <si>
    <t>美馬市簡易水道事業会計</t>
    <phoneticPr fontId="5"/>
  </si>
  <si>
    <t>法適用企業</t>
    <phoneticPr fontId="5"/>
  </si>
  <si>
    <t>美馬市工業用水道事業会計</t>
    <phoneticPr fontId="5"/>
  </si>
  <si>
    <t>美馬市水道事業会計</t>
    <phoneticPr fontId="5"/>
  </si>
  <si>
    <t>美馬市下水道事業会計</t>
    <phoneticPr fontId="5"/>
  </si>
  <si>
    <t>美馬市小水力発電事業特別会計</t>
    <phoneticPr fontId="5"/>
  </si>
  <si>
    <t>法非適用企業</t>
    <phoneticPr fontId="5"/>
  </si>
  <si>
    <t>美馬市一の森ヒュッテ事業特別会計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</si>
  <si>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</si>
  <si>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</si>
  <si>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</si>
  <si>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</si>
  <si>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</si>
  <si>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</si>
  <si>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</si>
  <si>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</si>
  <si>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</si>
  <si>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</si>
  <si>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</si>
  <si>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</si>
  <si>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</si>
  <si>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</si>
  <si>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</si>
  <si>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</si>
  <si>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</si>
  <si>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</si>
  <si>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</si>
  <si>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</si>
  <si>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</si>
  <si>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</si>
  <si>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</si>
  <si>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</si>
  <si>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</si>
  <si>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</si>
  <si>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</si>
  <si>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</si>
  <si>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</si>
  <si>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</si>
  <si>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</si>
  <si>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</si>
  <si>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</si>
  <si>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</si>
  <si>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</si>
  <si>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</si>
  <si>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</si>
  <si>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</si>
  <si>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</si>
  <si>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</si>
  <si>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</si>
  <si>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</si>
  <si>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</si>
  <si>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</si>
  <si>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</si>
  <si>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</si>
  <si>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</si>
  <si>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</si>
  <si>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</si>
  <si>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</si>
  <si>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</si>
  <si>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</si>
  <si>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</si>
  <si>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</si>
  <si>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</si>
  <si>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</si>
  <si>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</si>
  <si>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</si>
  <si>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</si>
  <si>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</si>
  <si>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</si>
  <si>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</si>
  <si>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</si>
  <si>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</si>
  <si>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</si>
  <si>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</si>
  <si>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</si>
  <si>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</si>
  <si>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</si>
  <si>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</si>
  <si>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</si>
  <si>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</si>
  <si>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</si>
  <si>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</si>
  <si>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</si>
  <si>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</si>
  <si>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</si>
  <si>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</si>
  <si>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</si>
  <si>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</si>
  <si>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</si>
  <si>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</si>
  <si>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</si>
  <si>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</si>
  <si>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</si>
  <si>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</si>
  <si>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</si>
  <si>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</si>
  <si>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</si>
  <si>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</si>
  <si>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</si>
  <si>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</si>
  <si>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</si>
  <si>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</si>
  <si>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</si>
  <si>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</si>
  <si>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</si>
  <si>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</si>
  <si>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</si>
  <si>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</si>
  <si>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</si>
  <si>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</si>
  <si>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</si>
  <si>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</si>
  <si>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</si>
  <si>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</si>
  <si>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</si>
  <si>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</si>
  <si>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</si>
  <si>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</si>
  <si>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</si>
  <si>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</si>
  <si>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</si>
  <si>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</si>
  <si>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</si>
  <si>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</si>
  <si>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</si>
  <si>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</si>
  <si>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</si>
  <si>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</si>
  <si>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</si>
  <si>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</si>
  <si>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</si>
  <si>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</si>
  <si>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</si>
  <si>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</si>
  <si>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</si>
  <si>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</si>
  <si>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</si>
  <si>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</si>
  <si>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</si>
  <si>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</si>
  <si>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</si>
  <si>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</si>
  <si>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</si>
  <si>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0.11</t>
  </si>
  <si>
    <t>▲ 2.76</t>
  </si>
  <si>
    <t>▲ 3.01</t>
  </si>
  <si>
    <t>美馬市水道事業会計</t>
  </si>
  <si>
    <t>一般会計</t>
  </si>
  <si>
    <t>美馬市工業用水道事業会計</t>
  </si>
  <si>
    <t>美馬市介護保険特別会計</t>
  </si>
  <si>
    <t>美馬市下水道事業会計</t>
  </si>
  <si>
    <t>美馬市国民健康保険特別会計</t>
  </si>
  <si>
    <t>美馬市簡易水道事業会計</t>
  </si>
  <si>
    <t>美馬市小水力発電事業特別会計</t>
  </si>
  <si>
    <t>その他会計（赤字）</t>
  </si>
  <si>
    <t>その他会計（黒字）</t>
  </si>
  <si>
    <t>R02</t>
    <phoneticPr fontId="5"/>
  </si>
  <si>
    <t>R03</t>
    <phoneticPr fontId="5"/>
  </si>
  <si>
    <t>R04</t>
    <phoneticPr fontId="5"/>
  </si>
  <si>
    <t>R05</t>
    <phoneticPr fontId="5"/>
  </si>
  <si>
    <t>R06</t>
    <phoneticPr fontId="5"/>
  </si>
  <si>
    <t>株式会社　ウッドピア</t>
    <rPh sb="0" eb="4">
      <t>カブシキガイシャ</t>
    </rPh>
    <phoneticPr fontId="2"/>
  </si>
  <si>
    <t>一般社団法人　美馬観光ビューロー</t>
    <rPh sb="0" eb="2">
      <t>イッパン</t>
    </rPh>
    <rPh sb="2" eb="6">
      <t>シャダンホウジン</t>
    </rPh>
    <rPh sb="7" eb="9">
      <t>ミマ</t>
    </rPh>
    <rPh sb="9" eb="11">
      <t>カンコウ</t>
    </rPh>
    <phoneticPr fontId="2"/>
  </si>
  <si>
    <t>美馬地区広域行政組合（一般会計）</t>
    <rPh sb="0" eb="2">
      <t>ミマ</t>
    </rPh>
    <rPh sb="2" eb="4">
      <t>チク</t>
    </rPh>
    <rPh sb="4" eb="6">
      <t>コウイキ</t>
    </rPh>
    <rPh sb="6" eb="8">
      <t>ギョウセイ</t>
    </rPh>
    <rPh sb="8" eb="10">
      <t>クミアイ</t>
    </rPh>
    <rPh sb="11" eb="13">
      <t>イッパン</t>
    </rPh>
    <rPh sb="13" eb="15">
      <t>カイケイ</t>
    </rPh>
    <phoneticPr fontId="5"/>
  </si>
  <si>
    <t>美馬地区広域行政組合（美馬地区広域振興事業特別会計）</t>
    <rPh sb="0" eb="2">
      <t>ミマ</t>
    </rPh>
    <rPh sb="2" eb="4">
      <t>チク</t>
    </rPh>
    <rPh sb="4" eb="6">
      <t>コウイキ</t>
    </rPh>
    <rPh sb="6" eb="8">
      <t>ギョウセイ</t>
    </rPh>
    <rPh sb="8" eb="10">
      <t>クミアイ</t>
    </rPh>
    <rPh sb="11" eb="13">
      <t>ミマ</t>
    </rPh>
    <rPh sb="13" eb="15">
      <t>チク</t>
    </rPh>
    <rPh sb="15" eb="17">
      <t>コウイキ</t>
    </rPh>
    <rPh sb="17" eb="19">
      <t>シンコウ</t>
    </rPh>
    <rPh sb="19" eb="21">
      <t>ジギョウ</t>
    </rPh>
    <rPh sb="21" eb="23">
      <t>トクベツ</t>
    </rPh>
    <rPh sb="23" eb="25">
      <t>カイケイ</t>
    </rPh>
    <phoneticPr fontId="5"/>
  </si>
  <si>
    <t>西阿老人ホーム組合</t>
    <rPh sb="0" eb="1">
      <t>ニシ</t>
    </rPh>
    <rPh sb="1" eb="2">
      <t>ア</t>
    </rPh>
    <rPh sb="2" eb="4">
      <t>ロウジン</t>
    </rPh>
    <rPh sb="7" eb="9">
      <t>クミアイ</t>
    </rPh>
    <phoneticPr fontId="5"/>
  </si>
  <si>
    <t>美馬西部共立火葬場組合</t>
    <rPh sb="0" eb="4">
      <t>ミマセイブ</t>
    </rPh>
    <rPh sb="4" eb="6">
      <t>キョウリツ</t>
    </rPh>
    <rPh sb="6" eb="9">
      <t>カソウバ</t>
    </rPh>
    <rPh sb="9" eb="11">
      <t>クミアイ</t>
    </rPh>
    <phoneticPr fontId="5"/>
  </si>
  <si>
    <t>美馬環境整備組合</t>
    <rPh sb="0" eb="2">
      <t>ミマ</t>
    </rPh>
    <rPh sb="2" eb="4">
      <t>カンキョウ</t>
    </rPh>
    <rPh sb="4" eb="6">
      <t>セイビ</t>
    </rPh>
    <rPh sb="6" eb="8">
      <t>クミアイ</t>
    </rPh>
    <phoneticPr fontId="5"/>
  </si>
  <si>
    <t>吉野川環境整備組合</t>
    <rPh sb="0" eb="3">
      <t>ヨシノガワ</t>
    </rPh>
    <rPh sb="3" eb="5">
      <t>カンキョウ</t>
    </rPh>
    <rPh sb="5" eb="7">
      <t>セイビ</t>
    </rPh>
    <rPh sb="7" eb="9">
      <t>クミアイ</t>
    </rPh>
    <phoneticPr fontId="5"/>
  </si>
  <si>
    <t>美馬西部消防組合</t>
    <rPh sb="0" eb="4">
      <t>ミマセイブ</t>
    </rPh>
    <rPh sb="4" eb="6">
      <t>ショウボウ</t>
    </rPh>
    <rPh sb="6" eb="8">
      <t>クミアイ</t>
    </rPh>
    <phoneticPr fontId="5"/>
  </si>
  <si>
    <t>美馬西部特別養護老人ホーム組合</t>
    <rPh sb="0" eb="4">
      <t>ミマセイブ</t>
    </rPh>
    <rPh sb="4" eb="6">
      <t>トクベツ</t>
    </rPh>
    <rPh sb="6" eb="8">
      <t>ヨウゴ</t>
    </rPh>
    <rPh sb="8" eb="10">
      <t>ロウジン</t>
    </rPh>
    <rPh sb="13" eb="15">
      <t>クミアイ</t>
    </rPh>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</si>
  <si>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ナド</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</si>
  <si>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</si>
  <si>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</si>
  <si>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</si>
  <si>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</si>
  <si>
    <t>-</t>
    <phoneticPr fontId="2"/>
  </si>
  <si>
    <t>地域振興基金</t>
    <phoneticPr fontId="5"/>
  </si>
  <si>
    <t>まちづくり基金</t>
    <phoneticPr fontId="5"/>
  </si>
  <si>
    <t>公共施設等総合管理基金</t>
    <phoneticPr fontId="5"/>
  </si>
  <si>
    <t>オラレまちづくり基金</t>
    <phoneticPr fontId="5"/>
  </si>
  <si>
    <t>森林環境基金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</si>
</sst>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3DB-4B66-BF97-65D7C732F9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82501</c:v>
                </c:pt>
                <c:pt idx="1">
                  <c:v>90833</c:v>
                </c:pt>
                <c:pt idx="2">
                  <c:v>70239</c:v>
                </c:pt>
                <c:pt idx="3">
                  <c:v>104099</c:v>
                </c:pt>
                <c:pt idx="4">
                  <c:v>92513</c:v>
                </c:pt>
              </c:numCache>
            </c:numRef>
          </c:val>
          <c:smooth val="0"/>
          <c:extLst>
            <c:ext xmlns:c16="http://schemas.microsoft.com/office/drawing/2014/chart" uri="{C3380CC4-5D6E-409C-BE32-E72D297353CC}">
              <c16:uniqueId val="{00000001-C3DB-4B66-BF97-65D7C732F9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5.05</c:v>
                </c:pt>
                <c:pt idx="1">
                  <c:v>4.0599999999999996</c:v>
                </c:pt>
                <c:pt idx="2">
                  <c:v>5.25</c:v>
                </c:pt>
                <c:pt idx="3">
                  <c:v>5.62</c:v>
                </c:pt>
                <c:pt idx="4">
                  <c:v>3.52</c:v>
                </c:pt>
              </c:numCache>
            </c:numRef>
          </c:val>
          <c:extLst>
            <c:ext xmlns:c16="http://schemas.microsoft.com/office/drawing/2014/chart" uri="{C3380CC4-5D6E-409C-BE32-E72D297353CC}">
              <c16:uniqueId val="{00000000-C428-4E09-A294-7944547F56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32.78</c:v>
                </c:pt>
                <c:pt idx="1">
                  <c:v>33.549999999999997</c:v>
                </c:pt>
                <c:pt idx="2">
                  <c:v>34.86</c:v>
                </c:pt>
                <c:pt idx="3">
                  <c:v>31.8</c:v>
                </c:pt>
                <c:pt idx="4">
                  <c:v>30.44</c:v>
                </c:pt>
              </c:numCache>
            </c:numRef>
          </c:val>
          <c:extLst>
            <c:ext xmlns:c16="http://schemas.microsoft.com/office/drawing/2014/chart" uri="{C3380CC4-5D6E-409C-BE32-E72D297353CC}">
              <c16:uniqueId val="{00000001-C428-4E09-A294-7944547F56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1.86</c:v>
                </c:pt>
                <c:pt idx="2">
                  <c:v>1.08</c:v>
                </c:pt>
                <c:pt idx="3">
                  <c:v>-2.76</c:v>
                </c:pt>
                <c:pt idx="4">
                  <c:v>-3.01</c:v>
                </c:pt>
              </c:numCache>
            </c:numRef>
          </c:val>
          <c:smooth val="0"/>
          <c:extLst>
            <c:ext xmlns:c16="http://schemas.microsoft.com/office/drawing/2014/chart" uri="{C3380CC4-5D6E-409C-BE32-E72D297353CC}">
              <c16:uniqueId val="{00000002-C428-4E09-A294-7944547F56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0.06</c:v>
                </c:pt>
                <c:pt idx="4">
                  <c:v>#N/A</c:v>
                </c:pt>
                <c:pt idx="5">
                  <c:v>0.03</c:v>
                </c:pt>
                <c:pt idx="6">
                  <c:v>#N/A</c:v>
                </c:pt>
                <c:pt idx="7">
                  <c:v>0.03</c:v>
                </c:pt>
                <c:pt idx="8">
                  <c:v>#N/A</c:v>
                </c:pt>
                <c:pt idx="9">
                  <c:v>0.02</c:v>
                </c:pt>
              </c:numCache>
            </c:numRef>
          </c:val>
          <c:extLst>
            <c:ext xmlns:c16="http://schemas.microsoft.com/office/drawing/2014/chart" uri="{C3380CC4-5D6E-409C-BE32-E72D297353CC}">
              <c16:uniqueId val="{00000000-7919-4B64-8154-413A40D3B5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19-4B64-8154-413A40D3B56D}"/>
            </c:ext>
          </c:extLst>
        </c:ser>
        <c:ser>
          <c:idx val="2"/>
          <c:order val="2"/>
          <c:tx>
            <c:strRef>
              <c:f>データシート!$A$29</c:f>
              <c:strCache>
                <c:ptCount val="1"/>
                <c:pt idx="0">
                  <c:v>美馬市小水力発電事業特別会計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0.05</c:v>
                </c:pt>
              </c:numCache>
            </c:numRef>
          </c:val>
          <c:extLst>
            <c:ext xmlns:c16="http://schemas.microsoft.com/office/drawing/2014/chart" uri="{C3380CC4-5D6E-409C-BE32-E72D297353CC}">
              <c16:uniqueId val="{00000002-7919-4B64-8154-413A40D3B56D}"/>
            </c:ext>
          </c:extLst>
        </c:ser>
        <c:ser>
          <c:idx val="3"/>
          <c:order val="3"/>
          <c:tx>
            <c:strRef>
              <c:f>データシート!$A$30</c:f>
              <c:strCache>
                <c:ptCount val="1"/>
                <c:pt idx="0">
                  <c:v>美馬市簡易水道事業会計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0.15</c:v>
                </c:pt>
                <c:pt idx="4">
                  <c:v>#N/A</c:v>
                </c:pt>
                <c:pt idx="5">
                  <c:v>0.2</c:v>
                </c:pt>
                <c:pt idx="6">
                  <c:v>#N/A</c:v>
                </c:pt>
                <c:pt idx="7">
                  <c:v>0.21</c:v>
                </c:pt>
                <c:pt idx="8">
                  <c:v>#N/A</c:v>
                </c:pt>
                <c:pt idx="9">
                  <c:v>0.23</c:v>
                </c:pt>
              </c:numCache>
            </c:numRef>
          </c:val>
          <c:extLst>
            <c:ext xmlns:c16="http://schemas.microsoft.com/office/drawing/2014/chart" uri="{C3380CC4-5D6E-409C-BE32-E72D297353CC}">
              <c16:uniqueId val="{00000003-7919-4B64-8154-413A40D3B56D}"/>
            </c:ext>
          </c:extLst>
        </c:ser>
        <c:ser>
          <c:idx val="4"/>
          <c:order val="4"/>
          <c:tx>
            <c:strRef>
              <c:f>データシート!$A$31</c:f>
              <c:strCache>
                <c:ptCount val="1"/>
                <c:pt idx="0">
                  <c:v>美馬市国民健康保険特別会計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0.52</c:v>
                </c:pt>
                <c:pt idx="4">
                  <c:v>#N/A</c:v>
                </c:pt>
                <c:pt idx="5">
                  <c:v>0.34</c:v>
                </c:pt>
                <c:pt idx="6">
                  <c:v>#N/A</c:v>
                </c:pt>
                <c:pt idx="7">
                  <c:v>0.28999999999999998</c:v>
                </c:pt>
                <c:pt idx="8">
                  <c:v>#N/A</c:v>
                </c:pt>
                <c:pt idx="9">
                  <c:v>0.4</c:v>
                </c:pt>
              </c:numCache>
            </c:numRef>
          </c:val>
          <c:extLst>
            <c:ext xmlns:c16="http://schemas.microsoft.com/office/drawing/2014/chart" uri="{C3380CC4-5D6E-409C-BE32-E72D297353CC}">
              <c16:uniqueId val="{00000004-7919-4B64-8154-413A40D3B56D}"/>
            </c:ext>
          </c:extLst>
        </c:ser>
        <c:ser>
          <c:idx val="5"/>
          <c:order val="5"/>
          <c:tx>
            <c:strRef>
              <c:f>データシート!$A$32</c:f>
              <c:strCache>
                <c:ptCount val="1"/>
                <c:pt idx="0">
                  <c:v>美馬市下水道事業会計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0.27</c:v>
                </c:pt>
                <c:pt idx="4">
                  <c:v>#N/A</c:v>
                </c:pt>
                <c:pt idx="5">
                  <c:v>0.32</c:v>
                </c:pt>
                <c:pt idx="6">
                  <c:v>#N/A</c:v>
                </c:pt>
                <c:pt idx="7">
                  <c:v>0.45</c:v>
                </c:pt>
                <c:pt idx="8">
                  <c:v>#N/A</c:v>
                </c:pt>
                <c:pt idx="9">
                  <c:v>0.68</c:v>
                </c:pt>
              </c:numCache>
            </c:numRef>
          </c:val>
          <c:extLst>
            <c:ext xmlns:c16="http://schemas.microsoft.com/office/drawing/2014/chart" uri="{C3380CC4-5D6E-409C-BE32-E72D297353CC}">
              <c16:uniqueId val="{00000005-7919-4B64-8154-413A40D3B56D}"/>
            </c:ext>
          </c:extLst>
        </c:ser>
        <c:ser>
          <c:idx val="6"/>
          <c:order val="6"/>
          <c:tx>
            <c:strRef>
              <c:f>データシート!$A$33</c:f>
              <c:strCache>
                <c:ptCount val="1"/>
                <c:pt idx="0">
                  <c:v>美馬市介護保険特別会計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1.26</c:v>
                </c:pt>
                <c:pt idx="4">
                  <c:v>#N/A</c:v>
                </c:pt>
                <c:pt idx="5">
                  <c:v>0.93</c:v>
                </c:pt>
                <c:pt idx="6">
                  <c:v>#N/A</c:v>
                </c:pt>
                <c:pt idx="7">
                  <c:v>0.66</c:v>
                </c:pt>
                <c:pt idx="8">
                  <c:v>#N/A</c:v>
                </c:pt>
                <c:pt idx="9">
                  <c:v>0.73</c:v>
                </c:pt>
              </c:numCache>
            </c:numRef>
          </c:val>
          <c:extLst>
            <c:ext xmlns:c16="http://schemas.microsoft.com/office/drawing/2014/chart" uri="{C3380CC4-5D6E-409C-BE32-E72D297353CC}">
              <c16:uniqueId val="{00000006-7919-4B64-8154-413A40D3B56D}"/>
            </c:ext>
          </c:extLst>
        </c:ser>
        <c:ser>
          <c:idx val="7"/>
          <c:order val="7"/>
          <c:tx>
            <c:strRef>
              <c:f>データシート!$A$34</c:f>
              <c:strCache>
                <c:ptCount val="1"/>
                <c:pt idx="0">
                  <c:v>美馬市工業用水道事業会計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c:v>
                </c:pt>
                <c:pt idx="2">
                  <c:v>#N/A</c:v>
                </c:pt>
                <c:pt idx="3">
                  <c:v>1.68</c:v>
                </c:pt>
                <c:pt idx="4">
                  <c:v>#N/A</c:v>
                </c:pt>
                <c:pt idx="5">
                  <c:v>1.89</c:v>
                </c:pt>
                <c:pt idx="6">
                  <c:v>#N/A</c:v>
                </c:pt>
                <c:pt idx="7">
                  <c:v>1.98</c:v>
                </c:pt>
                <c:pt idx="8">
                  <c:v>#N/A</c:v>
                </c:pt>
                <c:pt idx="9">
                  <c:v>2.0099999999999998</c:v>
                </c:pt>
              </c:numCache>
            </c:numRef>
          </c:val>
          <c:extLst>
            <c:ext xmlns:c16="http://schemas.microsoft.com/office/drawing/2014/chart" uri="{C3380CC4-5D6E-409C-BE32-E72D297353CC}">
              <c16:uniqueId val="{00000007-7919-4B64-8154-413A40D3B56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c:v>
                </c:pt>
                <c:pt idx="2">
                  <c:v>#N/A</c:v>
                </c:pt>
                <c:pt idx="3">
                  <c:v>4.01</c:v>
                </c:pt>
                <c:pt idx="4">
                  <c:v>#N/A</c:v>
                </c:pt>
                <c:pt idx="5">
                  <c:v>5.25</c:v>
                </c:pt>
                <c:pt idx="6">
                  <c:v>#N/A</c:v>
                </c:pt>
                <c:pt idx="7">
                  <c:v>5.62</c:v>
                </c:pt>
                <c:pt idx="8">
                  <c:v>#N/A</c:v>
                </c:pt>
                <c:pt idx="9">
                  <c:v>3.52</c:v>
                </c:pt>
              </c:numCache>
            </c:numRef>
          </c:val>
          <c:extLst>
            <c:ext xmlns:c16="http://schemas.microsoft.com/office/drawing/2014/chart" uri="{C3380CC4-5D6E-409C-BE32-E72D297353CC}">
              <c16:uniqueId val="{00000008-7919-4B64-8154-413A40D3B56D}"/>
            </c:ext>
          </c:extLst>
        </c:ser>
        <c:ser>
          <c:idx val="9"/>
          <c:order val="9"/>
          <c:tx>
            <c:strRef>
              <c:f>データシート!$A$36</c:f>
              <c:strCache>
                <c:ptCount val="1"/>
                <c:pt idx="0">
                  <c:v>美馬市水道事業会計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5.85</c:v>
                </c:pt>
                <c:pt idx="2">
                  <c:v>#N/A</c:v>
                </c:pt>
                <c:pt idx="3">
                  <c:v>5.61</c:v>
                </c:pt>
                <c:pt idx="4">
                  <c:v>#N/A</c:v>
                </c:pt>
                <c:pt idx="5">
                  <c:v>5.77</c:v>
                </c:pt>
                <c:pt idx="6">
                  <c:v>#N/A</c:v>
                </c:pt>
                <c:pt idx="7">
                  <c:v>5.75</c:v>
                </c:pt>
                <c:pt idx="8">
                  <c:v>#N/A</c:v>
                </c:pt>
                <c:pt idx="9">
                  <c:v>7.71</c:v>
                </c:pt>
              </c:numCache>
            </c:numRef>
          </c:val>
          <c:extLst>
            <c:ext xmlns:c16="http://schemas.microsoft.com/office/drawing/2014/chart" uri="{C3380CC4-5D6E-409C-BE32-E72D297353CC}">
              <c16:uniqueId val="{00000009-7919-4B64-8154-413A40D3B5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2226</c:v>
                </c:pt>
                <c:pt idx="5">
                  <c:v>2269</c:v>
                </c:pt>
                <c:pt idx="8">
                  <c:v>2193</c:v>
                </c:pt>
                <c:pt idx="11">
                  <c:v>2215</c:v>
                </c:pt>
                <c:pt idx="14">
                  <c:v>2196</c:v>
                </c:pt>
              </c:numCache>
            </c:numRef>
          </c:val>
          <c:extLst>
            <c:ext xmlns:c16="http://schemas.microsoft.com/office/drawing/2014/chart" uri="{C3380CC4-5D6E-409C-BE32-E72D297353CC}">
              <c16:uniqueId val="{00000000-D8F9-40C9-8726-FCE0026C69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F9-40C9-8726-FCE0026C69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8F9-40C9-8726-FCE0026C69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10</c:v>
                </c:pt>
                <c:pt idx="6">
                  <c:v>3</c:v>
                </c:pt>
                <c:pt idx="9">
                  <c:v>0</c:v>
                </c:pt>
                <c:pt idx="12">
                  <c:v>0</c:v>
                </c:pt>
              </c:numCache>
            </c:numRef>
          </c:val>
          <c:extLst>
            <c:ext xmlns:c16="http://schemas.microsoft.com/office/drawing/2014/chart" uri="{C3380CC4-5D6E-409C-BE32-E72D297353CC}">
              <c16:uniqueId val="{00000003-D8F9-40C9-8726-FCE0026C69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212</c:v>
                </c:pt>
                <c:pt idx="3">
                  <c:v>203</c:v>
                </c:pt>
                <c:pt idx="6">
                  <c:v>199</c:v>
                </c:pt>
                <c:pt idx="9">
                  <c:v>216</c:v>
                </c:pt>
                <c:pt idx="12">
                  <c:v>196</c:v>
                </c:pt>
              </c:numCache>
            </c:numRef>
          </c:val>
          <c:extLst>
            <c:ext xmlns:c16="http://schemas.microsoft.com/office/drawing/2014/chart" uri="{C3380CC4-5D6E-409C-BE32-E72D297353CC}">
              <c16:uniqueId val="{00000004-D8F9-40C9-8726-FCE0026C69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F9-40C9-8726-FCE0026C69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F9-40C9-8726-FCE0026C69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2908</c:v>
                </c:pt>
                <c:pt idx="3">
                  <c:v>2978</c:v>
                </c:pt>
                <c:pt idx="6">
                  <c:v>2883</c:v>
                </c:pt>
                <c:pt idx="9">
                  <c:v>2903</c:v>
                </c:pt>
                <c:pt idx="12">
                  <c:v>2761</c:v>
                </c:pt>
              </c:numCache>
            </c:numRef>
          </c:val>
          <c:extLst>
            <c:ext xmlns:c16="http://schemas.microsoft.com/office/drawing/2014/chart" uri="{C3380CC4-5D6E-409C-BE32-E72D297353CC}">
              <c16:uniqueId val="{00000007-D8F9-40C9-8726-FCE0026C69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905</c:v>
                </c:pt>
                <c:pt idx="2">
                  <c:v>#N/A</c:v>
                </c:pt>
                <c:pt idx="3">
                  <c:v>#N/A</c:v>
                </c:pt>
                <c:pt idx="4">
                  <c:v>922</c:v>
                </c:pt>
                <c:pt idx="5">
                  <c:v>#N/A</c:v>
                </c:pt>
                <c:pt idx="6">
                  <c:v>#N/A</c:v>
                </c:pt>
                <c:pt idx="7">
                  <c:v>892</c:v>
                </c:pt>
                <c:pt idx="8">
                  <c:v>#N/A</c:v>
                </c:pt>
                <c:pt idx="9">
                  <c:v>#N/A</c:v>
                </c:pt>
                <c:pt idx="10">
                  <c:v>904</c:v>
                </c:pt>
                <c:pt idx="11">
                  <c:v>#N/A</c:v>
                </c:pt>
                <c:pt idx="12">
                  <c:v>#N/A</c:v>
                </c:pt>
                <c:pt idx="13">
                  <c:v>761</c:v>
                </c:pt>
                <c:pt idx="14">
                  <c:v>#N/A</c:v>
                </c:pt>
              </c:numCache>
            </c:numRef>
          </c:val>
          <c:smooth val="0"/>
          <c:extLst>
            <c:ext xmlns:c16="http://schemas.microsoft.com/office/drawing/2014/chart" uri="{C3380CC4-5D6E-409C-BE32-E72D297353CC}">
              <c16:uniqueId val="{00000008-D8F9-40C9-8726-FCE0026C69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22625</c:v>
                </c:pt>
                <c:pt idx="5">
                  <c:v>22092</c:v>
                </c:pt>
                <c:pt idx="8">
                  <c:v>21512</c:v>
                </c:pt>
                <c:pt idx="11">
                  <c:v>20467</c:v>
                </c:pt>
                <c:pt idx="14">
                  <c:v>20649</c:v>
                </c:pt>
              </c:numCache>
            </c:numRef>
          </c:val>
          <c:extLst>
            <c:ext xmlns:c16="http://schemas.microsoft.com/office/drawing/2014/chart" uri="{C3380CC4-5D6E-409C-BE32-E72D297353CC}">
              <c16:uniqueId val="{00000000-EF8A-4209-AC11-3ACE9982F3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c:v>
                </c:pt>
                <c:pt idx="5">
                  <c:v>16</c:v>
                </c:pt>
                <c:pt idx="8">
                  <c:v>11</c:v>
                </c:pt>
                <c:pt idx="11">
                  <c:v>6</c:v>
                </c:pt>
                <c:pt idx="14">
                  <c:v>4</c:v>
                </c:pt>
              </c:numCache>
            </c:numRef>
          </c:val>
          <c:extLst>
            <c:ext xmlns:c16="http://schemas.microsoft.com/office/drawing/2014/chart" uri="{C3380CC4-5D6E-409C-BE32-E72D297353CC}">
              <c16:uniqueId val="{00000001-EF8A-4209-AC11-3ACE9982F3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6254</c:v>
                </c:pt>
                <c:pt idx="5">
                  <c:v>6952</c:v>
                </c:pt>
                <c:pt idx="8">
                  <c:v>6839</c:v>
                </c:pt>
                <c:pt idx="11">
                  <c:v>6335</c:v>
                </c:pt>
                <c:pt idx="14">
                  <c:v>5934</c:v>
                </c:pt>
              </c:numCache>
            </c:numRef>
          </c:val>
          <c:extLst>
            <c:ext xmlns:c16="http://schemas.microsoft.com/office/drawing/2014/chart" uri="{C3380CC4-5D6E-409C-BE32-E72D297353CC}">
              <c16:uniqueId val="{00000002-EF8A-4209-AC11-3ACE9982F3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8A-4209-AC11-3ACE9982F3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8A-4209-AC11-3ACE9982F3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8A-4209-AC11-3ACE9982F3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3083</c:v>
                </c:pt>
                <c:pt idx="3">
                  <c:v>2991</c:v>
                </c:pt>
                <c:pt idx="6">
                  <c:v>2955</c:v>
                </c:pt>
                <c:pt idx="9">
                  <c:v>2507</c:v>
                </c:pt>
                <c:pt idx="12">
                  <c:v>2578</c:v>
                </c:pt>
              </c:numCache>
            </c:numRef>
          </c:val>
          <c:extLst>
            <c:ext xmlns:c16="http://schemas.microsoft.com/office/drawing/2014/chart" uri="{C3380CC4-5D6E-409C-BE32-E72D297353CC}">
              <c16:uniqueId val="{00000006-EF8A-4209-AC11-3ACE9982F3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2</c:v>
                </c:pt>
                <c:pt idx="6">
                  <c:v>0</c:v>
                </c:pt>
                <c:pt idx="9">
                  <c:v>0</c:v>
                </c:pt>
                <c:pt idx="12">
                  <c:v>62</c:v>
                </c:pt>
              </c:numCache>
            </c:numRef>
          </c:val>
          <c:extLst>
            <c:ext xmlns:c16="http://schemas.microsoft.com/office/drawing/2014/chart" uri="{C3380CC4-5D6E-409C-BE32-E72D297353CC}">
              <c16:uniqueId val="{00000007-EF8A-4209-AC11-3ACE9982F3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1057</c:v>
                </c:pt>
                <c:pt idx="3">
                  <c:v>615</c:v>
                </c:pt>
                <c:pt idx="6">
                  <c:v>554</c:v>
                </c:pt>
                <c:pt idx="9">
                  <c:v>1549</c:v>
                </c:pt>
                <c:pt idx="12">
                  <c:v>1417</c:v>
                </c:pt>
              </c:numCache>
            </c:numRef>
          </c:val>
          <c:extLst>
            <c:ext xmlns:c16="http://schemas.microsoft.com/office/drawing/2014/chart" uri="{C3380CC4-5D6E-409C-BE32-E72D297353CC}">
              <c16:uniqueId val="{00000008-EF8A-4209-AC11-3ACE9982F3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8A-4209-AC11-3ACE9982F3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28680</c:v>
                </c:pt>
                <c:pt idx="3">
                  <c:v>27737</c:v>
                </c:pt>
                <c:pt idx="6">
                  <c:v>26521</c:v>
                </c:pt>
                <c:pt idx="9">
                  <c:v>26085</c:v>
                </c:pt>
                <c:pt idx="12">
                  <c:v>25760</c:v>
                </c:pt>
              </c:numCache>
            </c:numRef>
          </c:val>
          <c:extLst>
            <c:ext xmlns:c16="http://schemas.microsoft.com/office/drawing/2014/chart" uri="{C3380CC4-5D6E-409C-BE32-E72D297353CC}">
              <c16:uniqueId val="{0000000A-EF8A-4209-AC11-3ACE9982F3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3919</c:v>
                </c:pt>
                <c:pt idx="2">
                  <c:v>#N/A</c:v>
                </c:pt>
                <c:pt idx="3">
                  <c:v>#N/A</c:v>
                </c:pt>
                <c:pt idx="4">
                  <c:v>2286</c:v>
                </c:pt>
                <c:pt idx="5">
                  <c:v>#N/A</c:v>
                </c:pt>
                <c:pt idx="6">
                  <c:v>#N/A</c:v>
                </c:pt>
                <c:pt idx="7">
                  <c:v>1669</c:v>
                </c:pt>
                <c:pt idx="8">
                  <c:v>#N/A</c:v>
                </c:pt>
                <c:pt idx="9">
                  <c:v>#N/A</c:v>
                </c:pt>
                <c:pt idx="10">
                  <c:v>3333</c:v>
                </c:pt>
                <c:pt idx="11">
                  <c:v>#N/A</c:v>
                </c:pt>
                <c:pt idx="12">
                  <c:v>#N/A</c:v>
                </c:pt>
                <c:pt idx="13">
                  <c:v>3231</c:v>
                </c:pt>
                <c:pt idx="14">
                  <c:v>#N/A</c:v>
                </c:pt>
              </c:numCache>
            </c:numRef>
          </c:val>
          <c:smooth val="0"/>
          <c:extLst>
            <c:ext xmlns:c16="http://schemas.microsoft.com/office/drawing/2014/chart" uri="{C3380CC4-5D6E-409C-BE32-E72D297353CC}">
              <c16:uniqueId val="{0000000B-EF8A-4209-AC11-3ACE9982F3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4096</c:v>
                </c:pt>
                <c:pt idx="1">
                  <c:v>3730</c:v>
                </c:pt>
                <c:pt idx="2">
                  <c:v>3614</c:v>
                </c:pt>
              </c:numCache>
            </c:numRef>
          </c:val>
          <c:extLst>
            <c:ext xmlns:c16="http://schemas.microsoft.com/office/drawing/2014/chart" uri="{C3380CC4-5D6E-409C-BE32-E72D297353CC}">
              <c16:uniqueId val="{00000000-607B-4465-952E-16383042B5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984</c:v>
                </c:pt>
                <c:pt idx="1">
                  <c:v>832</c:v>
                </c:pt>
                <c:pt idx="2">
                  <c:v>764</c:v>
                </c:pt>
              </c:numCache>
            </c:numRef>
          </c:val>
          <c:extLst>
            <c:ext xmlns:c16="http://schemas.microsoft.com/office/drawing/2014/chart" uri="{C3380CC4-5D6E-409C-BE32-E72D297353CC}">
              <c16:uniqueId val="{00000001-607B-4465-952E-16383042B5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2900</c:v>
                </c:pt>
                <c:pt idx="1">
                  <c:v>2843</c:v>
                </c:pt>
                <c:pt idx="2">
                  <c:v>2651</c:v>
                </c:pt>
              </c:numCache>
            </c:numRef>
          </c:val>
          <c:extLst>
            <c:ext xmlns:c16="http://schemas.microsoft.com/office/drawing/2014/chart" uri="{C3380CC4-5D6E-409C-BE32-E72D297353CC}">
              <c16:uniqueId val="{00000002-607B-4465-952E-16383042B5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は一時的に下がっているが</a:t>
          </a:r>
          <a:r>
            <a:rPr kumimoji="1" lang="ja-JP" altLang="ja-JP" sz="1100">
              <a:solidFill>
                <a:schemeClr val="dk1"/>
              </a:solidFill>
              <a:effectLst/>
              <a:latin typeface="+mn-lt"/>
              <a:ea typeface="+mn-ea"/>
              <a:cs typeface="+mn-cs"/>
            </a:rPr>
            <a:t>、算入公債費のいずれについても横ばいで大きな変動は無い</a:t>
          </a:r>
          <a:r>
            <a:rPr kumimoji="1" lang="ja-JP" altLang="en-US" sz="1100">
              <a:solidFill>
                <a:schemeClr val="dk1"/>
              </a:solidFill>
              <a:effectLst/>
              <a:latin typeface="+mn-lt"/>
              <a:ea typeface="+mn-ea"/>
              <a:cs typeface="+mn-cs"/>
            </a:rPr>
            <a:t>。理由としては、償還終了した地方債に対して、新規借入した地方債の金額が小さいことと、交付税措置が大きい地方債の借入が増えていることである。注意点としては元利償還金は一時的に下がっているが、今後</a:t>
          </a:r>
          <a:r>
            <a:rPr kumimoji="1" lang="ja-JP" altLang="ja-JP" sz="1100">
              <a:solidFill>
                <a:schemeClr val="dk1"/>
              </a:solidFill>
              <a:effectLst/>
              <a:latin typeface="+mn-lt"/>
              <a:ea typeface="+mn-ea"/>
              <a:cs typeface="+mn-cs"/>
            </a:rPr>
            <a:t>大規模事業それぞれの元金償還が開始される時には上昇が予想される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当初予算編成時の市債発行限度額の設定や、事業のスクラップアンドビルドにより抑制を目指す。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満期一括償還地方債の借入は行っていない。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過去に借り入れした臨時財政対策債等の償還が終了し、</a:t>
          </a:r>
          <a:r>
            <a:rPr kumimoji="1" lang="ja-JP" altLang="ja-JP" sz="1100">
              <a:solidFill>
                <a:schemeClr val="dk1"/>
              </a:solidFill>
              <a:effectLst/>
              <a:latin typeface="+mn-lt"/>
              <a:ea typeface="+mn-ea"/>
              <a:cs typeface="+mn-cs"/>
            </a:rPr>
            <a:t>学校給食センター建設に係る多額の借入等の影響がありながらも、</a:t>
          </a:r>
          <a:r>
            <a:rPr kumimoji="1" lang="ja-JP" altLang="en-US" sz="1100">
              <a:solidFill>
                <a:schemeClr val="dk1"/>
              </a:solidFill>
              <a:effectLst/>
              <a:latin typeface="+mn-lt"/>
              <a:ea typeface="+mn-ea"/>
              <a:cs typeface="+mn-cs"/>
            </a:rPr>
            <a:t>まだ元金の返済が始まっていないことから、</a:t>
          </a:r>
          <a:r>
            <a:rPr kumimoji="1" lang="ja-JP" altLang="ja-JP" sz="1100">
              <a:solidFill>
                <a:schemeClr val="dk1"/>
              </a:solidFill>
              <a:effectLst/>
              <a:latin typeface="+mn-lt"/>
              <a:ea typeface="+mn-ea"/>
              <a:cs typeface="+mn-cs"/>
            </a:rPr>
            <a:t>昨年度から引続き減少している。今後も汚泥再生処理施設や、学校空調機器設置等で多くの借入を予定しているため、引き上げられることが予想される。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公営企業債等繰入見込額についても、施設の老朽化が進んでいるものの料金収入が多くは見込めないことから、増加している。</a:t>
          </a:r>
          <a:endParaRPr lang="ja-JP" altLang="ja-JP" sz="1400">
            <a:effectLst/>
          </a:endParaRPr>
        </a:p>
        <a:p>
          <a:r>
            <a:rPr kumimoji="1" lang="ja-JP" altLang="ja-JP" sz="1100">
              <a:solidFill>
                <a:schemeClr val="dk1"/>
              </a:solidFill>
              <a:effectLst/>
              <a:latin typeface="+mn-lt"/>
              <a:ea typeface="+mn-ea"/>
              <a:cs typeface="+mn-cs"/>
            </a:rPr>
            <a:t>一方で、充当可能財源等は年々減少しており、今後も減少が予想されることから、厳しい財政運営が予想される。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徳島県美馬市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積立金額よりも財源不足を補填するための取崩金額が大きく上回っており、昨年度から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百万円の減少となっている。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令和２年度以降の「財政健全化目標」の達成を念頭に置いた財政運営を基本としつつ、各年度の財源不足については最小限度の基金取崩し等により対応することとしている。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・地域振興基金：市民の連帯の強化及び地域振興</a:t>
          </a:r>
          <a:endParaRPr lang="ja-JP" altLang="ja-JP" sz="1400">
            <a:effectLst/>
          </a:endParaRPr>
        </a:p>
        <a:p>
          <a:r>
            <a:rPr kumimoji="1" lang="ja-JP" altLang="ja-JP" sz="1100">
              <a:solidFill>
                <a:schemeClr val="dk1"/>
              </a:solidFill>
              <a:effectLst/>
              <a:latin typeface="+mn-lt"/>
              <a:ea typeface="+mn-ea"/>
              <a:cs typeface="+mn-cs"/>
            </a:rPr>
            <a:t>・オラレまちづくり基金：オラレ美馬の運営協力、周辺対策及び本市の活力あるまちづくり事業の推進</a:t>
          </a:r>
          <a:endParaRPr lang="ja-JP" altLang="ja-JP" sz="1400">
            <a:effectLst/>
          </a:endParaRPr>
        </a:p>
        <a:p>
          <a:r>
            <a:rPr kumimoji="1" lang="ja-JP" altLang="ja-JP" sz="1100">
              <a:solidFill>
                <a:schemeClr val="dk1"/>
              </a:solidFill>
              <a:effectLst/>
              <a:latin typeface="+mn-lt"/>
              <a:ea typeface="+mn-ea"/>
              <a:cs typeface="+mn-cs"/>
            </a:rPr>
            <a:t>・まちづくり基金：人材育成、地域経済活性化、人口減少抑制、結婚・出産・子育て支援、自然環境保全、伝統・文化遺産保存、</a:t>
          </a:r>
          <a:endParaRPr lang="ja-JP" altLang="ja-JP" sz="1400">
            <a:effectLst/>
          </a:endParaRPr>
        </a:p>
        <a:p>
          <a:r>
            <a:rPr kumimoji="1" lang="ja-JP" altLang="ja-JP" sz="1100">
              <a:solidFill>
                <a:schemeClr val="dk1"/>
              </a:solidFill>
              <a:effectLst/>
              <a:latin typeface="+mn-lt"/>
              <a:ea typeface="+mn-ea"/>
              <a:cs typeface="+mn-cs"/>
            </a:rPr>
            <a:t>　　　　　　　　　安全・安心な暮らしの実現等まちづくり施策の推進</a:t>
          </a:r>
          <a:endParaRPr lang="ja-JP" altLang="ja-JP" sz="1400">
            <a:effectLst/>
          </a:endParaRPr>
        </a:p>
        <a:p>
          <a:r>
            <a:rPr kumimoji="1" lang="ja-JP" altLang="ja-JP" sz="1100">
              <a:solidFill>
                <a:schemeClr val="dk1"/>
              </a:solidFill>
              <a:effectLst/>
              <a:latin typeface="+mn-lt"/>
              <a:ea typeface="+mn-ea"/>
              <a:cs typeface="+mn-cs"/>
            </a:rPr>
            <a:t>・公共施設等総合管理基金：公共施設等の計画的修繕・改修・更新</a:t>
          </a:r>
          <a:endParaRPr lang="ja-JP" altLang="ja-JP" sz="1400">
            <a:effectLst/>
          </a:endParaRPr>
        </a:p>
        <a:p>
          <a:r>
            <a:rPr kumimoji="1" lang="ja-JP" altLang="en-US" sz="1100">
              <a:solidFill>
                <a:schemeClr val="dk1"/>
              </a:solidFill>
              <a:effectLst/>
              <a:latin typeface="+mn-ea"/>
              <a:ea typeface="+mn-ea"/>
              <a:cs typeface="+mn-cs"/>
            </a:rPr>
            <a:t>・森林環境基金：</a:t>
          </a:r>
          <a:r>
            <a:rPr lang="ja-JP" altLang="en-US" sz="1100" b="0" i="0">
              <a:solidFill>
                <a:schemeClr val="dk1"/>
              </a:solidFill>
              <a:effectLst/>
              <a:latin typeface="+mn-ea"/>
              <a:ea typeface="+mn-ea"/>
              <a:cs typeface="+mn-cs"/>
            </a:rPr>
            <a:t>地球温暖化の防止、国土の保全、水源の涵養その他の森林の有する公益的な機能の維持増進</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・まちづくり基金：</a:t>
          </a:r>
          <a:r>
            <a:rPr kumimoji="1" lang="ja-JP" altLang="en-US" sz="1100">
              <a:solidFill>
                <a:schemeClr val="dk1"/>
              </a:solidFill>
              <a:effectLst/>
              <a:latin typeface="+mn-lt"/>
              <a:ea typeface="+mn-ea"/>
              <a:cs typeface="+mn-cs"/>
            </a:rPr>
            <a:t>小・中学校教育用パソコン活用事業等に活用するため</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千万円取崩したため</a:t>
          </a:r>
          <a:r>
            <a:rPr kumimoji="1" lang="ja-JP" altLang="ja-JP" sz="1100">
              <a:solidFill>
                <a:schemeClr val="dk1"/>
              </a:solidFill>
              <a:effectLst/>
              <a:latin typeface="+mn-lt"/>
              <a:ea typeface="+mn-ea"/>
              <a:cs typeface="+mn-cs"/>
            </a:rPr>
            <a:t>、減少となった。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・公共施設等総合管理基金：道路や学校等の修繕等のため</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千万円取崩したため、減少となった。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・オラレまちづくり基金：事業収益の減少により、基金残高は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百万円の減少となった。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・森林環境基金：</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年度は取り崩しは行わず、基金利子を積み立てた。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令和２年度以降の「財政健全化目標」の達成を念頭に置いた財政運営を基本としつつ、各年度の財源不足については最小限度の基金取崩し等により対応することとしている。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百万円を取崩したことにより、昨年度残高より大きく減少している。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集約化や除却により、施設更新をできるだけ少なくし、事業規模の縮小を図ることで当該基金の取崩しを抑えていきたい。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百万円を取崩したことにより、昨年度残高より減少している。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これまで物価高等で各種事業の単価は上がっているため、今後も地方債の発行金額は増加し、それに反比例し減債基金は減少していく見込みである。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26,264
25,681
367.14
22,624,535
22,050,655
418,063
11,871,962
25,759,842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人口減少、特に全国平均を上回る高齢化率により生産年齢人口が減少していることなどから税収が伸び悩んでおり、財政力指数については類似団体平均を下回っている。</a:t>
          </a:r>
          <a:endParaRPr lang="ja-JP" altLang="ja-JP" sz="1400">
            <a:effectLst/>
          </a:endParaRPr>
        </a:p>
        <a:p>
          <a:r>
            <a:rPr kumimoji="1" lang="ja-JP" altLang="ja-JP" sz="1100">
              <a:solidFill>
                <a:schemeClr val="dk1"/>
              </a:solidFill>
              <a:effectLst/>
              <a:latin typeface="+mn-lt"/>
              <a:ea typeface="+mn-ea"/>
              <a:cs typeface="+mn-cs"/>
            </a:rPr>
            <a:t>これまでの「美馬市行財政システム改革基本方針」での成果等を踏まえ、今後の人口減少や地方交付税の合併特例加算の終了を見据えた「美馬市行財政改革指針」に基づき、引き続き歳出の削減と歳入の確保に努め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43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分子である公債費や一部事務組合に対する補助費等が減少し、また分母である</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の</a:t>
          </a:r>
          <a:r>
            <a:rPr kumimoji="1" lang="ja-JP" altLang="en-US" sz="1100">
              <a:solidFill>
                <a:sysClr val="windowText" lastClr="000000"/>
              </a:solidFill>
              <a:effectLst/>
              <a:latin typeface="+mn-lt"/>
              <a:ea typeface="+mn-ea"/>
              <a:cs typeface="+mn-cs"/>
            </a:rPr>
            <a:t>各種交付金や交付税等が増加したことにより、前年度から</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％減少したが、類似団体平均より</a:t>
          </a:r>
          <a:r>
            <a:rPr kumimoji="1" lang="en-US" altLang="ja-JP" sz="1100">
              <a:solidFill>
                <a:sysClr val="windowText" lastClr="000000"/>
              </a:solidFill>
              <a:effectLst/>
              <a:latin typeface="+mn-lt"/>
              <a:ea typeface="+mn-ea"/>
              <a:cs typeface="+mn-cs"/>
            </a:rPr>
            <a:t>3.8</a:t>
          </a:r>
          <a:r>
            <a:rPr kumimoji="1" lang="ja-JP" altLang="en-US" sz="1100">
              <a:solidFill>
                <a:sysClr val="windowText" lastClr="000000"/>
              </a:solidFill>
              <a:effectLst/>
              <a:latin typeface="+mn-lt"/>
              <a:ea typeface="+mn-ea"/>
              <a:cs typeface="+mn-cs"/>
            </a:rPr>
            <a:t>％上回っている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今後「財政健全化目標」や「中期財政計画」に基づき、財政構造の弾力性が保てるよう努める。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64226</xdr:rowOff>
    </xdr:from>
    <xdr:to>
      <xdr:col>23</xdr:col>
      <xdr:colOff>133350</xdr:colOff>
      <xdr:row>61</xdr:row>
      <xdr:rowOff>109038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22676"/>
          <a:ext cx="8382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109038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84001</xdr:rowOff>
    </xdr:from>
    <xdr:to>
      <xdr:col>15</xdr:col>
      <xdr:colOff>82550</xdr:colOff>
      <xdr:row>60</xdr:row>
      <xdr:rowOff>170180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7100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84001</xdr:rowOff>
    </xdr:from>
    <xdr:to>
      <xdr:col>11</xdr:col>
      <xdr:colOff>31750</xdr:colOff>
      <xdr:row>61</xdr:row>
      <xdr:rowOff>50437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100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13426</xdr:rowOff>
    </xdr:from>
    <xdr:to>
      <xdr:col>23</xdr:col>
      <xdr:colOff>184150</xdr:colOff>
      <xdr:row>61</xdr:row>
      <xdr:rowOff>115026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156953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58238</xdr:rowOff>
    </xdr:from>
    <xdr:to>
      <xdr:col>19</xdr:col>
      <xdr:colOff>184150</xdr:colOff>
      <xdr:row>61</xdr:row>
      <xdr:rowOff>159838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144615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33201</xdr:rowOff>
    </xdr:from>
    <xdr:to>
      <xdr:col>11</xdr:col>
      <xdr:colOff>82550</xdr:colOff>
      <xdr:row>60</xdr:row>
      <xdr:rowOff>134801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119578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171087</xdr:rowOff>
    </xdr:from>
    <xdr:to>
      <xdr:col>7</xdr:col>
      <xdr:colOff>31750</xdr:colOff>
      <xdr:row>61</xdr:row>
      <xdr:rowOff>101237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86014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人当たり人件費・物件費等決算額は年々増加している。主な理由としては、物件費の決算額が光熱水費の高騰</a:t>
          </a:r>
          <a:r>
            <a:rPr kumimoji="1" lang="ja-JP" altLang="en-US" sz="1100">
              <a:solidFill>
                <a:schemeClr val="dk1"/>
              </a:solidFill>
              <a:effectLst/>
              <a:latin typeface="+mn-lt"/>
              <a:ea typeface="+mn-ea"/>
              <a:cs typeface="+mn-cs"/>
            </a:rPr>
            <a:t>や学校給食センター運営費の増</a:t>
          </a:r>
          <a:r>
            <a:rPr kumimoji="1" lang="ja-JP" altLang="ja-JP" sz="1100">
              <a:solidFill>
                <a:schemeClr val="dk1"/>
              </a:solidFill>
              <a:effectLst/>
              <a:latin typeface="+mn-lt"/>
              <a:ea typeface="+mn-ea"/>
              <a:cs typeface="+mn-cs"/>
            </a:rPr>
            <a:t>により増加していることが大きい。</a:t>
          </a:r>
          <a:endParaRPr lang="ja-JP" altLang="ja-JP" sz="1400">
            <a:effectLst/>
          </a:endParaRPr>
        </a:p>
        <a:p>
          <a:r>
            <a:rPr kumimoji="1" lang="ja-JP" altLang="ja-JP" sz="1100">
              <a:solidFill>
                <a:schemeClr val="dk1"/>
              </a:solidFill>
              <a:effectLst/>
              <a:latin typeface="+mn-lt"/>
              <a:ea typeface="+mn-ea"/>
              <a:cs typeface="+mn-cs"/>
            </a:rPr>
            <a:t>今後も、多くの公共施設が耐用年数を経過していくことから、公共施設等管理計画に基づき、集約・複合化、除却等の手法により、管理施設の縮小に努める。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54088</xdr:rowOff>
    </xdr:from>
    <xdr:to>
      <xdr:col>23</xdr:col>
      <xdr:colOff>133350</xdr:colOff>
      <xdr:row>81</xdr:row>
      <xdr:rowOff>57845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1538"/>
          <a:ext cx="8382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51425</xdr:rowOff>
    </xdr:from>
    <xdr:to>
      <xdr:col>19</xdr:col>
      <xdr:colOff>133350</xdr:colOff>
      <xdr:row>81</xdr:row>
      <xdr:rowOff>54088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8875"/>
          <a:ext cx="889000" cy="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49566</xdr:rowOff>
    </xdr:from>
    <xdr:to>
      <xdr:col>15</xdr:col>
      <xdr:colOff>82550</xdr:colOff>
      <xdr:row>81</xdr:row>
      <xdr:rowOff>51425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016"/>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46262</xdr:rowOff>
    </xdr:from>
    <xdr:to>
      <xdr:col>11</xdr:col>
      <xdr:colOff>31750</xdr:colOff>
      <xdr:row>81</xdr:row>
      <xdr:rowOff>49566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3712"/>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7045</xdr:rowOff>
    </xdr:from>
    <xdr:to>
      <xdr:col>23</xdr:col>
      <xdr:colOff>184150</xdr:colOff>
      <xdr:row>81</xdr:row>
      <xdr:rowOff>108645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55322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3288</xdr:rowOff>
    </xdr:from>
    <xdr:to>
      <xdr:col>19</xdr:col>
      <xdr:colOff>184150</xdr:colOff>
      <xdr:row>81</xdr:row>
      <xdr:rowOff>104888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89665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625</xdr:rowOff>
    </xdr:from>
    <xdr:to>
      <xdr:col>15</xdr:col>
      <xdr:colOff>133350</xdr:colOff>
      <xdr:row>81</xdr:row>
      <xdr:rowOff>102225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87002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170216</xdr:rowOff>
    </xdr:from>
    <xdr:to>
      <xdr:col>11</xdr:col>
      <xdr:colOff>82550</xdr:colOff>
      <xdr:row>81</xdr:row>
      <xdr:rowOff>100366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85143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166912</xdr:rowOff>
    </xdr:from>
    <xdr:to>
      <xdr:col>7</xdr:col>
      <xdr:colOff>31750</xdr:colOff>
      <xdr:row>81</xdr:row>
      <xdr:rowOff>97062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81839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99.0</a:t>
          </a:r>
          <a:r>
            <a:rPr kumimoji="1" lang="ja-JP" altLang="en-US" sz="1100">
              <a:solidFill>
                <a:schemeClr val="dk1"/>
              </a:solidFill>
              <a:effectLst/>
              <a:latin typeface="+mn-lt"/>
              <a:ea typeface="+mn-ea"/>
              <a:cs typeface="+mn-cs"/>
            </a:rPr>
            <a:t>となり、前年度から増加となった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国の人事院勧告</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を参考に適正な給与水準を反映し、人件費の削減に努める。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33564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290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87</xdr:row>
      <xdr:rowOff>85271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290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87</xdr:row>
      <xdr:rowOff>154214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人→令和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359</a:t>
          </a:r>
          <a:r>
            <a:rPr kumimoji="1" lang="ja-JP" altLang="ja-JP" sz="1100">
              <a:solidFill>
                <a:schemeClr val="dk1"/>
              </a:solidFill>
              <a:effectLst/>
              <a:latin typeface="+mn-lt"/>
              <a:ea typeface="+mn-ea"/>
              <a:cs typeface="+mn-cs"/>
            </a:rPr>
            <a:t>人と職員数は</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ものの、人口減少率が大きく、人口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人当たり職員数では増加となっている。類似団体平均まで職員数を減らすとなると、大規模な職員削減が必要となる。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52494</xdr:rowOff>
    </xdr:from>
    <xdr:to>
      <xdr:col>81</xdr:col>
      <xdr:colOff>44450</xdr:colOff>
      <xdr:row>62</xdr:row>
      <xdr:rowOff>58124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2394"/>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31581</xdr:rowOff>
    </xdr:from>
    <xdr:to>
      <xdr:col>77</xdr:col>
      <xdr:colOff>44450</xdr:colOff>
      <xdr:row>62</xdr:row>
      <xdr:rowOff>52494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61481"/>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21929</xdr:rowOff>
    </xdr:from>
    <xdr:to>
      <xdr:col>72</xdr:col>
      <xdr:colOff>203200</xdr:colOff>
      <xdr:row>62</xdr:row>
      <xdr:rowOff>31581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5182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170857</xdr:rowOff>
    </xdr:from>
    <xdr:to>
      <xdr:col>68</xdr:col>
      <xdr:colOff>152400</xdr:colOff>
      <xdr:row>62</xdr:row>
      <xdr:rowOff>21929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29307"/>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7324</xdr:rowOff>
    </xdr:from>
    <xdr:to>
      <xdr:col>81</xdr:col>
      <xdr:colOff>95250</xdr:colOff>
      <xdr:row>62</xdr:row>
      <xdr:rowOff>108924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150851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0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88071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152231</xdr:rowOff>
    </xdr:from>
    <xdr:to>
      <xdr:col>73</xdr:col>
      <xdr:colOff>44450</xdr:colOff>
      <xdr:row>62</xdr:row>
      <xdr:rowOff>82381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67158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9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142579</xdr:rowOff>
    </xdr:from>
    <xdr:to>
      <xdr:col>68</xdr:col>
      <xdr:colOff>203200</xdr:colOff>
      <xdr:row>62</xdr:row>
      <xdr:rowOff>72729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57506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120057</xdr:rowOff>
    </xdr:from>
    <xdr:to>
      <xdr:col>64</xdr:col>
      <xdr:colOff>152400</xdr:colOff>
      <xdr:row>62</xdr:row>
      <xdr:rowOff>50207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34984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ほぼ横ばいで類似団体比較でも同水準で推移している。今後も標準財政規模の増減に左右されながらも「中期財政計画・財政見通し」を踏まえ、事業の適切な取捨選択と、地方債の新規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24024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762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24024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67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24024</xdr:rowOff>
    </xdr:from>
    <xdr:to>
      <xdr:col>72</xdr:col>
      <xdr:colOff>203200</xdr:colOff>
      <xdr:row>37</xdr:row>
      <xdr:rowOff>26035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76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32067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6968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昨年度同様に類似団体内平均値を下回っている状況である。理由については、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同様に</a:t>
          </a:r>
          <a:r>
            <a:rPr kumimoji="1" lang="ja-JP" altLang="ja-JP" sz="1100">
              <a:solidFill>
                <a:schemeClr val="dk1"/>
              </a:solidFill>
              <a:effectLst/>
              <a:latin typeface="+mn-lt"/>
              <a:ea typeface="+mn-ea"/>
              <a:cs typeface="+mn-cs"/>
            </a:rPr>
            <a:t>減債基金、財政調整基金の取崩しが多く行われたため、充当可能基金残高が大きく減少した</a:t>
          </a:r>
          <a:r>
            <a:rPr kumimoji="1" lang="ja-JP" altLang="en-US"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一般廃棄物（可燃ごみ）新ごみ処理</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等大規模な事業を行うための地方債借入は必要となってくるが、その他事業でのコントロール等で地方債新規発行の抑制を図る。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72531</xdr:rowOff>
    </xdr:from>
    <xdr:to>
      <xdr:col>81</xdr:col>
      <xdr:colOff>44450</xdr:colOff>
      <xdr:row>16</xdr:row>
      <xdr:rowOff>95321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15731"/>
          <a:ext cx="8382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32173</xdr:rowOff>
    </xdr:from>
    <xdr:to>
      <xdr:col>77</xdr:col>
      <xdr:colOff>44450</xdr:colOff>
      <xdr:row>16</xdr:row>
      <xdr:rowOff>95321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03923"/>
          <a:ext cx="889000" cy="2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32173</xdr:rowOff>
    </xdr:from>
    <xdr:to>
      <xdr:col>72</xdr:col>
      <xdr:colOff>203200</xdr:colOff>
      <xdr:row>15</xdr:row>
      <xdr:rowOff>105904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03923"/>
          <a:ext cx="889000" cy="7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105904</xdr:rowOff>
    </xdr:from>
    <xdr:to>
      <xdr:col>68</xdr:col>
      <xdr:colOff>152400</xdr:colOff>
      <xdr:row>17</xdr:row>
      <xdr:rowOff>9666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77654"/>
          <a:ext cx="889000" cy="2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21731</xdr:rowOff>
    </xdr:from>
    <xdr:to>
      <xdr:col>81</xdr:col>
      <xdr:colOff>95250</xdr:colOff>
      <xdr:row>16</xdr:row>
      <xdr:rowOff>123331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165258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3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44521</xdr:rowOff>
    </xdr:from>
    <xdr:to>
      <xdr:col>77</xdr:col>
      <xdr:colOff>95250</xdr:colOff>
      <xdr:row>16</xdr:row>
      <xdr:rowOff>146121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130898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67750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55104</xdr:rowOff>
    </xdr:from>
    <xdr:to>
      <xdr:col>68</xdr:col>
      <xdr:colOff>203200</xdr:colOff>
      <xdr:row>15</xdr:row>
      <xdr:rowOff>156704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166881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9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130316</xdr:rowOff>
    </xdr:from>
    <xdr:to>
      <xdr:col>64</xdr:col>
      <xdr:colOff>152400</xdr:colOff>
      <xdr:row>17</xdr:row>
      <xdr:rowOff>60466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70643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4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26,264
25,681
367.14
22,624,535
22,050,655
418,063
11,871,962
25,759,842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人件費の経常収支比率は</a:t>
          </a:r>
          <a:r>
            <a:rPr kumimoji="1" lang="ja-JP" altLang="en-US" sz="1100">
              <a:solidFill>
                <a:schemeClr val="dk1"/>
              </a:solidFill>
              <a:effectLst/>
              <a:latin typeface="+mn-lt"/>
              <a:ea typeface="+mn-ea"/>
              <a:cs typeface="+mn-cs"/>
            </a:rPr>
            <a:t>、会計年度任用職員の勤勉手当の追加や、人事院勧告等の影響により前年度から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民間委託などの行財政改革や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を通して人件費の削減に努めていく。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7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4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165354</xdr:rowOff>
    </xdr:from>
    <xdr:to>
      <xdr:col>15</xdr:col>
      <xdr:colOff>149225</xdr:colOff>
      <xdr:row>38</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80281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物件費の経常収支比率については、</a:t>
          </a:r>
          <a:r>
            <a:rPr kumimoji="1" lang="ja-JP" altLang="en-US" sz="1100">
              <a:solidFill>
                <a:schemeClr val="dk1"/>
              </a:solidFill>
              <a:effectLst/>
              <a:latin typeface="+mn-lt"/>
              <a:ea typeface="+mn-ea"/>
              <a:cs typeface="+mn-cs"/>
            </a:rPr>
            <a:t>特定財源の増等により前年度から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。類似団体と比較するとまだ低水準であるため、これからも計画的な除却</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を行い管理施設の削減を図り、維持費用の削減を目指す。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8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1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1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扶助費の経常収支比率については類似団体と比較して低水準で推移している。障がい福祉や児童福祉に係る費用は増加傾向にあるものの、生活保護費は年々減少傾向にあることが大きいと考える。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137885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116115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0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0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その他の経常収支比率は、近年横ばいで大きな増減もなく類似団体と比較しても低水準で推移している。</a:t>
          </a:r>
          <a:endParaRPr lang="ja-JP" altLang="ja-JP" sz="1400">
            <a:effectLst/>
          </a:endParaRPr>
        </a:p>
        <a:p>
          <a:r>
            <a:rPr kumimoji="1" lang="ja-JP" altLang="ja-JP" sz="1100">
              <a:solidFill>
                <a:schemeClr val="dk1"/>
              </a:solidFill>
              <a:effectLst/>
              <a:latin typeface="+mn-lt"/>
              <a:ea typeface="+mn-ea"/>
              <a:cs typeface="+mn-cs"/>
            </a:rPr>
            <a:t>この部分で多くを占めるのが繰出金であるため、今後も他会計の状況を考慮し、適切な支出と経費削減に努める。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0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補助費等の</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水道事業会計への繰出金や一部事務組合への負担金の減</a:t>
          </a:r>
          <a:r>
            <a:rPr lang="ja-JP" altLang="ja-JP" sz="1100">
              <a:solidFill>
                <a:schemeClr val="dk1"/>
              </a:solidFill>
              <a:effectLst/>
              <a:latin typeface="+mn-lt"/>
              <a:ea typeface="+mn-ea"/>
              <a:cs typeface="+mn-cs"/>
            </a:rPr>
            <a:t>などにより</a:t>
          </a:r>
          <a:r>
            <a:rPr lang="ja-JP" altLang="en-US" sz="1100">
              <a:solidFill>
                <a:schemeClr val="dk1"/>
              </a:solidFill>
              <a:effectLst/>
              <a:latin typeface="+mn-lt"/>
              <a:ea typeface="+mn-ea"/>
              <a:cs typeface="+mn-cs"/>
            </a:rPr>
            <a:t>前年度から</a:t>
          </a:r>
          <a:r>
            <a:rPr lang="en-US" altLang="ja-JP" sz="1100">
              <a:solidFill>
                <a:schemeClr val="dk1"/>
              </a:solidFill>
              <a:effectLst/>
              <a:latin typeface="+mn-lt"/>
              <a:ea typeface="+mn-ea"/>
              <a:cs typeface="+mn-cs"/>
            </a:rPr>
            <a:t>0.8</a:t>
          </a:r>
          <a:r>
            <a:rPr lang="ja-JP" altLang="en-US" sz="1100">
              <a:solidFill>
                <a:schemeClr val="dk1"/>
              </a:solidFill>
              <a:effectLst/>
              <a:latin typeface="+mn-lt"/>
              <a:ea typeface="+mn-ea"/>
              <a:cs typeface="+mn-cs"/>
            </a:rPr>
            <a:t>ポイント減少した</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なお、団体補助金については、団体の運営方法や経費の効率的運用について監査・指導を強化するとともに、目的を達成したものや効果が薄くなったものについては廃止・縮小するなど不断の見直しを行い、適正な執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13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86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51562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H15</a:t>
          </a:r>
          <a:r>
            <a:rPr kumimoji="1" lang="ja-JP" altLang="en-US" sz="1100">
              <a:solidFill>
                <a:schemeClr val="dk1"/>
              </a:solidFill>
              <a:effectLst/>
              <a:latin typeface="+mn-lt"/>
              <a:ea typeface="+mn-ea"/>
              <a:cs typeface="+mn-cs"/>
            </a:rPr>
            <a:t>年度借入の臨時財政対策債等の償還終了に伴い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ポイント減少したが、</a:t>
          </a:r>
          <a:r>
            <a:rPr kumimoji="1" lang="ja-JP" altLang="ja-JP" sz="1100">
              <a:solidFill>
                <a:schemeClr val="dk1"/>
              </a:solidFill>
              <a:effectLst/>
              <a:latin typeface="+mn-lt"/>
              <a:ea typeface="+mn-ea"/>
              <a:cs typeface="+mn-cs"/>
            </a:rPr>
            <a:t>依然として類似団体平均よりは高水準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今後も大型事業が予定されていることから、公債費の平準化や抑制に努める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117475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495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117475</xdr:rowOff>
    </xdr:from>
    <xdr:to>
      <xdr:col>19</xdr:col>
      <xdr:colOff>187325</xdr:colOff>
      <xdr:row>75</xdr:row>
      <xdr:rowOff>117475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76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106045</xdr:rowOff>
    </xdr:from>
    <xdr:to>
      <xdr:col>15</xdr:col>
      <xdr:colOff>98425</xdr:colOff>
      <xdr:row>75</xdr:row>
      <xdr:rowOff>117475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64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106045</xdr:rowOff>
    </xdr:from>
    <xdr:to>
      <xdr:col>11</xdr:col>
      <xdr:colOff>9525</xdr:colOff>
      <xdr:row>75</xdr:row>
      <xdr:rowOff>117475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64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40005</xdr:rowOff>
    </xdr:from>
    <xdr:to>
      <xdr:col>24</xdr:col>
      <xdr:colOff>76200</xdr:colOff>
      <xdr:row>75</xdr:row>
      <xdr:rowOff>141605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66675</xdr:rowOff>
    </xdr:from>
    <xdr:to>
      <xdr:col>20</xdr:col>
      <xdr:colOff>38100</xdr:colOff>
      <xdr:row>75</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153052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1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66675</xdr:rowOff>
    </xdr:from>
    <xdr:to>
      <xdr:col>15</xdr:col>
      <xdr:colOff>149225</xdr:colOff>
      <xdr:row>75</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153052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55245</xdr:rowOff>
    </xdr:from>
    <xdr:to>
      <xdr:col>11</xdr:col>
      <xdr:colOff>60325</xdr:colOff>
      <xdr:row>75</xdr:row>
      <xdr:rowOff>156845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141622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66675</xdr:rowOff>
    </xdr:from>
    <xdr:to>
      <xdr:col>6</xdr:col>
      <xdr:colOff>171450</xdr:colOff>
      <xdr:row>75</xdr:row>
      <xdr:rowOff>168275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153052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類似団体比較では下回ってい</a:t>
          </a:r>
          <a:r>
            <a:rPr kumimoji="1" lang="ja-JP" altLang="en-US" sz="1100">
              <a:solidFill>
                <a:schemeClr val="dk1"/>
              </a:solidFill>
              <a:effectLst/>
              <a:latin typeface="+mn-lt"/>
              <a:ea typeface="+mn-ea"/>
              <a:cs typeface="+mn-cs"/>
            </a:rPr>
            <a:t>るも</a:t>
          </a:r>
          <a:r>
            <a:rPr kumimoji="1" lang="ja-JP" altLang="ja-JP" sz="1100">
              <a:solidFill>
                <a:schemeClr val="dk1"/>
              </a:solidFill>
              <a:effectLst/>
              <a:latin typeface="+mn-lt"/>
              <a:ea typeface="+mn-ea"/>
              <a:cs typeface="+mn-cs"/>
            </a:rPr>
            <a:t>のの、</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歳入の確保に努め、</a:t>
          </a:r>
          <a:r>
            <a:rPr kumimoji="1" lang="ja-JP" altLang="ja-JP" sz="1100">
              <a:solidFill>
                <a:schemeClr val="dk1"/>
              </a:solidFill>
              <a:effectLst/>
              <a:latin typeface="+mn-lt"/>
              <a:ea typeface="+mn-ea"/>
              <a:cs typeface="+mn-cs"/>
            </a:rPr>
            <a:t>歳出の削減を行うことで、財政健全化に努める。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1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49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88036"/>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167262</xdr:rowOff>
    </xdr:from>
    <xdr:to>
      <xdr:col>29</xdr:col>
      <xdr:colOff>127000</xdr:colOff>
      <xdr:row>15</xdr:row>
      <xdr:rowOff>76260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15187"/>
          <a:ext cx="647700" cy="80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76260</xdr:rowOff>
    </xdr:from>
    <xdr:to>
      <xdr:col>26</xdr:col>
      <xdr:colOff>50800</xdr:colOff>
      <xdr:row>15</xdr:row>
      <xdr:rowOff>131401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95635"/>
          <a:ext cx="698500" cy="55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120618</xdr:rowOff>
    </xdr:from>
    <xdr:to>
      <xdr:col>22</xdr:col>
      <xdr:colOff>114300</xdr:colOff>
      <xdr:row>15</xdr:row>
      <xdr:rowOff>131401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739993"/>
          <a:ext cx="698500" cy="10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120618</xdr:rowOff>
    </xdr:from>
    <xdr:to>
      <xdr:col>18</xdr:col>
      <xdr:colOff>177800</xdr:colOff>
      <xdr:row>15</xdr:row>
      <xdr:rowOff>146355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39993"/>
          <a:ext cx="698500" cy="2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116462</xdr:rowOff>
    </xdr:from>
    <xdr:to>
      <xdr:col>29</xdr:col>
      <xdr:colOff>177800</xdr:colOff>
      <xdr:row>15</xdr:row>
      <xdr:rowOff>46612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6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132989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0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25460</xdr:rowOff>
    </xdr:from>
    <xdr:to>
      <xdr:col>26</xdr:col>
      <xdr:colOff>101600</xdr:colOff>
      <xdr:row>15</xdr:row>
      <xdr:rowOff>127060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4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137237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13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80601</xdr:rowOff>
    </xdr:from>
    <xdr:to>
      <xdr:col>22</xdr:col>
      <xdr:colOff>165100</xdr:colOff>
      <xdr:row>16</xdr:row>
      <xdr:rowOff>10751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9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20928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6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69818</xdr:rowOff>
    </xdr:from>
    <xdr:to>
      <xdr:col>19</xdr:col>
      <xdr:colOff>38100</xdr:colOff>
      <xdr:row>15</xdr:row>
      <xdr:rowOff>171418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89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5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95555</xdr:rowOff>
    </xdr:from>
    <xdr:to>
      <xdr:col>15</xdr:col>
      <xdr:colOff>101600</xdr:colOff>
      <xdr:row>16</xdr:row>
      <xdr:rowOff>25705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1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35882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33013</xdr:rowOff>
    </xdr:from>
    <xdr:to>
      <xdr:col>29</xdr:col>
      <xdr:colOff>127000</xdr:colOff>
      <xdr:row>38</xdr:row>
      <xdr:rowOff>48692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0613"/>
          <a:ext cx="647700" cy="1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33468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1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33013</xdr:rowOff>
    </xdr:from>
    <xdr:to>
      <xdr:col>26</xdr:col>
      <xdr:colOff>50800</xdr:colOff>
      <xdr:row>38</xdr:row>
      <xdr:rowOff>36733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0613"/>
          <a:ext cx="698500" cy="3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35011</xdr:rowOff>
    </xdr:from>
    <xdr:to>
      <xdr:col>22</xdr:col>
      <xdr:colOff>114300</xdr:colOff>
      <xdr:row>38</xdr:row>
      <xdr:rowOff>36733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02611"/>
          <a:ext cx="698500" cy="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35011</xdr:rowOff>
    </xdr:from>
    <xdr:to>
      <xdr:col>18</xdr:col>
      <xdr:colOff>177800</xdr:colOff>
      <xdr:row>38</xdr:row>
      <xdr:rowOff>39153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02611"/>
          <a:ext cx="698500" cy="4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340792</xdr:rowOff>
    </xdr:from>
    <xdr:to>
      <xdr:col>29</xdr:col>
      <xdr:colOff>177800</xdr:colOff>
      <xdr:row>38</xdr:row>
      <xdr:rowOff>99492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5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185869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1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325113</xdr:rowOff>
    </xdr:from>
    <xdr:to>
      <xdr:col>26</xdr:col>
      <xdr:colOff>101600</xdr:colOff>
      <xdr:row>38</xdr:row>
      <xdr:rowOff>83813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93990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8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328833</xdr:rowOff>
    </xdr:from>
    <xdr:to>
      <xdr:col>22</xdr:col>
      <xdr:colOff>165100</xdr:colOff>
      <xdr:row>38</xdr:row>
      <xdr:rowOff>87533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97710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327111</xdr:rowOff>
    </xdr:from>
    <xdr:to>
      <xdr:col>19</xdr:col>
      <xdr:colOff>38100</xdr:colOff>
      <xdr:row>38</xdr:row>
      <xdr:rowOff>85811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95988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2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331253</xdr:rowOff>
    </xdr:from>
    <xdr:to>
      <xdr:col>15</xdr:col>
      <xdr:colOff>101600</xdr:colOff>
      <xdr:row>38</xdr:row>
      <xdr:rowOff>89953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100130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26,264
25,681
367.14
22,624,535
22,050,655
418,063
11,871,962
25,759,842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46290</xdr:rowOff>
    </xdr:from>
    <xdr:to>
      <xdr:col>24</xdr:col>
      <xdr:colOff>63500</xdr:colOff>
      <xdr:row>34</xdr:row>
      <xdr:rowOff>132124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5590"/>
          <a:ext cx="838200" cy="8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132124</xdr:rowOff>
    </xdr:from>
    <xdr:to>
      <xdr:col>19</xdr:col>
      <xdr:colOff>177800</xdr:colOff>
      <xdr:row>34</xdr:row>
      <xdr:rowOff>137458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14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137458</xdr:rowOff>
    </xdr:from>
    <xdr:to>
      <xdr:col>15</xdr:col>
      <xdr:colOff>50800</xdr:colOff>
      <xdr:row>34</xdr:row>
      <xdr:rowOff>142911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6758"/>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142911</xdr:rowOff>
    </xdr:from>
    <xdr:to>
      <xdr:col>10</xdr:col>
      <xdr:colOff>114300</xdr:colOff>
      <xdr:row>34</xdr:row>
      <xdr:rowOff>165760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72211"/>
          <a:ext cx="889000" cy="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166940</xdr:rowOff>
    </xdr:from>
    <xdr:to>
      <xdr:col>24</xdr:col>
      <xdr:colOff>114300</xdr:colOff>
      <xdr:row>34</xdr:row>
      <xdr:rowOff>97090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18367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81324</xdr:rowOff>
    </xdr:from>
    <xdr:to>
      <xdr:col>20</xdr:col>
      <xdr:colOff>38100</xdr:colOff>
      <xdr:row>35</xdr:row>
      <xdr:rowOff>11474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28001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8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86658</xdr:rowOff>
    </xdr:from>
    <xdr:to>
      <xdr:col>15</xdr:col>
      <xdr:colOff>101600</xdr:colOff>
      <xdr:row>35</xdr:row>
      <xdr:rowOff>16808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33335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92111</xdr:rowOff>
    </xdr:from>
    <xdr:to>
      <xdr:col>10</xdr:col>
      <xdr:colOff>165100</xdr:colOff>
      <xdr:row>35</xdr:row>
      <xdr:rowOff>22261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38788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9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114960</xdr:rowOff>
    </xdr:from>
    <xdr:to>
      <xdr:col>6</xdr:col>
      <xdr:colOff>38100</xdr:colOff>
      <xdr:row>35</xdr:row>
      <xdr:rowOff>45110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61637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1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111221</xdr:rowOff>
    </xdr:from>
    <xdr:to>
      <xdr:col>24</xdr:col>
      <xdr:colOff>63500</xdr:colOff>
      <xdr:row>58</xdr:row>
      <xdr:rowOff>112901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321"/>
          <a:ext cx="8382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112901</xdr:rowOff>
    </xdr:from>
    <xdr:to>
      <xdr:col>19</xdr:col>
      <xdr:colOff>177800</xdr:colOff>
      <xdr:row>58</xdr:row>
      <xdr:rowOff>115525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001"/>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115525</xdr:rowOff>
    </xdr:from>
    <xdr:to>
      <xdr:col>15</xdr:col>
      <xdr:colOff>50800</xdr:colOff>
      <xdr:row>58</xdr:row>
      <xdr:rowOff>117022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625"/>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117022</xdr:rowOff>
    </xdr:from>
    <xdr:to>
      <xdr:col>10</xdr:col>
      <xdr:colOff>114300</xdr:colOff>
      <xdr:row>58</xdr:row>
      <xdr:rowOff>119237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122"/>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60421</xdr:rowOff>
    </xdr:from>
    <xdr:to>
      <xdr:col>24</xdr:col>
      <xdr:colOff>114300</xdr:colOff>
      <xdr:row>58</xdr:row>
      <xdr:rowOff>162021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19798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62101</xdr:rowOff>
    </xdr:from>
    <xdr:to>
      <xdr:col>20</xdr:col>
      <xdr:colOff>38100</xdr:colOff>
      <xdr:row>58</xdr:row>
      <xdr:rowOff>163701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8778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64725</xdr:rowOff>
    </xdr:from>
    <xdr:to>
      <xdr:col>15</xdr:col>
      <xdr:colOff>101600</xdr:colOff>
      <xdr:row>58</xdr:row>
      <xdr:rowOff>166325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11402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66222</xdr:rowOff>
    </xdr:from>
    <xdr:to>
      <xdr:col>10</xdr:col>
      <xdr:colOff>165100</xdr:colOff>
      <xdr:row>58</xdr:row>
      <xdr:rowOff>167822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68437</xdr:rowOff>
    </xdr:from>
    <xdr:to>
      <xdr:col>6</xdr:col>
      <xdr:colOff>38100</xdr:colOff>
      <xdr:row>58</xdr:row>
      <xdr:rowOff>170037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161164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138024</xdr:rowOff>
    </xdr:from>
    <xdr:to>
      <xdr:col>24</xdr:col>
      <xdr:colOff>63500</xdr:colOff>
      <xdr:row>78</xdr:row>
      <xdr:rowOff>149682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112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118187</xdr:rowOff>
    </xdr:from>
    <xdr:to>
      <xdr:col>19</xdr:col>
      <xdr:colOff>177800</xdr:colOff>
      <xdr:row>78</xdr:row>
      <xdr:rowOff>149682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1287"/>
          <a:ext cx="889000" cy="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118187</xdr:rowOff>
    </xdr:from>
    <xdr:to>
      <xdr:col>15</xdr:col>
      <xdr:colOff>50800</xdr:colOff>
      <xdr:row>78</xdr:row>
      <xdr:rowOff>127267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1287"/>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127267</xdr:rowOff>
    </xdr:from>
    <xdr:to>
      <xdr:col>10</xdr:col>
      <xdr:colOff>114300</xdr:colOff>
      <xdr:row>78</xdr:row>
      <xdr:rowOff>139688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0367"/>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87224</xdr:rowOff>
    </xdr:from>
    <xdr:to>
      <xdr:col>24</xdr:col>
      <xdr:colOff>114300</xdr:colOff>
      <xdr:row>79</xdr:row>
      <xdr:rowOff>17374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2151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98882</xdr:rowOff>
    </xdr:from>
    <xdr:to>
      <xdr:col>20</xdr:col>
      <xdr:colOff>38100</xdr:colOff>
      <xdr:row>79</xdr:row>
      <xdr:rowOff>29032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20159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67387</xdr:rowOff>
    </xdr:from>
    <xdr:to>
      <xdr:col>15</xdr:col>
      <xdr:colOff>101600</xdr:colOff>
      <xdr:row>78</xdr:row>
      <xdr:rowOff>168987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160114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76467</xdr:rowOff>
    </xdr:from>
    <xdr:to>
      <xdr:col>10</xdr:col>
      <xdr:colOff>165100</xdr:colOff>
      <xdr:row>79</xdr:row>
      <xdr:rowOff>6617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169194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88888</xdr:rowOff>
    </xdr:from>
    <xdr:to>
      <xdr:col>6</xdr:col>
      <xdr:colOff>38100</xdr:colOff>
      <xdr:row>79</xdr:row>
      <xdr:rowOff>19038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10165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159596</xdr:rowOff>
    </xdr:from>
    <xdr:to>
      <xdr:col>24</xdr:col>
      <xdr:colOff>63500</xdr:colOff>
      <xdr:row>96</xdr:row>
      <xdr:rowOff>20332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7346"/>
          <a:ext cx="8382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20332</xdr:rowOff>
    </xdr:from>
    <xdr:to>
      <xdr:col>19</xdr:col>
      <xdr:colOff>177800</xdr:colOff>
      <xdr:row>96</xdr:row>
      <xdr:rowOff>90140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9532"/>
          <a:ext cx="8890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135531</xdr:rowOff>
    </xdr:from>
    <xdr:to>
      <xdr:col>15</xdr:col>
      <xdr:colOff>50800</xdr:colOff>
      <xdr:row>96</xdr:row>
      <xdr:rowOff>90140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23281"/>
          <a:ext cx="889000" cy="1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135531</xdr:rowOff>
    </xdr:from>
    <xdr:to>
      <xdr:col>10</xdr:col>
      <xdr:colOff>114300</xdr:colOff>
      <xdr:row>96</xdr:row>
      <xdr:rowOff>138809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23281"/>
          <a:ext cx="889000" cy="17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108796</xdr:rowOff>
    </xdr:from>
    <xdr:to>
      <xdr:col>24</xdr:col>
      <xdr:colOff>114300</xdr:colOff>
      <xdr:row>96</xdr:row>
      <xdr:rowOff>38946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87223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140982</xdr:rowOff>
    </xdr:from>
    <xdr:to>
      <xdr:col>20</xdr:col>
      <xdr:colOff>38100</xdr:colOff>
      <xdr:row>96</xdr:row>
      <xdr:rowOff>71132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62259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2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39340</xdr:rowOff>
    </xdr:from>
    <xdr:to>
      <xdr:col>15</xdr:col>
      <xdr:colOff>101600</xdr:colOff>
      <xdr:row>96</xdr:row>
      <xdr:rowOff>140940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132067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9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84731</xdr:rowOff>
    </xdr:from>
    <xdr:to>
      <xdr:col>10</xdr:col>
      <xdr:colOff>165100</xdr:colOff>
      <xdr:row>96</xdr:row>
      <xdr:rowOff>14881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31408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4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88009</xdr:rowOff>
    </xdr:from>
    <xdr:to>
      <xdr:col>6</xdr:col>
      <xdr:colOff>38100</xdr:colOff>
      <xdr:row>97</xdr:row>
      <xdr:rowOff>18159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34686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2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67936</xdr:rowOff>
    </xdr:from>
    <xdr:to>
      <xdr:col>55</xdr:col>
      <xdr:colOff>0</xdr:colOff>
      <xdr:row>37</xdr:row>
      <xdr:rowOff>111177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11586"/>
          <a:ext cx="838200" cy="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92860</xdr:rowOff>
    </xdr:from>
    <xdr:to>
      <xdr:col>50</xdr:col>
      <xdr:colOff>114300</xdr:colOff>
      <xdr:row>37</xdr:row>
      <xdr:rowOff>111177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6510"/>
          <a:ext cx="8890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92860</xdr:rowOff>
    </xdr:from>
    <xdr:to>
      <xdr:col>45</xdr:col>
      <xdr:colOff>177800</xdr:colOff>
      <xdr:row>37</xdr:row>
      <xdr:rowOff>112852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6510"/>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96792</xdr:rowOff>
    </xdr:from>
    <xdr:to>
      <xdr:col>41</xdr:col>
      <xdr:colOff>50800</xdr:colOff>
      <xdr:row>37</xdr:row>
      <xdr:rowOff>112852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7542"/>
          <a:ext cx="889000" cy="35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17136</xdr:rowOff>
    </xdr:from>
    <xdr:to>
      <xdr:col>55</xdr:col>
      <xdr:colOff>50800</xdr:colOff>
      <xdr:row>37</xdr:row>
      <xdr:rowOff>118736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40013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60377</xdr:rowOff>
    </xdr:from>
    <xdr:to>
      <xdr:col>50</xdr:col>
      <xdr:colOff>165100</xdr:colOff>
      <xdr:row>37</xdr:row>
      <xdr:rowOff>161978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40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153104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9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42060</xdr:rowOff>
    </xdr:from>
    <xdr:to>
      <xdr:col>46</xdr:col>
      <xdr:colOff>38100</xdr:colOff>
      <xdr:row>37</xdr:row>
      <xdr:rowOff>143660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160187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62052</xdr:rowOff>
    </xdr:from>
    <xdr:to>
      <xdr:col>41</xdr:col>
      <xdr:colOff>101600</xdr:colOff>
      <xdr:row>37</xdr:row>
      <xdr:rowOff>163652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154780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9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45992</xdr:rowOff>
    </xdr:from>
    <xdr:to>
      <xdr:col>36</xdr:col>
      <xdr:colOff>165100</xdr:colOff>
      <xdr:row>35</xdr:row>
      <xdr:rowOff>147592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164119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6659</xdr:rowOff>
    </xdr:from>
    <xdr:to>
      <xdr:col>55</xdr:col>
      <xdr:colOff>0</xdr:colOff>
      <xdr:row>56</xdr:row>
      <xdr:rowOff>59630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07859"/>
          <a:ext cx="838200" cy="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6659</xdr:rowOff>
    </xdr:from>
    <xdr:to>
      <xdr:col>50</xdr:col>
      <xdr:colOff>114300</xdr:colOff>
      <xdr:row>56</xdr:row>
      <xdr:rowOff>161468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07859"/>
          <a:ext cx="889000" cy="15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67311</xdr:rowOff>
    </xdr:from>
    <xdr:to>
      <xdr:col>45</xdr:col>
      <xdr:colOff>177800</xdr:colOff>
      <xdr:row>56</xdr:row>
      <xdr:rowOff>161468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68511"/>
          <a:ext cx="889000" cy="9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67311</xdr:rowOff>
    </xdr:from>
    <xdr:to>
      <xdr:col>41</xdr:col>
      <xdr:colOff>50800</xdr:colOff>
      <xdr:row>56</xdr:row>
      <xdr:rowOff>105405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68511"/>
          <a:ext cx="889000" cy="3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8830</xdr:rowOff>
    </xdr:from>
    <xdr:to>
      <xdr:col>55</xdr:col>
      <xdr:colOff>50800</xdr:colOff>
      <xdr:row>56</xdr:row>
      <xdr:rowOff>110430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158707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127309</xdr:rowOff>
    </xdr:from>
    <xdr:to>
      <xdr:col>50</xdr:col>
      <xdr:colOff>165100</xdr:colOff>
      <xdr:row>56</xdr:row>
      <xdr:rowOff>57459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73986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110668</xdr:rowOff>
    </xdr:from>
    <xdr:to>
      <xdr:col>46</xdr:col>
      <xdr:colOff>38100</xdr:colOff>
      <xdr:row>57</xdr:row>
      <xdr:rowOff>40818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31945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16511</xdr:rowOff>
    </xdr:from>
    <xdr:to>
      <xdr:col>41</xdr:col>
      <xdr:colOff>101600</xdr:colOff>
      <xdr:row>56</xdr:row>
      <xdr:rowOff>118111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109238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54605</xdr:rowOff>
    </xdr:from>
    <xdr:to>
      <xdr:col>36</xdr:col>
      <xdr:colOff>165100</xdr:colOff>
      <xdr:row>56</xdr:row>
      <xdr:rowOff>156205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147332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4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18487</xdr:rowOff>
    </xdr:from>
    <xdr:to>
      <xdr:col>55</xdr:col>
      <xdr:colOff>0</xdr:colOff>
      <xdr:row>78</xdr:row>
      <xdr:rowOff>140201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48687"/>
          <a:ext cx="838200" cy="46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18487</xdr:rowOff>
    </xdr:from>
    <xdr:to>
      <xdr:col>50</xdr:col>
      <xdr:colOff>114300</xdr:colOff>
      <xdr:row>77</xdr:row>
      <xdr:rowOff>65438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48687"/>
          <a:ext cx="889000" cy="21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44537</xdr:rowOff>
    </xdr:from>
    <xdr:to>
      <xdr:col>45</xdr:col>
      <xdr:colOff>177800</xdr:colOff>
      <xdr:row>77</xdr:row>
      <xdr:rowOff>65438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6187"/>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44537</xdr:rowOff>
    </xdr:from>
    <xdr:to>
      <xdr:col>41</xdr:col>
      <xdr:colOff>50800</xdr:colOff>
      <xdr:row>77</xdr:row>
      <xdr:rowOff>114587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46187"/>
          <a:ext cx="8890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89401</xdr:rowOff>
    </xdr:from>
    <xdr:to>
      <xdr:col>55</xdr:col>
      <xdr:colOff>50800</xdr:colOff>
      <xdr:row>79</xdr:row>
      <xdr:rowOff>19551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67828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139137</xdr:rowOff>
    </xdr:from>
    <xdr:to>
      <xdr:col>50</xdr:col>
      <xdr:colOff>165100</xdr:colOff>
      <xdr:row>76</xdr:row>
      <xdr:rowOff>69287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85814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77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14638</xdr:rowOff>
    </xdr:from>
    <xdr:to>
      <xdr:col>46</xdr:col>
      <xdr:colOff>38100</xdr:colOff>
      <xdr:row>77</xdr:row>
      <xdr:rowOff>116238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132765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9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165187</xdr:rowOff>
    </xdr:from>
    <xdr:to>
      <xdr:col>41</xdr:col>
      <xdr:colOff>101600</xdr:colOff>
      <xdr:row>77</xdr:row>
      <xdr:rowOff>95337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111864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63787</xdr:rowOff>
    </xdr:from>
    <xdr:to>
      <xdr:col>36</xdr:col>
      <xdr:colOff>165100</xdr:colOff>
      <xdr:row>77</xdr:row>
      <xdr:rowOff>165387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6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4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121549</xdr:rowOff>
    </xdr:from>
    <xdr:to>
      <xdr:col>55</xdr:col>
      <xdr:colOff>0</xdr:colOff>
      <xdr:row>96</xdr:row>
      <xdr:rowOff>118377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09299"/>
          <a:ext cx="838200" cy="1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118377</xdr:rowOff>
    </xdr:from>
    <xdr:to>
      <xdr:col>50</xdr:col>
      <xdr:colOff>114300</xdr:colOff>
      <xdr:row>97</xdr:row>
      <xdr:rowOff>24845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77577"/>
          <a:ext cx="889000" cy="7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96427</xdr:rowOff>
    </xdr:from>
    <xdr:to>
      <xdr:col>45</xdr:col>
      <xdr:colOff>177800</xdr:colOff>
      <xdr:row>97</xdr:row>
      <xdr:rowOff>24845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55627"/>
          <a:ext cx="889000" cy="9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96427</xdr:rowOff>
    </xdr:from>
    <xdr:to>
      <xdr:col>41</xdr:col>
      <xdr:colOff>50800</xdr:colOff>
      <xdr:row>96</xdr:row>
      <xdr:rowOff>124961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55627"/>
          <a:ext cx="8890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70749</xdr:rowOff>
    </xdr:from>
    <xdr:to>
      <xdr:col>55</xdr:col>
      <xdr:colOff>50800</xdr:colOff>
      <xdr:row>96</xdr:row>
      <xdr:rowOff>899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93626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0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67577</xdr:rowOff>
    </xdr:from>
    <xdr:to>
      <xdr:col>50</xdr:col>
      <xdr:colOff>165100</xdr:colOff>
      <xdr:row>96</xdr:row>
      <xdr:rowOff>169177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160304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145495</xdr:rowOff>
    </xdr:from>
    <xdr:to>
      <xdr:col>46</xdr:col>
      <xdr:colOff>38100</xdr:colOff>
      <xdr:row>97</xdr:row>
      <xdr:rowOff>75645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66772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45627</xdr:rowOff>
    </xdr:from>
    <xdr:to>
      <xdr:col>41</xdr:col>
      <xdr:colOff>101600</xdr:colOff>
      <xdr:row>96</xdr:row>
      <xdr:rowOff>147227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0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138354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9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74161</xdr:rowOff>
    </xdr:from>
    <xdr:to>
      <xdr:col>36</xdr:col>
      <xdr:colOff>165100</xdr:colOff>
      <xdr:row>97</xdr:row>
      <xdr:rowOff>4311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166888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2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69017</xdr:rowOff>
    </xdr:from>
    <xdr:to>
      <xdr:col>85</xdr:col>
      <xdr:colOff>127000</xdr:colOff>
      <xdr:row>39</xdr:row>
      <xdr:rowOff>74640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55567"/>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69017</xdr:rowOff>
    </xdr:from>
    <xdr:to>
      <xdr:col>81</xdr:col>
      <xdr:colOff>50800</xdr:colOff>
      <xdr:row>39</xdr:row>
      <xdr:rowOff>90051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55567"/>
          <a:ext cx="889000" cy="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90051</xdr:rowOff>
    </xdr:from>
    <xdr:to>
      <xdr:col>76</xdr:col>
      <xdr:colOff>114300</xdr:colOff>
      <xdr:row>39</xdr:row>
      <xdr:rowOff>95303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76601"/>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93079</xdr:rowOff>
    </xdr:from>
    <xdr:to>
      <xdr:col>71</xdr:col>
      <xdr:colOff>177800</xdr:colOff>
      <xdr:row>39</xdr:row>
      <xdr:rowOff>95303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629"/>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23840</xdr:rowOff>
    </xdr:from>
    <xdr:to>
      <xdr:col>85</xdr:col>
      <xdr:colOff>177800</xdr:colOff>
      <xdr:row>39</xdr:row>
      <xdr:rowOff>125440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154667</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18217</xdr:rowOff>
    </xdr:from>
    <xdr:to>
      <xdr:col>81</xdr:col>
      <xdr:colOff>101600</xdr:colOff>
      <xdr:row>39</xdr:row>
      <xdr:rowOff>119817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136344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47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39251</xdr:rowOff>
    </xdr:from>
    <xdr:to>
      <xdr:col>76</xdr:col>
      <xdr:colOff>165100</xdr:colOff>
      <xdr:row>39</xdr:row>
      <xdr:rowOff>140851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131978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44503</xdr:rowOff>
    </xdr:from>
    <xdr:to>
      <xdr:col>72</xdr:col>
      <xdr:colOff>38100</xdr:colOff>
      <xdr:row>39</xdr:row>
      <xdr:rowOff>146103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137230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42279</xdr:rowOff>
    </xdr:from>
    <xdr:to>
      <xdr:col>67</xdr:col>
      <xdr:colOff>101600</xdr:colOff>
      <xdr:row>39</xdr:row>
      <xdr:rowOff>143879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135006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63184</xdr:rowOff>
    </xdr:from>
    <xdr:to>
      <xdr:col>85</xdr:col>
      <xdr:colOff>127000</xdr:colOff>
      <xdr:row>77</xdr:row>
      <xdr:rowOff>70830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64834"/>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63184</xdr:rowOff>
    </xdr:from>
    <xdr:to>
      <xdr:col>81</xdr:col>
      <xdr:colOff>50800</xdr:colOff>
      <xdr:row>77</xdr:row>
      <xdr:rowOff>69714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64834"/>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61678</xdr:rowOff>
    </xdr:from>
    <xdr:to>
      <xdr:col>76</xdr:col>
      <xdr:colOff>114300</xdr:colOff>
      <xdr:row>77</xdr:row>
      <xdr:rowOff>69714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63328"/>
          <a:ext cx="88900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61678</xdr:rowOff>
    </xdr:from>
    <xdr:to>
      <xdr:col>71</xdr:col>
      <xdr:colOff>177800</xdr:colOff>
      <xdr:row>77</xdr:row>
      <xdr:rowOff>76749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3328"/>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20030</xdr:rowOff>
    </xdr:from>
    <xdr:to>
      <xdr:col>85</xdr:col>
      <xdr:colOff>177800</xdr:colOff>
      <xdr:row>77</xdr:row>
      <xdr:rowOff>121630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42907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12384</xdr:rowOff>
    </xdr:from>
    <xdr:to>
      <xdr:col>81</xdr:col>
      <xdr:colOff>101600</xdr:colOff>
      <xdr:row>77</xdr:row>
      <xdr:rowOff>113984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130511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8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18914</xdr:rowOff>
    </xdr:from>
    <xdr:to>
      <xdr:col>76</xdr:col>
      <xdr:colOff>165100</xdr:colOff>
      <xdr:row>77</xdr:row>
      <xdr:rowOff>120514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137041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9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10878</xdr:rowOff>
    </xdr:from>
    <xdr:to>
      <xdr:col>72</xdr:col>
      <xdr:colOff>38100</xdr:colOff>
      <xdr:row>77</xdr:row>
      <xdr:rowOff>112478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129005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25949</xdr:rowOff>
    </xdr:from>
    <xdr:to>
      <xdr:col>67</xdr:col>
      <xdr:colOff>101600</xdr:colOff>
      <xdr:row>77</xdr:row>
      <xdr:rowOff>127549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144076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0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119678</xdr:rowOff>
    </xdr:from>
    <xdr:to>
      <xdr:col>85</xdr:col>
      <xdr:colOff>127000</xdr:colOff>
      <xdr:row>98</xdr:row>
      <xdr:rowOff>162227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21778"/>
          <a:ext cx="838200" cy="4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162227</xdr:rowOff>
    </xdr:from>
    <xdr:to>
      <xdr:col>81</xdr:col>
      <xdr:colOff>50800</xdr:colOff>
      <xdr:row>99</xdr:row>
      <xdr:rowOff>38982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4327"/>
          <a:ext cx="8890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169942</xdr:rowOff>
    </xdr:from>
    <xdr:to>
      <xdr:col>76</xdr:col>
      <xdr:colOff>114300</xdr:colOff>
      <xdr:row>99</xdr:row>
      <xdr:rowOff>38982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2042"/>
          <a:ext cx="889000" cy="4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168191</xdr:rowOff>
    </xdr:from>
    <xdr:to>
      <xdr:col>71</xdr:col>
      <xdr:colOff>177800</xdr:colOff>
      <xdr:row>98</xdr:row>
      <xdr:rowOff>169942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70291"/>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68878</xdr:rowOff>
    </xdr:from>
    <xdr:to>
      <xdr:col>85</xdr:col>
      <xdr:colOff>177800</xdr:colOff>
      <xdr:row>98</xdr:row>
      <xdr:rowOff>170478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28255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111427</xdr:rowOff>
    </xdr:from>
    <xdr:to>
      <xdr:col>81</xdr:col>
      <xdr:colOff>101600</xdr:colOff>
      <xdr:row>99</xdr:row>
      <xdr:rowOff>41577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32704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159632</xdr:rowOff>
    </xdr:from>
    <xdr:to>
      <xdr:col>76</xdr:col>
      <xdr:colOff>165100</xdr:colOff>
      <xdr:row>99</xdr:row>
      <xdr:rowOff>89782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80909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119142</xdr:rowOff>
    </xdr:from>
    <xdr:to>
      <xdr:col>72</xdr:col>
      <xdr:colOff>38100</xdr:colOff>
      <xdr:row>99</xdr:row>
      <xdr:rowOff>49292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40419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117391</xdr:rowOff>
    </xdr:from>
    <xdr:to>
      <xdr:col>67</xdr:col>
      <xdr:colOff>101600</xdr:colOff>
      <xdr:row>99</xdr:row>
      <xdr:rowOff>47541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38668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171214</xdr:rowOff>
    </xdr:from>
    <xdr:to>
      <xdr:col>116</xdr:col>
      <xdr:colOff>63500</xdr:colOff>
      <xdr:row>39</xdr:row>
      <xdr:rowOff>43623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86314"/>
          <a:ext cx="8382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43623</xdr:rowOff>
    </xdr:from>
    <xdr:to>
      <xdr:col>111</xdr:col>
      <xdr:colOff>177800</xdr:colOff>
      <xdr:row>39</xdr:row>
      <xdr:rowOff>45778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30173"/>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21547</xdr:rowOff>
    </xdr:from>
    <xdr:to>
      <xdr:col>107</xdr:col>
      <xdr:colOff>50800</xdr:colOff>
      <xdr:row>39</xdr:row>
      <xdr:rowOff>45778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0809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11096</xdr:rowOff>
    </xdr:from>
    <xdr:to>
      <xdr:col>102</xdr:col>
      <xdr:colOff>114300</xdr:colOff>
      <xdr:row>39</xdr:row>
      <xdr:rowOff>21547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97646"/>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120414</xdr:rowOff>
    </xdr:from>
    <xdr:to>
      <xdr:col>116</xdr:col>
      <xdr:colOff>114300</xdr:colOff>
      <xdr:row>39</xdr:row>
      <xdr:rowOff>50564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164273</xdr:rowOff>
    </xdr:from>
    <xdr:to>
      <xdr:col>112</xdr:col>
      <xdr:colOff>38100</xdr:colOff>
      <xdr:row>39</xdr:row>
      <xdr:rowOff>94423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85550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7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166428</xdr:rowOff>
    </xdr:from>
    <xdr:to>
      <xdr:col>107</xdr:col>
      <xdr:colOff>101600</xdr:colOff>
      <xdr:row>39</xdr:row>
      <xdr:rowOff>96578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87705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7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142197</xdr:rowOff>
    </xdr:from>
    <xdr:to>
      <xdr:col>102</xdr:col>
      <xdr:colOff>165100</xdr:colOff>
      <xdr:row>39</xdr:row>
      <xdr:rowOff>72347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63474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5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131746</xdr:rowOff>
    </xdr:from>
    <xdr:to>
      <xdr:col>98</xdr:col>
      <xdr:colOff>38100</xdr:colOff>
      <xdr:row>39</xdr:row>
      <xdr:rowOff>61896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53023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3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406</xdr:rowOff>
    </xdr:from>
    <xdr:to>
      <xdr:col>116</xdr:col>
      <xdr:colOff>63500</xdr:colOff>
      <xdr:row>74</xdr:row>
      <xdr:rowOff>49346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87706"/>
          <a:ext cx="838200" cy="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49346</xdr:rowOff>
    </xdr:from>
    <xdr:to>
      <xdr:col>111</xdr:col>
      <xdr:colOff>177800</xdr:colOff>
      <xdr:row>74</xdr:row>
      <xdr:rowOff>115925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36646"/>
          <a:ext cx="8890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95980</xdr:rowOff>
    </xdr:from>
    <xdr:to>
      <xdr:col>107</xdr:col>
      <xdr:colOff>50800</xdr:colOff>
      <xdr:row>74</xdr:row>
      <xdr:rowOff>115925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83280"/>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95980</xdr:rowOff>
    </xdr:from>
    <xdr:to>
      <xdr:col>102</xdr:col>
      <xdr:colOff>114300</xdr:colOff>
      <xdr:row>74</xdr:row>
      <xdr:rowOff>113944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83280"/>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121056</xdr:rowOff>
    </xdr:from>
    <xdr:to>
      <xdr:col>116</xdr:col>
      <xdr:colOff>114300</xdr:colOff>
      <xdr:row>74</xdr:row>
      <xdr:rowOff>51206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143933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169996</xdr:rowOff>
    </xdr:from>
    <xdr:to>
      <xdr:col>112</xdr:col>
      <xdr:colOff>38100</xdr:colOff>
      <xdr:row>74</xdr:row>
      <xdr:rowOff>100146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116673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65125</xdr:rowOff>
    </xdr:from>
    <xdr:to>
      <xdr:col>107</xdr:col>
      <xdr:colOff>101600</xdr:colOff>
      <xdr:row>74</xdr:row>
      <xdr:rowOff>166725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11802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45180</xdr:rowOff>
    </xdr:from>
    <xdr:to>
      <xdr:col>102</xdr:col>
      <xdr:colOff>165100</xdr:colOff>
      <xdr:row>74</xdr:row>
      <xdr:rowOff>146780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163307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0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63144</xdr:rowOff>
    </xdr:from>
    <xdr:to>
      <xdr:col>98</xdr:col>
      <xdr:colOff>38100</xdr:colOff>
      <xdr:row>74</xdr:row>
      <xdr:rowOff>164744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物件費</a:t>
          </a:r>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万円となっており、類似団体平均より高コストとなっている。主な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要因は、電気料金等光熱水費の高騰、</a:t>
          </a:r>
          <a:r>
            <a:rPr kumimoji="1" lang="ja-JP" altLang="en-US" sz="1100">
              <a:solidFill>
                <a:schemeClr val="dk1"/>
              </a:solidFill>
              <a:effectLst/>
              <a:latin typeface="+mn-lt"/>
              <a:ea typeface="+mn-ea"/>
              <a:cs typeface="+mn-cs"/>
            </a:rPr>
            <a:t>学校給食センター運営費</a:t>
          </a:r>
          <a:r>
            <a:rPr kumimoji="1" lang="ja-JP" altLang="ja-JP" sz="1100">
              <a:solidFill>
                <a:schemeClr val="dk1"/>
              </a:solidFill>
              <a:effectLst/>
              <a:latin typeface="+mn-lt"/>
              <a:ea typeface="+mn-ea"/>
              <a:cs typeface="+mn-cs"/>
            </a:rPr>
            <a:t>の増加による。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万円となっており、類似団体平均よりは低コストとなっている。主な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児童手当の対象児童等の拡大や公私連携認定こども園が開園したこと</a:t>
          </a:r>
          <a:r>
            <a:rPr kumimoji="1" lang="ja-JP" altLang="ja-JP" sz="1100">
              <a:solidFill>
                <a:schemeClr val="dk1"/>
              </a:solidFill>
              <a:effectLst/>
              <a:latin typeface="+mn-lt"/>
              <a:ea typeface="+mn-ea"/>
              <a:cs typeface="+mn-cs"/>
            </a:rPr>
            <a:t>による。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普通建設事業費（うち新規整備）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万円となっており、類似団体平均よりは</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コストとなっている。主な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要因は、学校給食センター整備事業の完了による。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普通建設事業費（うち更新整備）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万円となっており、類似団体平均より</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穴吹スポーツセンターの大規模改修を行ったこと</a:t>
          </a:r>
          <a:r>
            <a:rPr kumimoji="1" lang="ja-JP" altLang="ja-JP" sz="1100">
              <a:solidFill>
                <a:schemeClr val="dk1"/>
              </a:solidFill>
              <a:effectLst/>
              <a:latin typeface="+mn-lt"/>
              <a:ea typeface="+mn-ea"/>
              <a:cs typeface="+mn-cs"/>
            </a:rPr>
            <a:t>による。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万円となっており、類似団体平均より高コストとなっている。主な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要因は、</a:t>
          </a:r>
          <a:r>
            <a:rPr kumimoji="1" lang="en-US" altLang="ja-JP" sz="1100">
              <a:solidFill>
                <a:schemeClr val="dk1"/>
              </a:solidFill>
              <a:effectLst/>
              <a:latin typeface="+mn-lt"/>
              <a:ea typeface="+mn-ea"/>
              <a:cs typeface="+mn-cs"/>
            </a:rPr>
            <a:t>H15</a:t>
          </a:r>
          <a:r>
            <a:rPr kumimoji="1" lang="ja-JP" altLang="ja-JP" sz="1100">
              <a:solidFill>
                <a:schemeClr val="dk1"/>
              </a:solidFill>
              <a:effectLst/>
              <a:latin typeface="+mn-lt"/>
              <a:ea typeface="+mn-ea"/>
              <a:cs typeface="+mn-cs"/>
            </a:rPr>
            <a:t>年度借入の臨時財政対策債等の償還終了</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繰出金</a:t>
          </a:r>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万円となっており、類似団体平均より高コストとなっている。主な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後期高齢者医療</a:t>
          </a:r>
          <a:r>
            <a:rPr kumimoji="1" lang="ja-JP" altLang="ja-JP" sz="1100">
              <a:solidFill>
                <a:schemeClr val="dk1"/>
              </a:solidFill>
              <a:effectLst/>
              <a:latin typeface="+mn-lt"/>
              <a:ea typeface="+mn-ea"/>
              <a:cs typeface="+mn-cs"/>
            </a:rPr>
            <a:t>特別会計への繰出金増加による。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徳島県美馬市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26,264
25,681
367.14
22,624,535
22,050,655
418,063
11,871,962
25,759,842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165989</xdr:rowOff>
    </xdr:from>
    <xdr:to>
      <xdr:col>24</xdr:col>
      <xdr:colOff>63500</xdr:colOff>
      <xdr:row>37</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8189"/>
          <a:ext cx="8382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37</xdr:row>
      <xdr:rowOff>104267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144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72072</xdr:rowOff>
    </xdr:from>
    <xdr:to>
      <xdr:col>15</xdr:col>
      <xdr:colOff>50800</xdr:colOff>
      <xdr:row>37</xdr:row>
      <xdr:rowOff>104267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5722"/>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72072</xdr:rowOff>
    </xdr:from>
    <xdr:to>
      <xdr:col>10</xdr:col>
      <xdr:colOff>114300</xdr:colOff>
      <xdr:row>37</xdr:row>
      <xdr:rowOff>110553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5722"/>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115189</xdr:rowOff>
    </xdr:from>
    <xdr:to>
      <xdr:col>24</xdr:col>
      <xdr:colOff>114300</xdr:colOff>
      <xdr:row>37</xdr:row>
      <xdr:rowOff>45339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138066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46990</xdr:rowOff>
    </xdr:from>
    <xdr:to>
      <xdr:col>20</xdr:col>
      <xdr:colOff>38100</xdr:colOff>
      <xdr:row>37</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53467</xdr:rowOff>
    </xdr:from>
    <xdr:to>
      <xdr:col>15</xdr:col>
      <xdr:colOff>101600</xdr:colOff>
      <xdr:row>37</xdr:row>
      <xdr:rowOff>155067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21272</xdr:rowOff>
    </xdr:from>
    <xdr:to>
      <xdr:col>10</xdr:col>
      <xdr:colOff>165100</xdr:colOff>
      <xdr:row>37</xdr:row>
      <xdr:rowOff>122872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139399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59753</xdr:rowOff>
    </xdr:from>
    <xdr:to>
      <xdr:col>6</xdr:col>
      <xdr:colOff>38100</xdr:colOff>
      <xdr:row>37</xdr:row>
      <xdr:rowOff>161353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6430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16231</xdr:rowOff>
    </xdr:from>
    <xdr:to>
      <xdr:col>24</xdr:col>
      <xdr:colOff>63500</xdr:colOff>
      <xdr:row>58</xdr:row>
      <xdr:rowOff>53617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0331"/>
          <a:ext cx="838200" cy="3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53617</xdr:rowOff>
    </xdr:from>
    <xdr:to>
      <xdr:col>19</xdr:col>
      <xdr:colOff>177800</xdr:colOff>
      <xdr:row>58</xdr:row>
      <xdr:rowOff>94733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7717"/>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68881</xdr:rowOff>
    </xdr:from>
    <xdr:to>
      <xdr:col>15</xdr:col>
      <xdr:colOff>50800</xdr:colOff>
      <xdr:row>58</xdr:row>
      <xdr:rowOff>94733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2981"/>
          <a:ext cx="889000" cy="2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124668</xdr:rowOff>
    </xdr:from>
    <xdr:to>
      <xdr:col>10</xdr:col>
      <xdr:colOff>114300</xdr:colOff>
      <xdr:row>58</xdr:row>
      <xdr:rowOff>68881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7318"/>
          <a:ext cx="889000" cy="1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136881</xdr:rowOff>
    </xdr:from>
    <xdr:to>
      <xdr:col>24</xdr:col>
      <xdr:colOff>114300</xdr:colOff>
      <xdr:row>58</xdr:row>
      <xdr:rowOff>67031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159758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2817</xdr:rowOff>
    </xdr:from>
    <xdr:to>
      <xdr:col>20</xdr:col>
      <xdr:colOff>38100</xdr:colOff>
      <xdr:row>58</xdr:row>
      <xdr:rowOff>104417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95544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43933</xdr:rowOff>
    </xdr:from>
    <xdr:to>
      <xdr:col>15</xdr:col>
      <xdr:colOff>101600</xdr:colOff>
      <xdr:row>58</xdr:row>
      <xdr:rowOff>145533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136660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18081</xdr:rowOff>
    </xdr:from>
    <xdr:to>
      <xdr:col>10</xdr:col>
      <xdr:colOff>165100</xdr:colOff>
      <xdr:row>58</xdr:row>
      <xdr:rowOff>119681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110808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73868</xdr:rowOff>
    </xdr:from>
    <xdr:to>
      <xdr:col>6</xdr:col>
      <xdr:colOff>38100</xdr:colOff>
      <xdr:row>58</xdr:row>
      <xdr:rowOff>4018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166595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3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78082</xdr:rowOff>
    </xdr:from>
    <xdr:to>
      <xdr:col>24</xdr:col>
      <xdr:colOff>63500</xdr:colOff>
      <xdr:row>76</xdr:row>
      <xdr:rowOff>126715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8282"/>
          <a:ext cx="838200" cy="4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126715</xdr:rowOff>
    </xdr:from>
    <xdr:to>
      <xdr:col>19</xdr:col>
      <xdr:colOff>177800</xdr:colOff>
      <xdr:row>76</xdr:row>
      <xdr:rowOff>168481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6915"/>
          <a:ext cx="889000" cy="4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131442</xdr:rowOff>
    </xdr:from>
    <xdr:to>
      <xdr:col>15</xdr:col>
      <xdr:colOff>50800</xdr:colOff>
      <xdr:row>76</xdr:row>
      <xdr:rowOff>168481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61642"/>
          <a:ext cx="889000" cy="3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131442</xdr:rowOff>
    </xdr:from>
    <xdr:to>
      <xdr:col>10</xdr:col>
      <xdr:colOff>114300</xdr:colOff>
      <xdr:row>77</xdr:row>
      <xdr:rowOff>41529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1642"/>
          <a:ext cx="889000" cy="8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27282</xdr:rowOff>
    </xdr:from>
    <xdr:to>
      <xdr:col>24</xdr:col>
      <xdr:colOff>114300</xdr:colOff>
      <xdr:row>76</xdr:row>
      <xdr:rowOff>128882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50160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0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75915</xdr:rowOff>
    </xdr:from>
    <xdr:to>
      <xdr:col>20</xdr:col>
      <xdr:colOff>38100</xdr:colOff>
      <xdr:row>77</xdr:row>
      <xdr:rowOff>6065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22593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117681</xdr:rowOff>
    </xdr:from>
    <xdr:to>
      <xdr:col>15</xdr:col>
      <xdr:colOff>101600</xdr:colOff>
      <xdr:row>77</xdr:row>
      <xdr:rowOff>47831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64357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2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80642</xdr:rowOff>
    </xdr:from>
    <xdr:to>
      <xdr:col>10</xdr:col>
      <xdr:colOff>165100</xdr:colOff>
      <xdr:row>77</xdr:row>
      <xdr:rowOff>10792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27318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8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162179</xdr:rowOff>
    </xdr:from>
    <xdr:to>
      <xdr:col>6</xdr:col>
      <xdr:colOff>38100</xdr:colOff>
      <xdr:row>77</xdr:row>
      <xdr:rowOff>92329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108856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71712</xdr:rowOff>
    </xdr:from>
    <xdr:to>
      <xdr:col>24</xdr:col>
      <xdr:colOff>63500</xdr:colOff>
      <xdr:row>99</xdr:row>
      <xdr:rowOff>77508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262"/>
          <a:ext cx="8382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77508</xdr:rowOff>
    </xdr:from>
    <xdr:to>
      <xdr:col>19</xdr:col>
      <xdr:colOff>177800</xdr:colOff>
      <xdr:row>99</xdr:row>
      <xdr:rowOff>78822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1058"/>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77944</xdr:rowOff>
    </xdr:from>
    <xdr:to>
      <xdr:col>15</xdr:col>
      <xdr:colOff>50800</xdr:colOff>
      <xdr:row>99</xdr:row>
      <xdr:rowOff>78822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1494"/>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77944</xdr:rowOff>
    </xdr:from>
    <xdr:to>
      <xdr:col>10</xdr:col>
      <xdr:colOff>114300</xdr:colOff>
      <xdr:row>99</xdr:row>
      <xdr:rowOff>80299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494"/>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20912</xdr:rowOff>
    </xdr:from>
    <xdr:to>
      <xdr:col>24</xdr:col>
      <xdr:colOff>114300</xdr:colOff>
      <xdr:row>99</xdr:row>
      <xdr:rowOff>122512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151739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26708</xdr:rowOff>
    </xdr:from>
    <xdr:to>
      <xdr:col>20</xdr:col>
      <xdr:colOff>38100</xdr:colOff>
      <xdr:row>99</xdr:row>
      <xdr:rowOff>128308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119435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28022</xdr:rowOff>
    </xdr:from>
    <xdr:to>
      <xdr:col>15</xdr:col>
      <xdr:colOff>101600</xdr:colOff>
      <xdr:row>99</xdr:row>
      <xdr:rowOff>129622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120749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27144</xdr:rowOff>
    </xdr:from>
    <xdr:to>
      <xdr:col>10</xdr:col>
      <xdr:colOff>165100</xdr:colOff>
      <xdr:row>99</xdr:row>
      <xdr:rowOff>128744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119871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29499</xdr:rowOff>
    </xdr:from>
    <xdr:to>
      <xdr:col>6</xdr:col>
      <xdr:colOff>38100</xdr:colOff>
      <xdr:row>99</xdr:row>
      <xdr:rowOff>131099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122226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9724</xdr:rowOff>
    </xdr:from>
    <xdr:to>
      <xdr:col>55</xdr:col>
      <xdr:colOff>0</xdr:colOff>
      <xdr:row>39</xdr:row>
      <xdr:rowOff>12990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962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12990</xdr:rowOff>
    </xdr:from>
    <xdr:to>
      <xdr:col>50</xdr:col>
      <xdr:colOff>114300</xdr:colOff>
      <xdr:row>39</xdr:row>
      <xdr:rowOff>12990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99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87122</xdr:rowOff>
    </xdr:from>
    <xdr:to>
      <xdr:col>45</xdr:col>
      <xdr:colOff>177800</xdr:colOff>
      <xdr:row>39</xdr:row>
      <xdr:rowOff>12990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02222"/>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8745</xdr:rowOff>
    </xdr:from>
    <xdr:to>
      <xdr:col>41</xdr:col>
      <xdr:colOff>50800</xdr:colOff>
      <xdr:row>38</xdr:row>
      <xdr:rowOff>87122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23845"/>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130374</xdr:rowOff>
    </xdr:from>
    <xdr:to>
      <xdr:col>55</xdr:col>
      <xdr:colOff>50800</xdr:colOff>
      <xdr:row>39</xdr:row>
      <xdr:rowOff>60524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45301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6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133640</xdr:rowOff>
    </xdr:from>
    <xdr:to>
      <xdr:col>50</xdr:col>
      <xdr:colOff>165100</xdr:colOff>
      <xdr:row>39</xdr:row>
      <xdr:rowOff>63790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54917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133640</xdr:rowOff>
    </xdr:from>
    <xdr:to>
      <xdr:col>46</xdr:col>
      <xdr:colOff>38100</xdr:colOff>
      <xdr:row>39</xdr:row>
      <xdr:rowOff>63790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54917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36322</xdr:rowOff>
    </xdr:from>
    <xdr:to>
      <xdr:col>41</xdr:col>
      <xdr:colOff>101600</xdr:colOff>
      <xdr:row>38</xdr:row>
      <xdr:rowOff>137922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129049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129395</xdr:rowOff>
    </xdr:from>
    <xdr:to>
      <xdr:col>36</xdr:col>
      <xdr:colOff>165100</xdr:colOff>
      <xdr:row>38</xdr:row>
      <xdr:rowOff>59545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76072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48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102260</xdr:rowOff>
    </xdr:from>
    <xdr:to>
      <xdr:col>55</xdr:col>
      <xdr:colOff>0</xdr:colOff>
      <xdr:row>56</xdr:row>
      <xdr:rowOff>104635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03460"/>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95758</xdr:rowOff>
    </xdr:from>
    <xdr:to>
      <xdr:col>50</xdr:col>
      <xdr:colOff>114300</xdr:colOff>
      <xdr:row>56</xdr:row>
      <xdr:rowOff>104635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96958"/>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40983</xdr:rowOff>
    </xdr:from>
    <xdr:to>
      <xdr:col>45</xdr:col>
      <xdr:colOff>177800</xdr:colOff>
      <xdr:row>56</xdr:row>
      <xdr:rowOff>95758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42183"/>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40983</xdr:rowOff>
    </xdr:from>
    <xdr:to>
      <xdr:col>41</xdr:col>
      <xdr:colOff>50800</xdr:colOff>
      <xdr:row>56</xdr:row>
      <xdr:rowOff>85306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42183"/>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51460</xdr:rowOff>
    </xdr:from>
    <xdr:to>
      <xdr:col>55</xdr:col>
      <xdr:colOff>50800</xdr:colOff>
      <xdr:row>56</xdr:row>
      <xdr:rowOff>153060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29887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53835</xdr:rowOff>
    </xdr:from>
    <xdr:to>
      <xdr:col>50</xdr:col>
      <xdr:colOff>165100</xdr:colOff>
      <xdr:row>56</xdr:row>
      <xdr:rowOff>155435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146562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44958</xdr:rowOff>
    </xdr:from>
    <xdr:to>
      <xdr:col>46</xdr:col>
      <xdr:colOff>38100</xdr:colOff>
      <xdr:row>56</xdr:row>
      <xdr:rowOff>146558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137685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3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161633</xdr:rowOff>
    </xdr:from>
    <xdr:to>
      <xdr:col>41</xdr:col>
      <xdr:colOff>101600</xdr:colOff>
      <xdr:row>56</xdr:row>
      <xdr:rowOff>91783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9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108310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34506</xdr:rowOff>
    </xdr:from>
    <xdr:to>
      <xdr:col>36</xdr:col>
      <xdr:colOff>165100</xdr:colOff>
      <xdr:row>56</xdr:row>
      <xdr:rowOff>136106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127233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2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41548</xdr:rowOff>
    </xdr:from>
    <xdr:to>
      <xdr:col>55</xdr:col>
      <xdr:colOff>0</xdr:colOff>
      <xdr:row>78</xdr:row>
      <xdr:rowOff>79290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4648"/>
          <a:ext cx="8382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33570</xdr:rowOff>
    </xdr:from>
    <xdr:to>
      <xdr:col>50</xdr:col>
      <xdr:colOff>114300</xdr:colOff>
      <xdr:row>78</xdr:row>
      <xdr:rowOff>41548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06670"/>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154577</xdr:rowOff>
    </xdr:from>
    <xdr:to>
      <xdr:col>45</xdr:col>
      <xdr:colOff>177800</xdr:colOff>
      <xdr:row>78</xdr:row>
      <xdr:rowOff>33570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56227"/>
          <a:ext cx="889000" cy="5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129573</xdr:rowOff>
    </xdr:from>
    <xdr:to>
      <xdr:col>41</xdr:col>
      <xdr:colOff>50800</xdr:colOff>
      <xdr:row>77</xdr:row>
      <xdr:rowOff>154577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31223"/>
          <a:ext cx="889000" cy="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28490</xdr:rowOff>
    </xdr:from>
    <xdr:to>
      <xdr:col>55</xdr:col>
      <xdr:colOff>50800</xdr:colOff>
      <xdr:row>78</xdr:row>
      <xdr:rowOff>130090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162198</xdr:rowOff>
    </xdr:from>
    <xdr:to>
      <xdr:col>50</xdr:col>
      <xdr:colOff>165100</xdr:colOff>
      <xdr:row>78</xdr:row>
      <xdr:rowOff>92348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83475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154220</xdr:rowOff>
    </xdr:from>
    <xdr:to>
      <xdr:col>46</xdr:col>
      <xdr:colOff>38100</xdr:colOff>
      <xdr:row>78</xdr:row>
      <xdr:rowOff>84370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75497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103777</xdr:rowOff>
    </xdr:from>
    <xdr:to>
      <xdr:col>41</xdr:col>
      <xdr:colOff>101600</xdr:colOff>
      <xdr:row>78</xdr:row>
      <xdr:rowOff>33927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50454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78773</xdr:rowOff>
    </xdr:from>
    <xdr:to>
      <xdr:col>36</xdr:col>
      <xdr:colOff>165100</xdr:colOff>
      <xdr:row>78</xdr:row>
      <xdr:rowOff>8923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25450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5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110082</xdr:rowOff>
    </xdr:from>
    <xdr:to>
      <xdr:col>55</xdr:col>
      <xdr:colOff>0</xdr:colOff>
      <xdr:row>97</xdr:row>
      <xdr:rowOff>28997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9282"/>
          <a:ext cx="838200" cy="9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28997</xdr:rowOff>
    </xdr:from>
    <xdr:to>
      <xdr:col>50</xdr:col>
      <xdr:colOff>114300</xdr:colOff>
      <xdr:row>97</xdr:row>
      <xdr:rowOff>33187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9647"/>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131638</xdr:rowOff>
    </xdr:from>
    <xdr:to>
      <xdr:col>45</xdr:col>
      <xdr:colOff>177800</xdr:colOff>
      <xdr:row>97</xdr:row>
      <xdr:rowOff>33187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90838"/>
          <a:ext cx="8890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92128</xdr:rowOff>
    </xdr:from>
    <xdr:to>
      <xdr:col>41</xdr:col>
      <xdr:colOff>50800</xdr:colOff>
      <xdr:row>96</xdr:row>
      <xdr:rowOff>131638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51328"/>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59282</xdr:rowOff>
    </xdr:from>
    <xdr:to>
      <xdr:col>55</xdr:col>
      <xdr:colOff>50800</xdr:colOff>
      <xdr:row>96</xdr:row>
      <xdr:rowOff>160882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37709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149647</xdr:rowOff>
    </xdr:from>
    <xdr:to>
      <xdr:col>50</xdr:col>
      <xdr:colOff>165100</xdr:colOff>
      <xdr:row>97</xdr:row>
      <xdr:rowOff>79797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70924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153837</xdr:rowOff>
    </xdr:from>
    <xdr:to>
      <xdr:col>46</xdr:col>
      <xdr:colOff>38100</xdr:colOff>
      <xdr:row>97</xdr:row>
      <xdr:rowOff>83987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75114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80838</xdr:rowOff>
    </xdr:from>
    <xdr:to>
      <xdr:col>41</xdr:col>
      <xdr:colOff>101600</xdr:colOff>
      <xdr:row>97</xdr:row>
      <xdr:rowOff>10988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2115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41328</xdr:rowOff>
    </xdr:from>
    <xdr:to>
      <xdr:col>36</xdr:col>
      <xdr:colOff>165100</xdr:colOff>
      <xdr:row>96</xdr:row>
      <xdr:rowOff>142928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159455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155359</xdr:rowOff>
    </xdr:from>
    <xdr:to>
      <xdr:col>85</xdr:col>
      <xdr:colOff>127000</xdr:colOff>
      <xdr:row>37</xdr:row>
      <xdr:rowOff>15713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27559"/>
          <a:ext cx="838200" cy="3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155359</xdr:rowOff>
    </xdr:from>
    <xdr:to>
      <xdr:col>81</xdr:col>
      <xdr:colOff>50800</xdr:colOff>
      <xdr:row>37</xdr:row>
      <xdr:rowOff>82693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27559"/>
          <a:ext cx="889000" cy="9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65434</xdr:rowOff>
    </xdr:from>
    <xdr:to>
      <xdr:col>76</xdr:col>
      <xdr:colOff>114300</xdr:colOff>
      <xdr:row>37</xdr:row>
      <xdr:rowOff>82693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09084"/>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28929</xdr:rowOff>
    </xdr:from>
    <xdr:to>
      <xdr:col>71</xdr:col>
      <xdr:colOff>177800</xdr:colOff>
      <xdr:row>37</xdr:row>
      <xdr:rowOff>65434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72579"/>
          <a:ext cx="889000" cy="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136363</xdr:rowOff>
    </xdr:from>
    <xdr:to>
      <xdr:col>85</xdr:col>
      <xdr:colOff>177800</xdr:colOff>
      <xdr:row>37</xdr:row>
      <xdr:rowOff>66513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159240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104559</xdr:rowOff>
    </xdr:from>
    <xdr:to>
      <xdr:col>81</xdr:col>
      <xdr:colOff>101600</xdr:colOff>
      <xdr:row>37</xdr:row>
      <xdr:rowOff>34709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51236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31893</xdr:rowOff>
    </xdr:from>
    <xdr:to>
      <xdr:col>76</xdr:col>
      <xdr:colOff>165100</xdr:colOff>
      <xdr:row>37</xdr:row>
      <xdr:rowOff>133493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150020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5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14634</xdr:rowOff>
    </xdr:from>
    <xdr:to>
      <xdr:col>72</xdr:col>
      <xdr:colOff>38100</xdr:colOff>
      <xdr:row>37</xdr:row>
      <xdr:rowOff>116234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132761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149579</xdr:rowOff>
    </xdr:from>
    <xdr:to>
      <xdr:col>67</xdr:col>
      <xdr:colOff>101600</xdr:colOff>
      <xdr:row>37</xdr:row>
      <xdr:rowOff>79729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96256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32197</xdr:rowOff>
    </xdr:from>
    <xdr:to>
      <xdr:col>85</xdr:col>
      <xdr:colOff>127000</xdr:colOff>
      <xdr:row>55</xdr:row>
      <xdr:rowOff>153500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461947"/>
          <a:ext cx="838200" cy="12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32197</xdr:rowOff>
    </xdr:from>
    <xdr:to>
      <xdr:col>81</xdr:col>
      <xdr:colOff>50800</xdr:colOff>
      <xdr:row>56</xdr:row>
      <xdr:rowOff>24760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61947"/>
          <a:ext cx="889000" cy="16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24760</xdr:rowOff>
    </xdr:from>
    <xdr:to>
      <xdr:col>76</xdr:col>
      <xdr:colOff>114300</xdr:colOff>
      <xdr:row>56</xdr:row>
      <xdr:rowOff>136682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25960"/>
          <a:ext cx="889000" cy="1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136682</xdr:rowOff>
    </xdr:from>
    <xdr:to>
      <xdr:col>71</xdr:col>
      <xdr:colOff>177800</xdr:colOff>
      <xdr:row>56</xdr:row>
      <xdr:rowOff>155496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37882"/>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102700</xdr:rowOff>
    </xdr:from>
    <xdr:to>
      <xdr:col>85</xdr:col>
      <xdr:colOff>177800</xdr:colOff>
      <xdr:row>56</xdr:row>
      <xdr:rowOff>32850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81127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152847</xdr:rowOff>
    </xdr:from>
    <xdr:to>
      <xdr:col>81</xdr:col>
      <xdr:colOff>101600</xdr:colOff>
      <xdr:row>55</xdr:row>
      <xdr:rowOff>82997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1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99524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8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145410</xdr:rowOff>
    </xdr:from>
    <xdr:to>
      <xdr:col>76</xdr:col>
      <xdr:colOff>165100</xdr:colOff>
      <xdr:row>56</xdr:row>
      <xdr:rowOff>75560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92087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5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85882</xdr:rowOff>
    </xdr:from>
    <xdr:to>
      <xdr:col>72</xdr:col>
      <xdr:colOff>38100</xdr:colOff>
      <xdr:row>57</xdr:row>
      <xdr:rowOff>16032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7159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7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104696</xdr:rowOff>
    </xdr:from>
    <xdr:to>
      <xdr:col>67</xdr:col>
      <xdr:colOff>101600</xdr:colOff>
      <xdr:row>57</xdr:row>
      <xdr:rowOff>34846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25973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9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69017</xdr:rowOff>
    </xdr:from>
    <xdr:to>
      <xdr:col>85</xdr:col>
      <xdr:colOff>127000</xdr:colOff>
      <xdr:row>79</xdr:row>
      <xdr:rowOff>74640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13567"/>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69017</xdr:rowOff>
    </xdr:from>
    <xdr:to>
      <xdr:col>81</xdr:col>
      <xdr:colOff>50800</xdr:colOff>
      <xdr:row>79</xdr:row>
      <xdr:rowOff>90052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13567"/>
          <a:ext cx="889000" cy="2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90052</xdr:rowOff>
    </xdr:from>
    <xdr:to>
      <xdr:col>76</xdr:col>
      <xdr:colOff>114300</xdr:colOff>
      <xdr:row>79</xdr:row>
      <xdr:rowOff>95303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4602"/>
          <a:ext cx="8890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93078</xdr:rowOff>
    </xdr:from>
    <xdr:to>
      <xdr:col>71</xdr:col>
      <xdr:colOff>177800</xdr:colOff>
      <xdr:row>79</xdr:row>
      <xdr:rowOff>95303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628"/>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23840</xdr:rowOff>
    </xdr:from>
    <xdr:to>
      <xdr:col>85</xdr:col>
      <xdr:colOff>177800</xdr:colOff>
      <xdr:row>79</xdr:row>
      <xdr:rowOff>125440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154667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18217</xdr:rowOff>
    </xdr:from>
    <xdr:to>
      <xdr:col>81</xdr:col>
      <xdr:colOff>101600</xdr:colOff>
      <xdr:row>79</xdr:row>
      <xdr:rowOff>119817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136344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33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39252</xdr:rowOff>
    </xdr:from>
    <xdr:to>
      <xdr:col>76</xdr:col>
      <xdr:colOff>165100</xdr:colOff>
      <xdr:row>79</xdr:row>
      <xdr:rowOff>140852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131979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44503</xdr:rowOff>
    </xdr:from>
    <xdr:to>
      <xdr:col>72</xdr:col>
      <xdr:colOff>38100</xdr:colOff>
      <xdr:row>79</xdr:row>
      <xdr:rowOff>146103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137230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42278</xdr:rowOff>
    </xdr:from>
    <xdr:to>
      <xdr:col>67</xdr:col>
      <xdr:colOff>101600</xdr:colOff>
      <xdr:row>79</xdr:row>
      <xdr:rowOff>143878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135005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63184</xdr:rowOff>
    </xdr:from>
    <xdr:to>
      <xdr:col>85</xdr:col>
      <xdr:colOff>127000</xdr:colOff>
      <xdr:row>97</xdr:row>
      <xdr:rowOff>70830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93834"/>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63184</xdr:rowOff>
    </xdr:from>
    <xdr:to>
      <xdr:col>81</xdr:col>
      <xdr:colOff>50800</xdr:colOff>
      <xdr:row>97</xdr:row>
      <xdr:rowOff>69714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93834"/>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61678</xdr:rowOff>
    </xdr:from>
    <xdr:to>
      <xdr:col>76</xdr:col>
      <xdr:colOff>114300</xdr:colOff>
      <xdr:row>97</xdr:row>
      <xdr:rowOff>69714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92328"/>
          <a:ext cx="889000" cy="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61678</xdr:rowOff>
    </xdr:from>
    <xdr:to>
      <xdr:col>71</xdr:col>
      <xdr:colOff>177800</xdr:colOff>
      <xdr:row>97</xdr:row>
      <xdr:rowOff>76749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92328"/>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20030</xdr:rowOff>
    </xdr:from>
    <xdr:to>
      <xdr:col>85</xdr:col>
      <xdr:colOff>177800</xdr:colOff>
      <xdr:row>97</xdr:row>
      <xdr:rowOff>121630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42907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12384</xdr:rowOff>
    </xdr:from>
    <xdr:to>
      <xdr:col>81</xdr:col>
      <xdr:colOff>101600</xdr:colOff>
      <xdr:row>97</xdr:row>
      <xdr:rowOff>113984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130511</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18914</xdr:rowOff>
    </xdr:from>
    <xdr:to>
      <xdr:col>76</xdr:col>
      <xdr:colOff>165100</xdr:colOff>
      <xdr:row>97</xdr:row>
      <xdr:rowOff>120514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4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137041</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2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10878</xdr:rowOff>
    </xdr:from>
    <xdr:to>
      <xdr:col>72</xdr:col>
      <xdr:colOff>38100</xdr:colOff>
      <xdr:row>97</xdr:row>
      <xdr:rowOff>112478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129005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1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25949</xdr:rowOff>
    </xdr:from>
    <xdr:to>
      <xdr:col>67</xdr:col>
      <xdr:colOff>101600</xdr:colOff>
      <xdr:row>97</xdr:row>
      <xdr:rowOff>127549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144076</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万円となっており、類似団体平均より</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財政調整基金積立事業費の増や市役所庁舎非常用自家発電設備改修事業費の増</a:t>
          </a:r>
          <a:r>
            <a:rPr kumimoji="1" lang="ja-JP" altLang="ja-JP" sz="1100">
              <a:solidFill>
                <a:schemeClr val="dk1"/>
              </a:solidFill>
              <a:effectLst/>
              <a:latin typeface="+mn-lt"/>
              <a:ea typeface="+mn-ea"/>
              <a:cs typeface="+mn-cs"/>
            </a:rPr>
            <a:t>による。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万円となっており、類似団体平均より依然として高コストとなっている。主な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要因は、公私連携認定こども園が開園したことによる</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万円となっており、類似団体平均より</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汚泥再生処理施設整備にかかる吉野川環境整備組合負担金の増による</a:t>
          </a:r>
          <a:r>
            <a:rPr kumimoji="1" lang="ja-JP" altLang="ja-JP" sz="1100">
              <a:solidFill>
                <a:schemeClr val="dk1"/>
              </a:solidFill>
              <a:effectLst/>
              <a:latin typeface="+mn-lt"/>
              <a:ea typeface="+mn-ea"/>
              <a:cs typeface="+mn-cs"/>
            </a:rPr>
            <a:t>。</a:t>
          </a:r>
          <a:endParaRPr lang="ja-JP" altLang="ja-JP" sz="1400">
            <a:effectLst/>
          </a:endParaRPr>
        </a:p>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土木費</a:t>
          </a:r>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人増加し、住民一人当たり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万円となっており、類似団体平均より</a:t>
          </a:r>
          <a:r>
            <a:rPr kumimoji="1" lang="ja-JP" altLang="en-US" sz="1100">
              <a:solidFill>
                <a:schemeClr val="dk1"/>
              </a:solidFill>
              <a:effectLst/>
              <a:latin typeface="+mn-lt"/>
              <a:ea typeface="+mn-ea"/>
              <a:cs typeface="+mn-cs"/>
            </a:rPr>
            <a:t>は低</a:t>
          </a:r>
          <a:r>
            <a:rPr kumimoji="1" lang="ja-JP" altLang="ja-JP" sz="1100">
              <a:solidFill>
                <a:schemeClr val="dk1"/>
              </a:solidFill>
              <a:effectLst/>
              <a:latin typeface="+mn-lt"/>
              <a:ea typeface="+mn-ea"/>
              <a:cs typeface="+mn-cs"/>
            </a:rPr>
            <a:t>コストとなっている。主な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道路更新防災等対策事業費</a:t>
          </a:r>
          <a:r>
            <a:rPr kumimoji="1" lang="ja-JP" altLang="ja-JP" sz="1100">
              <a:solidFill>
                <a:schemeClr val="dk1"/>
              </a:solidFill>
              <a:effectLst/>
              <a:latin typeface="+mn-lt"/>
              <a:ea typeface="+mn-ea"/>
              <a:cs typeface="+mn-cs"/>
            </a:rPr>
            <a:t>の増による。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前年度から</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し、住民一人当たり</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万円となっており、類似団体平均より</a:t>
          </a:r>
          <a:r>
            <a:rPr kumimoji="1" lang="ja-JP" altLang="en-US" sz="1100">
              <a:solidFill>
                <a:schemeClr val="dk1"/>
              </a:solidFill>
              <a:effectLst/>
              <a:latin typeface="+mn-lt"/>
              <a:ea typeface="+mn-ea"/>
              <a:cs typeface="+mn-cs"/>
            </a:rPr>
            <a:t>は低</a:t>
          </a:r>
          <a:r>
            <a:rPr kumimoji="1" lang="ja-JP" altLang="ja-JP" sz="1100">
              <a:solidFill>
                <a:schemeClr val="dk1"/>
              </a:solidFill>
              <a:effectLst/>
              <a:latin typeface="+mn-lt"/>
              <a:ea typeface="+mn-ea"/>
              <a:cs typeface="+mn-cs"/>
            </a:rPr>
            <a:t>コストとなっている。主な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要因は、学校給食センター整備事業の</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標準財政規模比の財政調整基金残高は昨年度より約</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ポイント減少し、実質収支額</a:t>
          </a:r>
          <a:r>
            <a:rPr kumimoji="1" lang="ja-JP" altLang="en-US" sz="1100">
              <a:solidFill>
                <a:schemeClr val="dk1"/>
              </a:solidFill>
              <a:effectLst/>
              <a:latin typeface="+mn-lt"/>
              <a:ea typeface="+mn-ea"/>
              <a:cs typeface="+mn-cs"/>
            </a:rPr>
            <a:t>も減少</a:t>
          </a:r>
          <a:r>
            <a:rPr kumimoji="1" lang="ja-JP" altLang="ja-JP" sz="1100">
              <a:solidFill>
                <a:schemeClr val="dk1"/>
              </a:solidFill>
              <a:effectLst/>
              <a:latin typeface="+mn-lt"/>
              <a:ea typeface="+mn-ea"/>
              <a:cs typeface="+mn-cs"/>
            </a:rPr>
            <a:t>している。また、実質単年度収支は約</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ポイントの減少となっている。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翌年度へ繰り越すべき財源が増となったことや</a:t>
          </a:r>
          <a:r>
            <a:rPr kumimoji="1" lang="ja-JP" altLang="ja-JP" sz="1100">
              <a:solidFill>
                <a:schemeClr val="dk1"/>
              </a:solidFill>
              <a:effectLst/>
              <a:latin typeface="+mn-lt"/>
              <a:ea typeface="+mn-ea"/>
              <a:cs typeface="+mn-cs"/>
            </a:rPr>
            <a:t>財政調整基金から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百万円を取崩したことが挙げられる。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徳島県美馬市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どの年度、どの会計においても標準財政規模比で黒字となっている。今後も同水準で維持できるよう努めていくとともに、他会計への繰出金が抑制できるよう、それぞれの会計においても経費削減を促す。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22624535</v>
      </c>
      <c r="BO4" s="436"/>
      <c r="BP4" s="436"/>
      <c r="BQ4" s="436"/>
      <c r="BR4" s="436"/>
      <c r="BS4" s="436"/>
      <c r="BT4" s="436"/>
      <c r="BU4" s="437"/>
      <c r="BV4" s="435">
        <v>22037251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3.5</v>
      </c>
      <c r="CU4" s="576"/>
      <c r="CV4" s="576"/>
      <c r="CW4" s="576"/>
      <c r="CX4" s="576"/>
      <c r="CY4" s="576"/>
      <c r="CZ4" s="576"/>
      <c r="DA4" s="577"/>
      <c r="DB4" s="575">
        <v>5.6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22050655</v>
      </c>
      <c r="BO5" s="407"/>
      <c r="BP5" s="407"/>
      <c r="BQ5" s="407"/>
      <c r="BR5" s="407"/>
      <c r="BS5" s="407"/>
      <c r="BT5" s="407"/>
      <c r="BU5" s="408"/>
      <c r="BV5" s="406">
        <v>21312292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97.1</v>
      </c>
      <c r="CU5" s="404"/>
      <c r="CV5" s="404"/>
      <c r="CW5" s="404"/>
      <c r="CX5" s="404"/>
      <c r="CY5" s="404"/>
      <c r="CZ5" s="404"/>
      <c r="DA5" s="405"/>
      <c r="DB5" s="403">
        <v>98.4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573880</v>
      </c>
      <c r="BO6" s="407"/>
      <c r="BP6" s="407"/>
      <c r="BQ6" s="407"/>
      <c r="BR6" s="407"/>
      <c r="BS6" s="407"/>
      <c r="BT6" s="407"/>
      <c r="BU6" s="408"/>
      <c r="BV6" s="406">
        <v>724959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97.3</v>
      </c>
      <c r="CU6" s="550"/>
      <c r="CV6" s="550"/>
      <c r="CW6" s="550"/>
      <c r="CX6" s="550"/>
      <c r="CY6" s="550"/>
      <c r="CZ6" s="550"/>
      <c r="DA6" s="551"/>
      <c r="DB6" s="549">
        <v>98.9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155817</v>
      </c>
      <c r="BO7" s="407"/>
      <c r="BP7" s="407"/>
      <c r="BQ7" s="407"/>
      <c r="BR7" s="407"/>
      <c r="BS7" s="407"/>
      <c r="BT7" s="407"/>
      <c r="BU7" s="408"/>
      <c r="BV7" s="406">
        <v>65567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11871962</v>
      </c>
      <c r="CU7" s="407"/>
      <c r="CV7" s="407"/>
      <c r="CW7" s="407"/>
      <c r="CX7" s="407"/>
      <c r="CY7" s="407"/>
      <c r="CZ7" s="407"/>
      <c r="DA7" s="408"/>
      <c r="DB7" s="406">
        <v>11728769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418063</v>
      </c>
      <c r="BO8" s="407"/>
      <c r="BP8" s="407"/>
      <c r="BQ8" s="407"/>
      <c r="BR8" s="407"/>
      <c r="BS8" s="407"/>
      <c r="BT8" s="407"/>
      <c r="BU8" s="408"/>
      <c r="BV8" s="406">
        <v>659392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0.31</v>
      </c>
      <c r="CU8" s="510"/>
      <c r="CV8" s="510"/>
      <c r="CW8" s="510"/>
      <c r="CX8" s="510"/>
      <c r="CY8" s="510"/>
      <c r="CZ8" s="510"/>
      <c r="DA8" s="511"/>
      <c r="DB8" s="509">
        <v>0.3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28055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-241329</v>
      </c>
      <c r="BO9" s="407"/>
      <c r="BP9" s="407"/>
      <c r="BQ9" s="407"/>
      <c r="BR9" s="407"/>
      <c r="BS9" s="407"/>
      <c r="BT9" s="407"/>
      <c r="BU9" s="408"/>
      <c r="BV9" s="406">
        <v>42195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17.8</v>
      </c>
      <c r="CU9" s="404"/>
      <c r="CV9" s="404"/>
      <c r="CW9" s="404"/>
      <c r="CX9" s="404"/>
      <c r="CY9" s="404"/>
      <c r="CZ9" s="404"/>
      <c r="DA9" s="405"/>
      <c r="DB9" s="403">
        <v>18.899999999999999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30501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1183460</v>
      </c>
      <c r="BO10" s="407"/>
      <c r="BP10" s="407"/>
      <c r="BQ10" s="407"/>
      <c r="BR10" s="407"/>
      <c r="BS10" s="407"/>
      <c r="BT10" s="407"/>
      <c r="BU10" s="408"/>
      <c r="BV10" s="406">
        <v>634202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26264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1300000</v>
      </c>
      <c r="BO12" s="407"/>
      <c r="BP12" s="407"/>
      <c r="BQ12" s="407"/>
      <c r="BR12" s="407"/>
      <c r="BS12" s="407"/>
      <c r="BT12" s="407"/>
      <c r="BU12" s="408"/>
      <c r="BV12" s="406">
        <v>1000000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25681</v>
      </c>
      <c r="S13" s="494"/>
      <c r="T13" s="494"/>
      <c r="U13" s="494"/>
      <c r="V13" s="495"/>
      <c r="W13" s="496" t="s">
        <v>131</v>
      </c>
      <c r="X13" s="392"/>
      <c r="Y13" s="392"/>
      <c r="Z13" s="392"/>
      <c r="AA13" s="392"/>
      <c r="AB13" s="393"/>
      <c r="AC13" s="359">
        <v>1013</v>
      </c>
      <c r="AD13" s="360"/>
      <c r="AE13" s="360"/>
      <c r="AF13" s="360"/>
      <c r="AG13" s="361"/>
      <c r="AH13" s="359">
        <v>1253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-357869</v>
      </c>
      <c r="BO13" s="407"/>
      <c r="BP13" s="407"/>
      <c r="BQ13" s="407"/>
      <c r="BR13" s="407"/>
      <c r="BS13" s="407"/>
      <c r="BT13" s="407"/>
      <c r="BU13" s="408"/>
      <c r="BV13" s="406">
        <v>-323603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8.8000000000000007</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26762</v>
      </c>
      <c r="S14" s="494"/>
      <c r="T14" s="494"/>
      <c r="U14" s="494"/>
      <c r="V14" s="495"/>
      <c r="W14" s="497"/>
      <c r="X14" s="395"/>
      <c r="Y14" s="395"/>
      <c r="Z14" s="395"/>
      <c r="AA14" s="395"/>
      <c r="AB14" s="396"/>
      <c r="AC14" s="486">
        <v>8.6</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33.200000000000003</v>
      </c>
      <c r="CU14" s="504"/>
      <c r="CV14" s="504"/>
      <c r="CW14" s="504"/>
      <c r="CX14" s="504"/>
      <c r="CY14" s="504"/>
      <c r="CZ14" s="504"/>
      <c r="DA14" s="505"/>
      <c r="DB14" s="503">
        <v>34.9</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26265</v>
      </c>
      <c r="S15" s="494"/>
      <c r="T15" s="494"/>
      <c r="U15" s="494"/>
      <c r="V15" s="495"/>
      <c r="W15" s="496" t="s">
        <v>137</v>
      </c>
      <c r="X15" s="392"/>
      <c r="Y15" s="392"/>
      <c r="Z15" s="392"/>
      <c r="AA15" s="392"/>
      <c r="AB15" s="393"/>
      <c r="AC15" s="359">
        <v>3395</v>
      </c>
      <c r="AD15" s="360"/>
      <c r="AE15" s="360"/>
      <c r="AF15" s="360"/>
      <c r="AG15" s="361"/>
      <c r="AH15" s="359">
        <v>3736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3476394</v>
      </c>
      <c r="BO15" s="436"/>
      <c r="BP15" s="436"/>
      <c r="BQ15" s="436"/>
      <c r="BR15" s="436"/>
      <c r="BS15" s="436"/>
      <c r="BT15" s="436"/>
      <c r="BU15" s="437"/>
      <c r="BV15" s="435">
        <v>3366056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28.7</v>
      </c>
      <c r="AD16" s="487"/>
      <c r="AE16" s="487"/>
      <c r="AF16" s="487"/>
      <c r="AG16" s="488"/>
      <c r="AH16" s="486">
        <v>28.9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10999782</v>
      </c>
      <c r="BO16" s="407"/>
      <c r="BP16" s="407"/>
      <c r="BQ16" s="407"/>
      <c r="BR16" s="407"/>
      <c r="BS16" s="407"/>
      <c r="BT16" s="407"/>
      <c r="BU16" s="408"/>
      <c r="BV16" s="406">
        <v>10897715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7402</v>
      </c>
      <c r="AD17" s="360"/>
      <c r="AE17" s="360"/>
      <c r="AF17" s="360"/>
      <c r="AG17" s="361"/>
      <c r="AH17" s="359">
        <v>7943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4322422</v>
      </c>
      <c r="BO17" s="407"/>
      <c r="BP17" s="407"/>
      <c r="BQ17" s="407"/>
      <c r="BR17" s="407"/>
      <c r="BS17" s="407"/>
      <c r="BT17" s="407"/>
      <c r="BU17" s="408"/>
      <c r="BV17" s="406">
        <v>4183007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367.14</v>
      </c>
      <c r="M18" s="459"/>
      <c r="N18" s="459"/>
      <c r="O18" s="459"/>
      <c r="P18" s="459"/>
      <c r="Q18" s="459"/>
      <c r="R18" s="460"/>
      <c r="S18" s="460"/>
      <c r="T18" s="460"/>
      <c r="U18" s="460"/>
      <c r="V18" s="461"/>
      <c r="W18" s="477"/>
      <c r="X18" s="478"/>
      <c r="Y18" s="478"/>
      <c r="Z18" s="478"/>
      <c r="AA18" s="478"/>
      <c r="AB18" s="502"/>
      <c r="AC18" s="376">
        <v>62.7</v>
      </c>
      <c r="AD18" s="377"/>
      <c r="AE18" s="377"/>
      <c r="AF18" s="377"/>
      <c r="AG18" s="462"/>
      <c r="AH18" s="376">
        <v>61.4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11575165</v>
      </c>
      <c r="BO18" s="407"/>
      <c r="BP18" s="407"/>
      <c r="BQ18" s="407"/>
      <c r="BR18" s="407"/>
      <c r="BS18" s="407"/>
      <c r="BT18" s="407"/>
      <c r="BU18" s="408"/>
      <c r="BV18" s="406">
        <v>11624926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76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15506534</v>
      </c>
      <c r="BO19" s="407"/>
      <c r="BP19" s="407"/>
      <c r="BQ19" s="407"/>
      <c r="BR19" s="407"/>
      <c r="BS19" s="407"/>
      <c r="BT19" s="407"/>
      <c r="BU19" s="408"/>
      <c r="BV19" s="406">
        <v>15303712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11244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25759842</v>
      </c>
      <c r="BO22" s="436"/>
      <c r="BP22" s="436"/>
      <c r="BQ22" s="436"/>
      <c r="BR22" s="436"/>
      <c r="BS22" s="436"/>
      <c r="BT22" s="436"/>
      <c r="BU22" s="437"/>
      <c r="BV22" s="435">
        <v>26085355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14700234</v>
      </c>
      <c r="BO23" s="407"/>
      <c r="BP23" s="407"/>
      <c r="BQ23" s="407"/>
      <c r="BR23" s="407"/>
      <c r="BS23" s="407"/>
      <c r="BT23" s="407"/>
      <c r="BU23" s="408"/>
      <c r="BV23" s="406">
        <v>13952748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337</v>
      </c>
      <c r="AI24" s="360"/>
      <c r="AJ24" s="360"/>
      <c r="AK24" s="360"/>
      <c r="AL24" s="361"/>
      <c r="AM24" s="359">
        <v>1080085</v>
      </c>
      <c r="AN24" s="360"/>
      <c r="AO24" s="360"/>
      <c r="AP24" s="360"/>
      <c r="AQ24" s="360"/>
      <c r="AR24" s="361"/>
      <c r="AS24" s="359">
        <v>3205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21028334</v>
      </c>
      <c r="BO24" s="407"/>
      <c r="BP24" s="407"/>
      <c r="BQ24" s="407"/>
      <c r="BR24" s="407"/>
      <c r="BS24" s="407"/>
      <c r="BT24" s="407"/>
      <c r="BU24" s="408"/>
      <c r="BV24" s="406">
        <v>20788959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6800</v>
      </c>
      <c r="R25" s="360"/>
      <c r="S25" s="360"/>
      <c r="T25" s="360"/>
      <c r="U25" s="360"/>
      <c r="V25" s="361"/>
      <c r="W25" s="449"/>
      <c r="X25" s="386"/>
      <c r="Y25" s="387"/>
      <c r="Z25" s="362" t="s">
        <v>165</v>
      </c>
      <c r="AA25" s="363"/>
      <c r="AB25" s="363"/>
      <c r="AC25" s="363"/>
      <c r="AD25" s="363"/>
      <c r="AE25" s="363"/>
      <c r="AF25" s="363"/>
      <c r="AG25" s="364"/>
      <c r="AH25" s="359">
        <v>61</v>
      </c>
      <c r="AI25" s="360"/>
      <c r="AJ25" s="360"/>
      <c r="AK25" s="360"/>
      <c r="AL25" s="361"/>
      <c r="AM25" s="359">
        <v>185806</v>
      </c>
      <c r="AN25" s="360"/>
      <c r="AO25" s="360"/>
      <c r="AP25" s="360"/>
      <c r="AQ25" s="360"/>
      <c r="AR25" s="361"/>
      <c r="AS25" s="359">
        <v>3046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3431378</v>
      </c>
      <c r="BO25" s="436"/>
      <c r="BP25" s="436"/>
      <c r="BQ25" s="436"/>
      <c r="BR25" s="436"/>
      <c r="BS25" s="436"/>
      <c r="BT25" s="436"/>
      <c r="BU25" s="437"/>
      <c r="BV25" s="435">
        <v>3594162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6120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54256</v>
      </c>
      <c r="AN26" s="360"/>
      <c r="AO26" s="360"/>
      <c r="AP26" s="360"/>
      <c r="AQ26" s="360"/>
      <c r="AR26" s="361"/>
      <c r="AS26" s="359">
        <v>3391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3950</v>
      </c>
      <c r="R27" s="360"/>
      <c r="S27" s="360"/>
      <c r="T27" s="360"/>
      <c r="U27" s="360"/>
      <c r="V27" s="361"/>
      <c r="W27" s="449"/>
      <c r="X27" s="386"/>
      <c r="Y27" s="387"/>
      <c r="Z27" s="362" t="s">
        <v>171</v>
      </c>
      <c r="AA27" s="363"/>
      <c r="AB27" s="363"/>
      <c r="AC27" s="363"/>
      <c r="AD27" s="363"/>
      <c r="AE27" s="363"/>
      <c r="AF27" s="363"/>
      <c r="AG27" s="364"/>
      <c r="AH27" s="359">
        <v>22</v>
      </c>
      <c r="AI27" s="360"/>
      <c r="AJ27" s="360"/>
      <c r="AK27" s="360"/>
      <c r="AL27" s="361"/>
      <c r="AM27" s="359">
        <v>69612</v>
      </c>
      <c r="AN27" s="360"/>
      <c r="AO27" s="360"/>
      <c r="AP27" s="360"/>
      <c r="AQ27" s="360"/>
      <c r="AR27" s="361"/>
      <c r="AS27" s="359">
        <v>3164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3613582</v>
      </c>
      <c r="BO28" s="436"/>
      <c r="BP28" s="436"/>
      <c r="BQ28" s="436"/>
      <c r="BR28" s="436"/>
      <c r="BS28" s="436"/>
      <c r="BT28" s="436"/>
      <c r="BU28" s="437"/>
      <c r="BV28" s="435">
        <v>3730122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3150</v>
      </c>
      <c r="R29" s="360"/>
      <c r="S29" s="360"/>
      <c r="T29" s="360"/>
      <c r="U29" s="360"/>
      <c r="V29" s="361"/>
      <c r="W29" s="450"/>
      <c r="X29" s="451"/>
      <c r="Y29" s="452"/>
      <c r="Z29" s="362" t="s">
        <v>177</v>
      </c>
      <c r="AA29" s="363"/>
      <c r="AB29" s="363"/>
      <c r="AC29" s="363"/>
      <c r="AD29" s="363"/>
      <c r="AE29" s="363"/>
      <c r="AF29" s="363"/>
      <c r="AG29" s="364"/>
      <c r="AH29" s="359">
        <v>359</v>
      </c>
      <c r="AI29" s="360"/>
      <c r="AJ29" s="360"/>
      <c r="AK29" s="360"/>
      <c r="AL29" s="361"/>
      <c r="AM29" s="359">
        <v>1149697</v>
      </c>
      <c r="AN29" s="360"/>
      <c r="AO29" s="360"/>
      <c r="AP29" s="360"/>
      <c r="AQ29" s="360"/>
      <c r="AR29" s="361"/>
      <c r="AS29" s="359">
        <v>3202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763510</v>
      </c>
      <c r="BO29" s="407"/>
      <c r="BP29" s="407"/>
      <c r="BQ29" s="407"/>
      <c r="BR29" s="407"/>
      <c r="BS29" s="407"/>
      <c r="BT29" s="407"/>
      <c r="BU29" s="408"/>
      <c r="BV29" s="406">
        <v>832039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2651312</v>
      </c>
      <c r="BO30" s="441"/>
      <c r="BP30" s="441"/>
      <c r="BQ30" s="441"/>
      <c r="BR30" s="441"/>
      <c r="BS30" s="441"/>
      <c r="BT30" s="441"/>
      <c r="BU30" s="442"/>
      <c r="BV30" s="440">
        <v>2843018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美馬市国民健康保険特別会計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美馬市簡易水道事業会計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美馬市小水力発電事業特別会計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美馬地区広域行政組合（一般会計）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株式会社　ウッドピア</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美馬市後期高齢者医療特別会計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美馬市工業用水道事業会計</v>
      </c>
      <c r="AP35" s="355"/>
      <c r="AQ35" s="355"/>
      <c r="AR35" s="355"/>
      <c r="AS35" s="355"/>
      <c r="AT35" s="355"/>
      <c r="AU35" s="355"/>
      <c r="AV35" s="355"/>
      <c r="AW35" s="355"/>
      <c r="AX35" s="355"/>
      <c r="AY35" s="355"/>
      <c r="AZ35" s="355"/>
      <c r="BA35" s="355"/>
      <c r="BB35" s="355"/>
      <c r="BC35" s="355"/>
      <c r="BD35" s="163"/>
      <c r="BE35" s="354">
        <f t="shared" ref="BE35:BE43" si="1">IF(BG35="","",BE34+1)</f>
        <v>10</v>
      </c>
      <c r="BF35" s="354"/>
      <c r="BG35" s="355" t="str">
        <f>IF('各会計、関係団体の財政状況及び健全化判断比率'!B36="","",'各会計、関係団体の財政状況及び健全化判断比率'!B36)</f>
        <v>美馬市一の森ヒュッテ事業特別会計</v>
      </c>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美馬地区広域行政組合（美馬地区広域振興事業特別会計）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一般社団法人　美馬観光ビューロー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美馬市介護保険特別会計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美馬市水道事業会計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西阿老人ホーム組合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美馬市下水道事業会計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美馬西部共立火葬場組合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美馬環境整備組合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吉野川環境整備組合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美馬西部消防組合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美馬西部特別養護老人ホーム組合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徳島県市町村議会議員公務災害補償等組合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徳島県市町村総合事務組合（一般会計）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6KG0+OomBvfueVBEgyYPa8xKR4bhz0UB1oMAIbtbTh2DeZVc3uXb4o9zhRrlk0DwoUn3xY7gD9U1O38dEPpY8Q==" saltValue="Ku5uscxNVDV4gYMwczrQ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5.85</v>
      </c>
      <c r="G34" s="33">
        <v>5.61</v>
      </c>
      <c r="H34" s="33">
        <v>5.77</v>
      </c>
      <c r="I34" s="33">
        <v>5.75</v>
      </c>
      <c r="J34" s="34">
        <v>7.71</v>
      </c>
      <c r="K34" s="22"/>
      <c r="L34" s="22"/>
      <c r="M34" s="22"/>
      <c r="N34" s="22"/>
      <c r="O34" s="22"/>
      <c r="P34" s="22"/>
    </row>
    <row r="35" spans="1:16" ht="39" customHeight="1" x14ac:dyDescent="0.2">
      <c r="A35" s="22"/>
      <c r="B35" s="35"/>
      <c r="C35" s="1132" t="s">
        <v>538</v>
      </c>
      <c r="D35" s="1132"/>
      <c r="E35" s="1133"/>
      <c r="F35" s="36">
        <v>5</v>
      </c>
      <c r="G35" s="37">
        <v>4.01</v>
      </c>
      <c r="H35" s="37">
        <v>5.25</v>
      </c>
      <c r="I35" s="37">
        <v>5.62</v>
      </c>
      <c r="J35" s="38">
        <v>3.52</v>
      </c>
      <c r="K35" s="22"/>
      <c r="L35" s="22"/>
      <c r="M35" s="22"/>
      <c r="N35" s="22"/>
      <c r="O35" s="22"/>
      <c r="P35" s="22"/>
    </row>
    <row r="36" spans="1:16" ht="39" customHeight="1" x14ac:dyDescent="0.2">
      <c r="A36" s="22"/>
      <c r="B36" s="35"/>
      <c r="C36" s="1132" t="s">
        <v>539</v>
      </c>
      <c r="D36" s="1132"/>
      <c r="E36" s="1133"/>
      <c r="F36" s="36">
        <v>1.51</v>
      </c>
      <c r="G36" s="37">
        <v>1.68</v>
      </c>
      <c r="H36" s="37">
        <v>1.89</v>
      </c>
      <c r="I36" s="37">
        <v>1.98</v>
      </c>
      <c r="J36" s="38">
        <v>2.0099999999999998</v>
      </c>
      <c r="K36" s="22"/>
      <c r="L36" s="22"/>
      <c r="M36" s="22"/>
      <c r="N36" s="22"/>
      <c r="O36" s="22"/>
      <c r="P36" s="22"/>
    </row>
    <row r="37" spans="1:16" ht="39" customHeight="1" x14ac:dyDescent="0.2">
      <c r="A37" s="22"/>
      <c r="B37" s="35"/>
      <c r="C37" s="1132" t="s">
        <v>540</v>
      </c>
      <c r="D37" s="1132"/>
      <c r="E37" s="1133"/>
      <c r="F37" s="36">
        <v>0.62</v>
      </c>
      <c r="G37" s="37">
        <v>1.26</v>
      </c>
      <c r="H37" s="37">
        <v>0.93</v>
      </c>
      <c r="I37" s="37">
        <v>0.66</v>
      </c>
      <c r="J37" s="38">
        <v>0.73</v>
      </c>
      <c r="K37" s="22"/>
      <c r="L37" s="22"/>
      <c r="M37" s="22"/>
      <c r="N37" s="22"/>
      <c r="O37" s="22"/>
      <c r="P37" s="22"/>
    </row>
    <row r="38" spans="1:16" ht="39" customHeight="1" x14ac:dyDescent="0.2">
      <c r="A38" s="22"/>
      <c r="B38" s="35"/>
      <c r="C38" s="1132" t="s">
        <v>541</v>
      </c>
      <c r="D38" s="1132"/>
      <c r="E38" s="1133"/>
      <c r="F38" s="36">
        <v>0.21</v>
      </c>
      <c r="G38" s="37">
        <v>0.27</v>
      </c>
      <c r="H38" s="37">
        <v>0.32</v>
      </c>
      <c r="I38" s="37">
        <v>0.45</v>
      </c>
      <c r="J38" s="38">
        <v>0.68</v>
      </c>
      <c r="K38" s="22"/>
      <c r="L38" s="22"/>
      <c r="M38" s="22"/>
      <c r="N38" s="22"/>
      <c r="O38" s="22"/>
      <c r="P38" s="22"/>
    </row>
    <row r="39" spans="1:16" ht="39" customHeight="1" x14ac:dyDescent="0.2">
      <c r="A39" s="22"/>
      <c r="B39" s="35"/>
      <c r="C39" s="1132" t="s">
        <v>542</v>
      </c>
      <c r="D39" s="1132"/>
      <c r="E39" s="1133"/>
      <c r="F39" s="36">
        <v>0.34</v>
      </c>
      <c r="G39" s="37">
        <v>0.52</v>
      </c>
      <c r="H39" s="37">
        <v>0.34</v>
      </c>
      <c r="I39" s="37">
        <v>0.28999999999999998</v>
      </c>
      <c r="J39" s="38">
        <v>0.4</v>
      </c>
      <c r="K39" s="22"/>
      <c r="L39" s="22"/>
      <c r="M39" s="22"/>
      <c r="N39" s="22"/>
      <c r="O39" s="22"/>
      <c r="P39" s="22"/>
    </row>
    <row r="40" spans="1:16" ht="39" customHeight="1" x14ac:dyDescent="0.2">
      <c r="A40" s="22"/>
      <c r="B40" s="35"/>
      <c r="C40" s="1132" t="s">
        <v>543</v>
      </c>
      <c r="D40" s="1132"/>
      <c r="E40" s="1133"/>
      <c r="F40" s="36">
        <v>0.13</v>
      </c>
      <c r="G40" s="37">
        <v>0.15</v>
      </c>
      <c r="H40" s="37">
        <v>0.2</v>
      </c>
      <c r="I40" s="37">
        <v>0.21</v>
      </c>
      <c r="J40" s="38">
        <v>0.23</v>
      </c>
      <c r="K40" s="22"/>
      <c r="L40" s="22"/>
      <c r="M40" s="22"/>
      <c r="N40" s="22"/>
      <c r="O40" s="22"/>
      <c r="P40" s="22"/>
    </row>
    <row r="41" spans="1:16" ht="39" customHeight="1" x14ac:dyDescent="0.2">
      <c r="A41" s="22"/>
      <c r="B41" s="35"/>
      <c r="C41" s="1132" t="s">
        <v>544</v>
      </c>
      <c r="D41" s="1132"/>
      <c r="E41" s="1133"/>
      <c r="F41" s="36">
        <v>0</v>
      </c>
      <c r="G41" s="37">
        <v>0</v>
      </c>
      <c r="H41" s="37">
        <v>0.01</v>
      </c>
      <c r="I41" s="37">
        <v>0</v>
      </c>
      <c r="J41" s="38">
        <v>0.05</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0.08</v>
      </c>
      <c r="G43" s="42">
        <v>0.06</v>
      </c>
      <c r="H43" s="42">
        <v>0.03</v>
      </c>
      <c r="I43" s="42">
        <v>0.03</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cq3RklXSjirTxZL+/qATfK2nLCVQGqdzDWOz71k57qVHUYvNCbL7Ju0MUQ24eHD2idtDM/o0buGB2oMGj0vFw==" saltValue="oomjVJusmvDIFZ8kQwI4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2908</v>
      </c>
      <c r="L45" s="58">
        <v>2978</v>
      </c>
      <c r="M45" s="58">
        <v>2883</v>
      </c>
      <c r="N45" s="58">
        <v>2903</v>
      </c>
      <c r="O45" s="59">
        <v>2761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2">
      <c r="A48" s="46"/>
      <c r="B48" s="1163"/>
      <c r="C48" s="1164"/>
      <c r="D48" s="60"/>
      <c r="E48" s="1140" t="s">
        <v>13</v>
      </c>
      <c r="F48" s="1140"/>
      <c r="G48" s="1140"/>
      <c r="H48" s="1140"/>
      <c r="I48" s="1140"/>
      <c r="J48" s="1141"/>
      <c r="K48" s="61">
        <v>212</v>
      </c>
      <c r="L48" s="62">
        <v>203</v>
      </c>
      <c r="M48" s="62">
        <v>199</v>
      </c>
      <c r="N48" s="62">
        <v>216</v>
      </c>
      <c r="O48" s="63">
        <v>196</v>
      </c>
      <c r="P48" s="46"/>
      <c r="Q48" s="46"/>
      <c r="R48" s="46"/>
      <c r="S48" s="46"/>
      <c r="T48" s="46"/>
      <c r="U48" s="46"/>
    </row>
    <row r="49" spans="1:21" ht="30.75" customHeight="1" x14ac:dyDescent="0.2">
      <c r="A49" s="46"/>
      <c r="B49" s="1163"/>
      <c r="C49" s="1164"/>
      <c r="D49" s="60"/>
      <c r="E49" s="1140" t="s">
        <v>14</v>
      </c>
      <c r="F49" s="1140"/>
      <c r="G49" s="1140"/>
      <c r="H49" s="1140"/>
      <c r="I49" s="1140"/>
      <c r="J49" s="1141"/>
      <c r="K49" s="61">
        <v>11</v>
      </c>
      <c r="L49" s="62">
        <v>10</v>
      </c>
      <c r="M49" s="62">
        <v>3</v>
      </c>
      <c r="N49" s="62" t="s">
        <v>491</v>
      </c>
      <c r="O49" s="63" t="s">
        <v>491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2226</v>
      </c>
      <c r="L52" s="62">
        <v>2269</v>
      </c>
      <c r="M52" s="62">
        <v>2193</v>
      </c>
      <c r="N52" s="62">
        <v>2215</v>
      </c>
      <c r="O52" s="63">
        <v>2196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905</v>
      </c>
      <c r="L53" s="67">
        <v>922</v>
      </c>
      <c r="M53" s="67">
        <v>892</v>
      </c>
      <c r="N53" s="67">
        <v>904</v>
      </c>
      <c r="O53" s="68">
        <v>761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cQRVEMBzuLNwY0rbzP74kRLi0ZfGGs6zkqzyyACsD4M5JgLiDgUSyLfCrBMi1JH6/X5egEA418m+QVKbUT0lQ==" saltValue="1b+VThogI5xsx4s1V3V/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1" t="s">
        <v>30</v>
      </c>
      <c r="C41" s="1182"/>
      <c r="D41" s="103"/>
      <c r="E41" s="1183" t="s">
        <v>31</v>
      </c>
      <c r="F41" s="1183"/>
      <c r="G41" s="1183"/>
      <c r="H41" s="1184"/>
      <c r="I41" s="330">
        <v>28680</v>
      </c>
      <c r="J41" s="331">
        <v>27737</v>
      </c>
      <c r="K41" s="331">
        <v>26521</v>
      </c>
      <c r="L41" s="331">
        <v>26085</v>
      </c>
      <c r="M41" s="332">
        <v>25760</v>
      </c>
    </row>
    <row r="42" spans="2:13" ht="27.75" customHeight="1" x14ac:dyDescent="0.2">
      <c r="B42" s="1171"/>
      <c r="C42" s="1172"/>
      <c r="D42" s="104"/>
      <c r="E42" s="1175" t="s">
        <v>32</v>
      </c>
      <c r="F42" s="1175"/>
      <c r="G42" s="1175"/>
      <c r="H42" s="1176"/>
      <c r="I42" s="333" t="s">
        <v>491</v>
      </c>
      <c r="J42" s="334" t="s">
        <v>491</v>
      </c>
      <c r="K42" s="334" t="s">
        <v>491</v>
      </c>
      <c r="L42" s="334" t="s">
        <v>491</v>
      </c>
      <c r="M42" s="335" t="s">
        <v>491</v>
      </c>
    </row>
    <row r="43" spans="2:13" ht="27.75" customHeight="1" x14ac:dyDescent="0.2">
      <c r="B43" s="1171"/>
      <c r="C43" s="1172"/>
      <c r="D43" s="104"/>
      <c r="E43" s="1175" t="s">
        <v>33</v>
      </c>
      <c r="F43" s="1175"/>
      <c r="G43" s="1175"/>
      <c r="H43" s="1176"/>
      <c r="I43" s="333">
        <v>1057</v>
      </c>
      <c r="J43" s="334">
        <v>615</v>
      </c>
      <c r="K43" s="334">
        <v>554</v>
      </c>
      <c r="L43" s="334">
        <v>1549</v>
      </c>
      <c r="M43" s="335">
        <v>1417</v>
      </c>
    </row>
    <row r="44" spans="2:13" ht="27.75" customHeight="1" x14ac:dyDescent="0.2">
      <c r="B44" s="1171"/>
      <c r="C44" s="1172"/>
      <c r="D44" s="104"/>
      <c r="E44" s="1175" t="s">
        <v>34</v>
      </c>
      <c r="F44" s="1175"/>
      <c r="G44" s="1175"/>
      <c r="H44" s="1176"/>
      <c r="I44" s="333">
        <v>8</v>
      </c>
      <c r="J44" s="334">
        <v>2</v>
      </c>
      <c r="K44" s="334" t="s">
        <v>491</v>
      </c>
      <c r="L44" s="334" t="s">
        <v>491</v>
      </c>
      <c r="M44" s="335">
        <v>62</v>
      </c>
    </row>
    <row r="45" spans="2:13" ht="27.75" customHeight="1" x14ac:dyDescent="0.2">
      <c r="B45" s="1171"/>
      <c r="C45" s="1172"/>
      <c r="D45" s="104"/>
      <c r="E45" s="1175" t="s">
        <v>35</v>
      </c>
      <c r="F45" s="1175"/>
      <c r="G45" s="1175"/>
      <c r="H45" s="1176"/>
      <c r="I45" s="333">
        <v>3083</v>
      </c>
      <c r="J45" s="334">
        <v>2991</v>
      </c>
      <c r="K45" s="334">
        <v>2955</v>
      </c>
      <c r="L45" s="334">
        <v>2507</v>
      </c>
      <c r="M45" s="335">
        <v>2578</v>
      </c>
    </row>
    <row r="46" spans="2:13" ht="27.75" customHeight="1" x14ac:dyDescent="0.2">
      <c r="B46" s="1171"/>
      <c r="C46" s="1172"/>
      <c r="D46" s="105"/>
      <c r="E46" s="1175" t="s">
        <v>36</v>
      </c>
      <c r="F46" s="1175"/>
      <c r="G46" s="1175"/>
      <c r="H46" s="1176"/>
      <c r="I46" s="333" t="s">
        <v>491</v>
      </c>
      <c r="J46" s="334" t="s">
        <v>491</v>
      </c>
      <c r="K46" s="334" t="s">
        <v>491</v>
      </c>
      <c r="L46" s="334" t="s">
        <v>491</v>
      </c>
      <c r="M46" s="335" t="s">
        <v>491</v>
      </c>
    </row>
    <row r="47" spans="2:13" ht="27.75" customHeight="1" x14ac:dyDescent="0.2">
      <c r="B47" s="1171"/>
      <c r="C47" s="1172"/>
      <c r="D47" s="106"/>
      <c r="E47" s="1185" t="s">
        <v>37</v>
      </c>
      <c r="F47" s="1186"/>
      <c r="G47" s="1186"/>
      <c r="H47" s="1187"/>
      <c r="I47" s="333" t="s">
        <v>491</v>
      </c>
      <c r="J47" s="334" t="s">
        <v>491</v>
      </c>
      <c r="K47" s="334" t="s">
        <v>491</v>
      </c>
      <c r="L47" s="334" t="s">
        <v>491</v>
      </c>
      <c r="M47" s="335" t="s">
        <v>491</v>
      </c>
    </row>
    <row r="48" spans="2:13" ht="27.75" customHeight="1" x14ac:dyDescent="0.2">
      <c r="B48" s="1171"/>
      <c r="C48" s="1172"/>
      <c r="D48" s="104"/>
      <c r="E48" s="1175" t="s">
        <v>38</v>
      </c>
      <c r="F48" s="1175"/>
      <c r="G48" s="1175"/>
      <c r="H48" s="1176"/>
      <c r="I48" s="333" t="s">
        <v>491</v>
      </c>
      <c r="J48" s="334" t="s">
        <v>491</v>
      </c>
      <c r="K48" s="334" t="s">
        <v>491</v>
      </c>
      <c r="L48" s="334" t="s">
        <v>491</v>
      </c>
      <c r="M48" s="335" t="s">
        <v>491</v>
      </c>
    </row>
    <row r="49" spans="2:13" ht="27.75" customHeight="1" x14ac:dyDescent="0.2">
      <c r="B49" s="1173"/>
      <c r="C49" s="1174"/>
      <c r="D49" s="104"/>
      <c r="E49" s="1175" t="s">
        <v>39</v>
      </c>
      <c r="F49" s="1175"/>
      <c r="G49" s="1175"/>
      <c r="H49" s="1176"/>
      <c r="I49" s="333" t="s">
        <v>491</v>
      </c>
      <c r="J49" s="334" t="s">
        <v>491</v>
      </c>
      <c r="K49" s="334" t="s">
        <v>491</v>
      </c>
      <c r="L49" s="334" t="s">
        <v>491</v>
      </c>
      <c r="M49" s="335" t="s">
        <v>491</v>
      </c>
    </row>
    <row r="50" spans="2:13" ht="27.75" customHeight="1" x14ac:dyDescent="0.2">
      <c r="B50" s="1169" t="s">
        <v>40</v>
      </c>
      <c r="C50" s="1170"/>
      <c r="D50" s="107"/>
      <c r="E50" s="1175" t="s">
        <v>41</v>
      </c>
      <c r="F50" s="1175"/>
      <c r="G50" s="1175"/>
      <c r="H50" s="1176"/>
      <c r="I50" s="333">
        <v>6254</v>
      </c>
      <c r="J50" s="334">
        <v>6952</v>
      </c>
      <c r="K50" s="334">
        <v>6839</v>
      </c>
      <c r="L50" s="334">
        <v>6335</v>
      </c>
      <c r="M50" s="335">
        <v>5934</v>
      </c>
    </row>
    <row r="51" spans="2:13" ht="27.75" customHeight="1" x14ac:dyDescent="0.2">
      <c r="B51" s="1171"/>
      <c r="C51" s="1172"/>
      <c r="D51" s="104"/>
      <c r="E51" s="1175" t="s">
        <v>42</v>
      </c>
      <c r="F51" s="1175"/>
      <c r="G51" s="1175"/>
      <c r="H51" s="1176"/>
      <c r="I51" s="333">
        <v>30</v>
      </c>
      <c r="J51" s="334">
        <v>16</v>
      </c>
      <c r="K51" s="334">
        <v>11</v>
      </c>
      <c r="L51" s="334">
        <v>6</v>
      </c>
      <c r="M51" s="335">
        <v>4</v>
      </c>
    </row>
    <row r="52" spans="2:13" ht="27.75" customHeight="1" x14ac:dyDescent="0.2">
      <c r="B52" s="1173"/>
      <c r="C52" s="1174"/>
      <c r="D52" s="104"/>
      <c r="E52" s="1175" t="s">
        <v>43</v>
      </c>
      <c r="F52" s="1175"/>
      <c r="G52" s="1175"/>
      <c r="H52" s="1176"/>
      <c r="I52" s="333">
        <v>22625</v>
      </c>
      <c r="J52" s="334">
        <v>22092</v>
      </c>
      <c r="K52" s="334">
        <v>21512</v>
      </c>
      <c r="L52" s="334">
        <v>20467</v>
      </c>
      <c r="M52" s="335">
        <v>20649</v>
      </c>
    </row>
    <row r="53" spans="2:13" ht="27.75" customHeight="1" thickBot="1" x14ac:dyDescent="0.25">
      <c r="B53" s="1177" t="s">
        <v>19</v>
      </c>
      <c r="C53" s="1178"/>
      <c r="D53" s="108"/>
      <c r="E53" s="1179" t="s">
        <v>44</v>
      </c>
      <c r="F53" s="1179"/>
      <c r="G53" s="1179"/>
      <c r="H53" s="1180"/>
      <c r="I53" s="336">
        <v>3919</v>
      </c>
      <c r="J53" s="337">
        <v>2286</v>
      </c>
      <c r="K53" s="337">
        <v>1669</v>
      </c>
      <c r="L53" s="337">
        <v>3333</v>
      </c>
      <c r="M53" s="338">
        <v>3231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fzyOg29WNn7cJ9sMfqXian+LRfSD3WLbbWDtzgfn+K7qV2+gegPQtvC5B8cYsa0fglUlrYKTNHDc/oyeUqVBQ==" saltValue="x/tYNwKtqE2V3BLwBwAh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4096</v>
      </c>
      <c r="G55" s="339">
        <v>3730</v>
      </c>
      <c r="H55" s="340">
        <v>3614</v>
      </c>
    </row>
    <row r="56" spans="2:8" ht="52.5" customHeight="1" x14ac:dyDescent="0.2">
      <c r="B56" s="120"/>
      <c r="C56" s="1198" t="s">
        <v>47</v>
      </c>
      <c r="D56" s="1198"/>
      <c r="E56" s="1199"/>
      <c r="F56" s="341">
        <v>984</v>
      </c>
      <c r="G56" s="341">
        <v>832</v>
      </c>
      <c r="H56" s="342">
        <v>764</v>
      </c>
    </row>
    <row r="57" spans="2:8" ht="53.25" customHeight="1" x14ac:dyDescent="0.2">
      <c r="B57" s="120"/>
      <c r="C57" s="1200" t="s">
        <v>48</v>
      </c>
      <c r="D57" s="1200"/>
      <c r="E57" s="1201"/>
      <c r="F57" s="343">
        <v>2900</v>
      </c>
      <c r="G57" s="343">
        <v>2843</v>
      </c>
      <c r="H57" s="344">
        <v>2651</v>
      </c>
    </row>
    <row r="58" spans="2:8" ht="45.75" customHeight="1" x14ac:dyDescent="0.2">
      <c r="B58" s="121"/>
      <c r="C58" s="1188" t="s">
        <v>568</v>
      </c>
      <c r="D58" s="1189"/>
      <c r="E58" s="1190"/>
      <c r="F58" s="345">
        <v>1954</v>
      </c>
      <c r="G58" s="345">
        <v>1954</v>
      </c>
      <c r="H58" s="346">
        <v>1955</v>
      </c>
    </row>
    <row r="59" spans="2:8" ht="45.75" customHeight="1" x14ac:dyDescent="0.2">
      <c r="B59" s="121"/>
      <c r="C59" s="1188" t="s">
        <v>569</v>
      </c>
      <c r="D59" s="1189"/>
      <c r="E59" s="1190"/>
      <c r="F59" s="345">
        <v>412</v>
      </c>
      <c r="G59" s="345">
        <v>411</v>
      </c>
      <c r="H59" s="346">
        <v>270</v>
      </c>
    </row>
    <row r="60" spans="2:8" ht="45.75" customHeight="1" x14ac:dyDescent="0.2">
      <c r="B60" s="121"/>
      <c r="C60" s="1188" t="s">
        <v>570</v>
      </c>
      <c r="D60" s="1189"/>
      <c r="E60" s="1190"/>
      <c r="F60" s="345">
        <v>300</v>
      </c>
      <c r="G60" s="345">
        <v>250</v>
      </c>
      <c r="H60" s="346">
        <v>201</v>
      </c>
    </row>
    <row r="61" spans="2:8" ht="45.75" customHeight="1" x14ac:dyDescent="0.2">
      <c r="B61" s="121"/>
      <c r="C61" s="1188" t="s">
        <v>571</v>
      </c>
      <c r="D61" s="1189"/>
      <c r="E61" s="1190"/>
      <c r="F61" s="345">
        <v>99</v>
      </c>
      <c r="G61" s="345">
        <v>94</v>
      </c>
      <c r="H61" s="346">
        <v>92</v>
      </c>
    </row>
    <row r="62" spans="2:8" ht="45.75" customHeight="1" thickBot="1" x14ac:dyDescent="0.25">
      <c r="B62" s="122"/>
      <c r="C62" s="1191" t="s">
        <v>572</v>
      </c>
      <c r="D62" s="1192"/>
      <c r="E62" s="1193"/>
      <c r="F62" s="347">
        <v>73</v>
      </c>
      <c r="G62" s="347">
        <v>73</v>
      </c>
      <c r="H62" s="348">
        <v>73</v>
      </c>
    </row>
    <row r="63" spans="2:8" ht="52.5" customHeight="1" thickBot="1" x14ac:dyDescent="0.25">
      <c r="B63" s="123"/>
      <c r="C63" s="1194" t="s">
        <v>49</v>
      </c>
      <c r="D63" s="1194"/>
      <c r="E63" s="1195"/>
      <c r="F63" s="349">
        <v>7979</v>
      </c>
      <c r="G63" s="349">
        <v>7405</v>
      </c>
      <c r="H63" s="350">
        <v>7028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oj6SC81GCKNBnZWb6sutjMlQ/2OjITHW5bnbON8o76nTs8M6RyqQ8pa3K1VdVV3ulGSVlaY6WnDMEQksyQ0Ftw==" saltValue="zYsdFE4V/lUP6YE0kzyO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82501</v>
      </c>
      <c r="E3" s="142"/>
      <c r="F3" s="143">
        <v>92632</v>
      </c>
      <c r="G3" s="144"/>
      <c r="H3" s="145"/>
    </row>
    <row r="4" spans="1:8" x14ac:dyDescent="0.2">
      <c r="A4" s="146"/>
      <c r="B4" s="147"/>
      <c r="C4" s="148"/>
      <c r="D4" s="149">
        <v>36538</v>
      </c>
      <c r="E4" s="150"/>
      <c r="F4" s="151">
        <v>47978</v>
      </c>
      <c r="G4" s="152"/>
      <c r="H4" s="153"/>
    </row>
    <row r="5" spans="1:8" x14ac:dyDescent="0.2">
      <c r="A5" s="134" t="s">
        <v>523</v>
      </c>
      <c r="B5" s="139"/>
      <c r="C5" s="140"/>
      <c r="D5" s="141">
        <v>90833</v>
      </c>
      <c r="E5" s="142"/>
      <c r="F5" s="143">
        <v>96469</v>
      </c>
      <c r="G5" s="144"/>
      <c r="H5" s="145"/>
    </row>
    <row r="6" spans="1:8" x14ac:dyDescent="0.2">
      <c r="A6" s="146"/>
      <c r="B6" s="147"/>
      <c r="C6" s="148"/>
      <c r="D6" s="149">
        <v>49191</v>
      </c>
      <c r="E6" s="150"/>
      <c r="F6" s="151">
        <v>49775</v>
      </c>
      <c r="G6" s="152"/>
      <c r="H6" s="153"/>
    </row>
    <row r="7" spans="1:8" x14ac:dyDescent="0.2">
      <c r="A7" s="134" t="s">
        <v>524</v>
      </c>
      <c r="B7" s="139"/>
      <c r="C7" s="140"/>
      <c r="D7" s="141">
        <v>70239</v>
      </c>
      <c r="E7" s="142"/>
      <c r="F7" s="143">
        <v>85743</v>
      </c>
      <c r="G7" s="144"/>
      <c r="H7" s="145"/>
    </row>
    <row r="8" spans="1:8" x14ac:dyDescent="0.2">
      <c r="A8" s="146"/>
      <c r="B8" s="147"/>
      <c r="C8" s="148"/>
      <c r="D8" s="149">
        <v>36513</v>
      </c>
      <c r="E8" s="150"/>
      <c r="F8" s="151">
        <v>45231</v>
      </c>
      <c r="G8" s="152"/>
      <c r="H8" s="153"/>
    </row>
    <row r="9" spans="1:8" x14ac:dyDescent="0.2">
      <c r="A9" s="134" t="s">
        <v>525</v>
      </c>
      <c r="B9" s="139"/>
      <c r="C9" s="140"/>
      <c r="D9" s="141">
        <v>104099</v>
      </c>
      <c r="E9" s="142"/>
      <c r="F9" s="143">
        <v>92509</v>
      </c>
      <c r="G9" s="144"/>
      <c r="H9" s="145"/>
    </row>
    <row r="10" spans="1:8" x14ac:dyDescent="0.2">
      <c r="A10" s="146"/>
      <c r="B10" s="147"/>
      <c r="C10" s="148"/>
      <c r="D10" s="149">
        <v>66403</v>
      </c>
      <c r="E10" s="150"/>
      <c r="F10" s="151">
        <v>52274</v>
      </c>
      <c r="G10" s="152"/>
      <c r="H10" s="153"/>
    </row>
    <row r="11" spans="1:8" x14ac:dyDescent="0.2">
      <c r="A11" s="134" t="s">
        <v>526</v>
      </c>
      <c r="B11" s="139"/>
      <c r="C11" s="140"/>
      <c r="D11" s="141">
        <v>92513</v>
      </c>
      <c r="E11" s="142"/>
      <c r="F11" s="143">
        <v>98544</v>
      </c>
      <c r="G11" s="144"/>
      <c r="H11" s="145"/>
    </row>
    <row r="12" spans="1:8" x14ac:dyDescent="0.2">
      <c r="A12" s="146"/>
      <c r="B12" s="147"/>
      <c r="C12" s="154"/>
      <c r="D12" s="149">
        <v>55420</v>
      </c>
      <c r="E12" s="150"/>
      <c r="F12" s="151">
        <v>55816</v>
      </c>
      <c r="G12" s="152"/>
      <c r="H12" s="153"/>
    </row>
    <row r="13" spans="1:8" x14ac:dyDescent="0.2">
      <c r="A13" s="134"/>
      <c r="B13" s="139"/>
      <c r="C13" s="140"/>
      <c r="D13" s="141">
        <v>88037</v>
      </c>
      <c r="E13" s="142"/>
      <c r="F13" s="143">
        <v>93179</v>
      </c>
      <c r="G13" s="155"/>
      <c r="H13" s="145"/>
    </row>
    <row r="14" spans="1:8" x14ac:dyDescent="0.2">
      <c r="A14" s="146"/>
      <c r="B14" s="147"/>
      <c r="C14" s="148"/>
      <c r="D14" s="149">
        <v>48813</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5.05</v>
      </c>
      <c r="C19" s="156">
        <f>ROUND(VALUE(SUBSTITUTE(実質収支比率等に係る経年分析!G$48,"▲","-")),2)</f>
        <v>4.0599999999999996</v>
      </c>
      <c r="D19" s="156">
        <f>ROUND(VALUE(SUBSTITUTE(実質収支比率等に係る経年分析!H$48,"▲","-")),2)</f>
        <v>5.25</v>
      </c>
      <c r="E19" s="156">
        <f>ROUND(VALUE(SUBSTITUTE(実質収支比率等に係る経年分析!I$48,"▲","-")),2)</f>
        <v>5.62</v>
      </c>
      <c r="F19" s="156">
        <f>ROUND(VALUE(SUBSTITUTE(実質収支比率等に係る経年分析!J$48,"▲","-")),2)</f>
        <v>3.52</v>
      </c>
    </row>
    <row r="20" spans="1:11" x14ac:dyDescent="0.2">
      <c r="A20" s="156" t="s">
        <v>53</v>
      </c>
      <c r="B20" s="156">
        <f>ROUND(VALUE(SUBSTITUTE(実質収支比率等に係る経年分析!F$47,"▲","-")),2)</f>
        <v>32.78</v>
      </c>
      <c r="C20" s="156">
        <f>ROUND(VALUE(SUBSTITUTE(実質収支比率等に係る経年分析!G$47,"▲","-")),2)</f>
        <v>33.549999999999997</v>
      </c>
      <c r="D20" s="156">
        <f>ROUND(VALUE(SUBSTITUTE(実質収支比率等に係る経年分析!H$47,"▲","-")),2)</f>
        <v>34.86</v>
      </c>
      <c r="E20" s="156">
        <f>ROUND(VALUE(SUBSTITUTE(実質収支比率等に係る経年分析!I$47,"▲","-")),2)</f>
        <v>31.8</v>
      </c>
      <c r="F20" s="156">
        <f>ROUND(VALUE(SUBSTITUTE(実質収支比率等に係る経年分析!J$47,"▲","-")),2)</f>
        <v>30.44</v>
      </c>
    </row>
    <row r="21" spans="1:11" x14ac:dyDescent="0.2">
      <c r="A21" s="156" t="s">
        <v>54</v>
      </c>
      <c r="B21" s="156">
        <f>IF(ISNUMBER(VALUE(SUBSTITUTE(実質収支比率等に係る経年分析!F$49,"▲","-"))),ROUND(VALUE(SUBSTITUTE(実質収支比率等に係る経年分析!F$49,"▲","-")),2),NA())</f>
        <v>-0.11</v>
      </c>
      <c r="C21" s="156">
        <f>IF(ISNUMBER(VALUE(SUBSTITUTE(実質収支比率等に係る経年分析!G$49,"▲","-"))),ROUND(VALUE(SUBSTITUTE(実質収支比率等に係る経年分析!G$49,"▲","-")),2),NA())</f>
        <v>1.86</v>
      </c>
      <c r="D21" s="156">
        <f>IF(ISNUMBER(VALUE(SUBSTITUTE(実質収支比率等に係る経年分析!H$49,"▲","-"))),ROUND(VALUE(SUBSTITUTE(実質収支比率等に係る経年分析!H$49,"▲","-")),2),NA())</f>
        <v>1.08</v>
      </c>
      <c r="E21" s="156">
        <f>IF(ISNUMBER(VALUE(SUBSTITUTE(実質収支比率等に係る経年分析!I$49,"▲","-"))),ROUND(VALUE(SUBSTITUTE(実質収支比率等に係る経年分析!I$49,"▲","-")),2),NA())</f>
        <v>-2.76</v>
      </c>
      <c r="F21" s="156">
        <f>IF(ISNUMBER(VALUE(SUBSTITUTE(実質収支比率等に係る経年分析!J$49,"▲","-"))),ROUND(VALUE(SUBSTITUTE(実質収支比率等に係る経年分析!J$49,"▲","-")),2),NA())</f>
        <v>-3.01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美馬市小水力発電事業特別会計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2">
      <c r="A30" s="157" t="str">
        <f>IF(連結実質赤字比率に係る赤字・黒字の構成分析!C$40="",NA(),連結実質赤字比率に係る赤字・黒字の構成分析!C$40)</f>
        <v>美馬市簡易水道事業会計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0.23</v>
      </c>
    </row>
    <row r="31" spans="1:11" x14ac:dyDescent="0.2">
      <c r="A31" s="157" t="str">
        <f>IF(連結実質赤字比率に係る赤字・黒字の構成分析!C$39="",NA(),連結実質赤字比率に係る赤字・黒字の構成分析!C$39)</f>
        <v>美馬市国民健康保険特別会計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0.28999999999999998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v>
      </c>
    </row>
    <row r="32" spans="1:11" x14ac:dyDescent="0.2">
      <c r="A32" s="157" t="str">
        <f>IF(連結実質赤字比率に係る赤字・黒字の構成分析!C$38="",NA(),連結実質赤字比率に係る赤字・黒字の構成分析!C$38)</f>
        <v>美馬市下水道事業会計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0.68</v>
      </c>
    </row>
    <row r="33" spans="1:16" x14ac:dyDescent="0.2">
      <c r="A33" s="157" t="str">
        <f>IF(連結実質赤字比率に係る赤字・黒字の構成分析!C$37="",NA(),連結実質赤字比率に係る赤字・黒字の構成分析!C$37)</f>
        <v>美馬市介護保険特別会計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0.73</v>
      </c>
    </row>
    <row r="34" spans="1:16" x14ac:dyDescent="0.2">
      <c r="A34" s="157" t="str">
        <f>IF(連結実質赤字比率に係る赤字・黒字の構成分析!C$36="",NA(),連結実質赤字比率に係る赤字・黒字の構成分析!C$36)</f>
        <v>美馬市工業用水道事業会計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2.0099999999999998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3.52</v>
      </c>
    </row>
    <row r="36" spans="1:16" x14ac:dyDescent="0.2">
      <c r="A36" s="157" t="str">
        <f>IF(連結実質赤字比率に係る赤字・黒字の構成分析!C$34="",NA(),連結実質赤字比率に係る赤字・黒字の構成分析!C$34)</f>
        <v>美馬市水道事業会計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5.85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2226</v>
      </c>
      <c r="E42" s="158"/>
      <c r="F42" s="158"/>
      <c r="G42" s="158">
        <f>'実質公債費比率（分子）の構造'!L$52</f>
        <v>2269</v>
      </c>
      <c r="H42" s="158"/>
      <c r="I42" s="158"/>
      <c r="J42" s="158">
        <f>'実質公債費比率（分子）の構造'!M$52</f>
        <v>2193</v>
      </c>
      <c r="K42" s="158"/>
      <c r="L42" s="158"/>
      <c r="M42" s="158">
        <f>'実質公債費比率（分子）の構造'!N$52</f>
        <v>2215</v>
      </c>
      <c r="N42" s="158"/>
      <c r="O42" s="158"/>
      <c r="P42" s="158">
        <f>'実質公債費比率（分子）の構造'!O$52</f>
        <v>2196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v>
      </c>
      <c r="C45" s="158"/>
      <c r="D45" s="158"/>
      <c r="E45" s="158">
        <f>'実質公債費比率（分子）の構造'!L$49</f>
        <v>10</v>
      </c>
      <c r="F45" s="158"/>
      <c r="G45" s="158"/>
      <c r="H45" s="158">
        <f>'実質公債費比率（分子）の構造'!M$49</f>
        <v>3</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212</v>
      </c>
      <c r="C46" s="158"/>
      <c r="D46" s="158"/>
      <c r="E46" s="158">
        <f>'実質公債費比率（分子）の構造'!L$48</f>
        <v>203</v>
      </c>
      <c r="F46" s="158"/>
      <c r="G46" s="158"/>
      <c r="H46" s="158">
        <f>'実質公債費比率（分子）の構造'!M$48</f>
        <v>199</v>
      </c>
      <c r="I46" s="158"/>
      <c r="J46" s="158"/>
      <c r="K46" s="158">
        <f>'実質公債費比率（分子）の構造'!N$48</f>
        <v>216</v>
      </c>
      <c r="L46" s="158"/>
      <c r="M46" s="158"/>
      <c r="N46" s="158">
        <f>'実質公債費比率（分子）の構造'!O$48</f>
        <v>196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2908</v>
      </c>
      <c r="C49" s="158"/>
      <c r="D49" s="158"/>
      <c r="E49" s="158">
        <f>'実質公債費比率（分子）の構造'!L$45</f>
        <v>2978</v>
      </c>
      <c r="F49" s="158"/>
      <c r="G49" s="158"/>
      <c r="H49" s="158">
        <f>'実質公債費比率（分子）の構造'!M$45</f>
        <v>2883</v>
      </c>
      <c r="I49" s="158"/>
      <c r="J49" s="158"/>
      <c r="K49" s="158">
        <f>'実質公債費比率（分子）の構造'!N$45</f>
        <v>2903</v>
      </c>
      <c r="L49" s="158"/>
      <c r="M49" s="158"/>
      <c r="N49" s="158">
        <f>'実質公債費比率（分子）の構造'!O$45</f>
        <v>2761</v>
      </c>
      <c r="O49" s="158"/>
      <c r="P49" s="158"/>
    </row>
    <row r="50" spans="1:16" x14ac:dyDescent="0.2">
      <c r="A50" s="158" t="s">
        <v>67</v>
      </c>
      <c r="B50" s="158" t="e">
        <f>NA()</f>
        <v>#N/A</v>
      </c>
      <c r="C50" s="158">
        <f>IF(ISNUMBER('実質公債費比率（分子）の構造'!K$53),'実質公債費比率（分子）の構造'!K$53,NA())</f>
        <v>905</v>
      </c>
      <c r="D50" s="158" t="e">
        <f>NA()</f>
        <v>#N/A</v>
      </c>
      <c r="E50" s="158" t="e">
        <f>NA()</f>
        <v>#N/A</v>
      </c>
      <c r="F50" s="158">
        <f>IF(ISNUMBER('実質公債費比率（分子）の構造'!L$53),'実質公債費比率（分子）の構造'!L$53,NA())</f>
        <v>922</v>
      </c>
      <c r="G50" s="158" t="e">
        <f>NA()</f>
        <v>#N/A</v>
      </c>
      <c r="H50" s="158" t="e">
        <f>NA()</f>
        <v>#N/A</v>
      </c>
      <c r="I50" s="158">
        <f>IF(ISNUMBER('実質公債費比率（分子）の構造'!M$53),'実質公債費比率（分子）の構造'!M$53,NA())</f>
        <v>892</v>
      </c>
      <c r="J50" s="158" t="e">
        <f>NA()</f>
        <v>#N/A</v>
      </c>
      <c r="K50" s="158" t="e">
        <f>NA()</f>
        <v>#N/A</v>
      </c>
      <c r="L50" s="158">
        <f>IF(ISNUMBER('実質公債費比率（分子）の構造'!N$53),'実質公債費比率（分子）の構造'!N$53,NA())</f>
        <v>904</v>
      </c>
      <c r="M50" s="158" t="e">
        <f>NA()</f>
        <v>#N/A</v>
      </c>
      <c r="N50" s="158" t="e">
        <f>NA()</f>
        <v>#N/A</v>
      </c>
      <c r="O50" s="158">
        <f>IF(ISNUMBER('実質公債費比率（分子）の構造'!O$53),'実質公債費比率（分子）の構造'!O$53,NA())</f>
        <v>761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22625</v>
      </c>
      <c r="E56" s="157"/>
      <c r="F56" s="157"/>
      <c r="G56" s="157">
        <f>'将来負担比率（分子）の構造'!J$52</f>
        <v>22092</v>
      </c>
      <c r="H56" s="157"/>
      <c r="I56" s="157"/>
      <c r="J56" s="157">
        <f>'将来負担比率（分子）の構造'!K$52</f>
        <v>21512</v>
      </c>
      <c r="K56" s="157"/>
      <c r="L56" s="157"/>
      <c r="M56" s="157">
        <f>'将来負担比率（分子）の構造'!L$52</f>
        <v>20467</v>
      </c>
      <c r="N56" s="157"/>
      <c r="O56" s="157"/>
      <c r="P56" s="157">
        <f>'将来負担比率（分子）の構造'!M$52</f>
        <v>20649</v>
      </c>
    </row>
    <row r="57" spans="1:16" x14ac:dyDescent="0.2">
      <c r="A57" s="157" t="s">
        <v>42</v>
      </c>
      <c r="B57" s="157"/>
      <c r="C57" s="157"/>
      <c r="D57" s="157">
        <f>'将来負担比率（分子）の構造'!I$51</f>
        <v>30</v>
      </c>
      <c r="E57" s="157"/>
      <c r="F57" s="157"/>
      <c r="G57" s="157">
        <f>'将来負担比率（分子）の構造'!J$51</f>
        <v>16</v>
      </c>
      <c r="H57" s="157"/>
      <c r="I57" s="157"/>
      <c r="J57" s="157">
        <f>'将来負担比率（分子）の構造'!K$51</f>
        <v>11</v>
      </c>
      <c r="K57" s="157"/>
      <c r="L57" s="157"/>
      <c r="M57" s="157">
        <f>'将来負担比率（分子）の構造'!L$51</f>
        <v>6</v>
      </c>
      <c r="N57" s="157"/>
      <c r="O57" s="157"/>
      <c r="P57" s="157">
        <f>'将来負担比率（分子）の構造'!M$51</f>
        <v>4</v>
      </c>
    </row>
    <row r="58" spans="1:16" x14ac:dyDescent="0.2">
      <c r="A58" s="157" t="s">
        <v>41</v>
      </c>
      <c r="B58" s="157"/>
      <c r="C58" s="157"/>
      <c r="D58" s="157">
        <f>'将来負担比率（分子）の構造'!I$50</f>
        <v>6254</v>
      </c>
      <c r="E58" s="157"/>
      <c r="F58" s="157"/>
      <c r="G58" s="157">
        <f>'将来負担比率（分子）の構造'!J$50</f>
        <v>6952</v>
      </c>
      <c r="H58" s="157"/>
      <c r="I58" s="157"/>
      <c r="J58" s="157">
        <f>'将来負担比率（分子）の構造'!K$50</f>
        <v>6839</v>
      </c>
      <c r="K58" s="157"/>
      <c r="L58" s="157"/>
      <c r="M58" s="157">
        <f>'将来負担比率（分子）の構造'!L$50</f>
        <v>6335</v>
      </c>
      <c r="N58" s="157"/>
      <c r="O58" s="157"/>
      <c r="P58" s="157">
        <f>'将来負担比率（分子）の構造'!M$50</f>
        <v>5934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3083</v>
      </c>
      <c r="C62" s="157"/>
      <c r="D62" s="157"/>
      <c r="E62" s="157">
        <f>'将来負担比率（分子）の構造'!J$45</f>
        <v>2991</v>
      </c>
      <c r="F62" s="157"/>
      <c r="G62" s="157"/>
      <c r="H62" s="157">
        <f>'将来負担比率（分子）の構造'!K$45</f>
        <v>2955</v>
      </c>
      <c r="I62" s="157"/>
      <c r="J62" s="157"/>
      <c r="K62" s="157">
        <f>'将来負担比率（分子）の構造'!L$45</f>
        <v>2507</v>
      </c>
      <c r="L62" s="157"/>
      <c r="M62" s="157"/>
      <c r="N62" s="157">
        <f>'将来負担比率（分子）の構造'!M$45</f>
        <v>2578</v>
      </c>
      <c r="O62" s="157"/>
      <c r="P62" s="157"/>
    </row>
    <row r="63" spans="1:16" x14ac:dyDescent="0.2">
      <c r="A63" s="157" t="s">
        <v>34</v>
      </c>
      <c r="B63" s="157">
        <f>'将来負担比率（分子）の構造'!I$44</f>
        <v>8</v>
      </c>
      <c r="C63" s="157"/>
      <c r="D63" s="157"/>
      <c r="E63" s="157">
        <f>'将来負担比率（分子）の構造'!J$44</f>
        <v>2</v>
      </c>
      <c r="F63" s="157"/>
      <c r="G63" s="157"/>
      <c r="H63" s="157" t="str">
        <f>'将来負担比率（分子）の構造'!K$44</f>
        <v>-</v>
      </c>
      <c r="I63" s="157"/>
      <c r="J63" s="157"/>
      <c r="K63" s="157" t="str">
        <f>'将来負担比率（分子）の構造'!L$44</f>
        <v>-</v>
      </c>
      <c r="L63" s="157"/>
      <c r="M63" s="157"/>
      <c r="N63" s="157">
        <f>'将来負担比率（分子）の構造'!M$44</f>
        <v>62</v>
      </c>
      <c r="O63" s="157"/>
      <c r="P63" s="157"/>
    </row>
    <row r="64" spans="1:16" x14ac:dyDescent="0.2">
      <c r="A64" s="157" t="s">
        <v>33</v>
      </c>
      <c r="B64" s="157">
        <f>'将来負担比率（分子）の構造'!I$43</f>
        <v>1057</v>
      </c>
      <c r="C64" s="157"/>
      <c r="D64" s="157"/>
      <c r="E64" s="157">
        <f>'将来負担比率（分子）の構造'!J$43</f>
        <v>615</v>
      </c>
      <c r="F64" s="157"/>
      <c r="G64" s="157"/>
      <c r="H64" s="157">
        <f>'将来負担比率（分子）の構造'!K$43</f>
        <v>554</v>
      </c>
      <c r="I64" s="157"/>
      <c r="J64" s="157"/>
      <c r="K64" s="157">
        <f>'将来負担比率（分子）の構造'!L$43</f>
        <v>1549</v>
      </c>
      <c r="L64" s="157"/>
      <c r="M64" s="157"/>
      <c r="N64" s="157">
        <f>'将来負担比率（分子）の構造'!M$43</f>
        <v>1417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28680</v>
      </c>
      <c r="C66" s="157"/>
      <c r="D66" s="157"/>
      <c r="E66" s="157">
        <f>'将来負担比率（分子）の構造'!J$41</f>
        <v>27737</v>
      </c>
      <c r="F66" s="157"/>
      <c r="G66" s="157"/>
      <c r="H66" s="157">
        <f>'将来負担比率（分子）の構造'!K$41</f>
        <v>26521</v>
      </c>
      <c r="I66" s="157"/>
      <c r="J66" s="157"/>
      <c r="K66" s="157">
        <f>'将来負担比率（分子）の構造'!L$41</f>
        <v>26085</v>
      </c>
      <c r="L66" s="157"/>
      <c r="M66" s="157"/>
      <c r="N66" s="157">
        <f>'将来負担比率（分子）の構造'!M$41</f>
        <v>25760</v>
      </c>
      <c r="O66" s="157"/>
      <c r="P66" s="157"/>
    </row>
    <row r="67" spans="1:16" x14ac:dyDescent="0.2">
      <c r="A67" s="157" t="s">
        <v>71</v>
      </c>
      <c r="B67" s="157" t="e">
        <f>NA()</f>
        <v>#N/A</v>
      </c>
      <c r="C67" s="157">
        <f>IF(ISNUMBER('将来負担比率（分子）の構造'!I$53), IF('将来負担比率（分子）の構造'!I$53 &lt; 0, 0, '将来負担比率（分子）の構造'!I$53), NA())</f>
        <v>3919</v>
      </c>
      <c r="D67" s="157" t="e">
        <f>NA()</f>
        <v>#N/A</v>
      </c>
      <c r="E67" s="157" t="e">
        <f>NA()</f>
        <v>#N/A</v>
      </c>
      <c r="F67" s="157">
        <f>IF(ISNUMBER('将来負担比率（分子）の構造'!J$53), IF('将来負担比率（分子）の構造'!J$53 &lt; 0, 0, '将来負担比率（分子）の構造'!J$53), NA())</f>
        <v>2286</v>
      </c>
      <c r="G67" s="157" t="e">
        <f>NA()</f>
        <v>#N/A</v>
      </c>
      <c r="H67" s="157" t="e">
        <f>NA()</f>
        <v>#N/A</v>
      </c>
      <c r="I67" s="157">
        <f>IF(ISNUMBER('将来負担比率（分子）の構造'!K$53), IF('将来負担比率（分子）の構造'!K$53 &lt; 0, 0, '将来負担比率（分子）の構造'!K$53), NA())</f>
        <v>1669</v>
      </c>
      <c r="J67" s="157" t="e">
        <f>NA()</f>
        <v>#N/A</v>
      </c>
      <c r="K67" s="157" t="e">
        <f>NA()</f>
        <v>#N/A</v>
      </c>
      <c r="L67" s="157">
        <f>IF(ISNUMBER('将来負担比率（分子）の構造'!L$53), IF('将来負担比率（分子）の構造'!L$53 &lt; 0, 0, '将来負担比率（分子）の構造'!L$53), NA())</f>
        <v>3333</v>
      </c>
      <c r="M67" s="157" t="e">
        <f>NA()</f>
        <v>#N/A</v>
      </c>
      <c r="N67" s="157" t="e">
        <f>NA()</f>
        <v>#N/A</v>
      </c>
      <c r="O67" s="157">
        <f>IF(ISNUMBER('将来負担比率（分子）の構造'!M$53), IF('将来負担比率（分子）の構造'!M$53 &lt; 0, 0, '将来負担比率（分子）の構造'!M$53), NA())</f>
        <v>3231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4096</v>
      </c>
      <c r="C72" s="161">
        <f>基金残高に係る経年分析!G55</f>
        <v>3730</v>
      </c>
      <c r="D72" s="161">
        <f>基金残高に係る経年分析!H55</f>
        <v>3614</v>
      </c>
    </row>
    <row r="73" spans="1:16" x14ac:dyDescent="0.2">
      <c r="A73" s="160" t="s">
        <v>74</v>
      </c>
      <c r="B73" s="161">
        <f>基金残高に係る経年分析!F56</f>
        <v>984</v>
      </c>
      <c r="C73" s="161">
        <f>基金残高に係る経年分析!G56</f>
        <v>832</v>
      </c>
      <c r="D73" s="161">
        <f>基金残高に係る経年分析!H56</f>
        <v>764</v>
      </c>
    </row>
    <row r="74" spans="1:16" x14ac:dyDescent="0.2">
      <c r="A74" s="160" t="s">
        <v>75</v>
      </c>
      <c r="B74" s="161">
        <f>基金残高に係る経年分析!F57</f>
        <v>2900</v>
      </c>
      <c r="C74" s="161">
        <f>基金残高に係る経年分析!G57</f>
        <v>2843</v>
      </c>
      <c r="D74" s="161">
        <f>基金残高に係る経年分析!H57</f>
        <v>2651</v>
      </c>
    </row>
  </sheetData>
  <sheetProtection algorithmName="SHA-512" hashValue="t1yJlqrGO0+ScVND/FyA63aI9PeO/97p9M9ubfiVywf2wHeKOKHDcS4M9G6co6l3G/Ol9wpiU1z4rL7HhohiqQ==" saltValue="OMvKRVKbdDfZ//bz3BML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3067702</v>
      </c>
      <c r="S5" s="664"/>
      <c r="T5" s="664"/>
      <c r="U5" s="664"/>
      <c r="V5" s="664"/>
      <c r="W5" s="664"/>
      <c r="X5" s="664"/>
      <c r="Y5" s="689"/>
      <c r="Z5" s="702">
        <v>13.6</v>
      </c>
      <c r="AA5" s="702"/>
      <c r="AB5" s="702"/>
      <c r="AC5" s="702"/>
      <c r="AD5" s="703">
        <v>3067702</v>
      </c>
      <c r="AE5" s="703"/>
      <c r="AF5" s="703"/>
      <c r="AG5" s="703"/>
      <c r="AH5" s="703"/>
      <c r="AI5" s="703"/>
      <c r="AJ5" s="703"/>
      <c r="AK5" s="703"/>
      <c r="AL5" s="690">
        <v>25.8</v>
      </c>
      <c r="AM5" s="672"/>
      <c r="AN5" s="672"/>
      <c r="AO5" s="691"/>
      <c r="AP5" s="666" t="s">
        <v>216</v>
      </c>
      <c r="AQ5" s="667"/>
      <c r="AR5" s="667"/>
      <c r="AS5" s="667"/>
      <c r="AT5" s="667"/>
      <c r="AU5" s="667"/>
      <c r="AV5" s="667"/>
      <c r="AW5" s="667"/>
      <c r="AX5" s="667"/>
      <c r="AY5" s="667"/>
      <c r="AZ5" s="667"/>
      <c r="BA5" s="667"/>
      <c r="BB5" s="667"/>
      <c r="BC5" s="667"/>
      <c r="BD5" s="667"/>
      <c r="BE5" s="667"/>
      <c r="BF5" s="668"/>
      <c r="BG5" s="608">
        <v>3067309</v>
      </c>
      <c r="BH5" s="609"/>
      <c r="BI5" s="609"/>
      <c r="BJ5" s="609"/>
      <c r="BK5" s="609"/>
      <c r="BL5" s="609"/>
      <c r="BM5" s="609"/>
      <c r="BN5" s="610"/>
      <c r="BO5" s="646">
        <v>100</v>
      </c>
      <c r="BP5" s="646"/>
      <c r="BQ5" s="646"/>
      <c r="BR5" s="646"/>
      <c r="BS5" s="647">
        <v>53288</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319177</v>
      </c>
      <c r="S6" s="609"/>
      <c r="T6" s="609"/>
      <c r="U6" s="609"/>
      <c r="V6" s="609"/>
      <c r="W6" s="609"/>
      <c r="X6" s="609"/>
      <c r="Y6" s="610"/>
      <c r="Z6" s="646">
        <v>1.4</v>
      </c>
      <c r="AA6" s="646"/>
      <c r="AB6" s="646"/>
      <c r="AC6" s="646"/>
      <c r="AD6" s="647">
        <v>319177</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3067309</v>
      </c>
      <c r="BH6" s="609"/>
      <c r="BI6" s="609"/>
      <c r="BJ6" s="609"/>
      <c r="BK6" s="609"/>
      <c r="BL6" s="609"/>
      <c r="BM6" s="609"/>
      <c r="BN6" s="610"/>
      <c r="BO6" s="646">
        <v>100</v>
      </c>
      <c r="BP6" s="646"/>
      <c r="BQ6" s="646"/>
      <c r="BR6" s="646"/>
      <c r="BS6" s="647">
        <v>53288</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159211</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159211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1877</v>
      </c>
      <c r="S7" s="609"/>
      <c r="T7" s="609"/>
      <c r="U7" s="609"/>
      <c r="V7" s="609"/>
      <c r="W7" s="609"/>
      <c r="X7" s="609"/>
      <c r="Y7" s="610"/>
      <c r="Z7" s="646">
        <v>0</v>
      </c>
      <c r="AA7" s="646"/>
      <c r="AB7" s="646"/>
      <c r="AC7" s="646"/>
      <c r="AD7" s="647">
        <v>1877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1255374</v>
      </c>
      <c r="BH7" s="609"/>
      <c r="BI7" s="609"/>
      <c r="BJ7" s="609"/>
      <c r="BK7" s="609"/>
      <c r="BL7" s="609"/>
      <c r="BM7" s="609"/>
      <c r="BN7" s="610"/>
      <c r="BO7" s="646">
        <v>40.9</v>
      </c>
      <c r="BP7" s="646"/>
      <c r="BQ7" s="646"/>
      <c r="BR7" s="646"/>
      <c r="BS7" s="647">
        <v>53288</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4129233</v>
      </c>
      <c r="CS7" s="609"/>
      <c r="CT7" s="609"/>
      <c r="CU7" s="609"/>
      <c r="CV7" s="609"/>
      <c r="CW7" s="609"/>
      <c r="CX7" s="609"/>
      <c r="CY7" s="610"/>
      <c r="CZ7" s="646">
        <v>18.7</v>
      </c>
      <c r="DA7" s="646"/>
      <c r="DB7" s="646"/>
      <c r="DC7" s="646"/>
      <c r="DD7" s="614">
        <v>527309</v>
      </c>
      <c r="DE7" s="609"/>
      <c r="DF7" s="609"/>
      <c r="DG7" s="609"/>
      <c r="DH7" s="609"/>
      <c r="DI7" s="609"/>
      <c r="DJ7" s="609"/>
      <c r="DK7" s="609"/>
      <c r="DL7" s="609"/>
      <c r="DM7" s="609"/>
      <c r="DN7" s="609"/>
      <c r="DO7" s="609"/>
      <c r="DP7" s="610"/>
      <c r="DQ7" s="614">
        <v>3143749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43970</v>
      </c>
      <c r="S8" s="609"/>
      <c r="T8" s="609"/>
      <c r="U8" s="609"/>
      <c r="V8" s="609"/>
      <c r="W8" s="609"/>
      <c r="X8" s="609"/>
      <c r="Y8" s="610"/>
      <c r="Z8" s="646">
        <v>0.2</v>
      </c>
      <c r="AA8" s="646"/>
      <c r="AB8" s="646"/>
      <c r="AC8" s="646"/>
      <c r="AD8" s="647">
        <v>43970</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38890</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6930235</v>
      </c>
      <c r="CS8" s="609"/>
      <c r="CT8" s="609"/>
      <c r="CU8" s="609"/>
      <c r="CV8" s="609"/>
      <c r="CW8" s="609"/>
      <c r="CX8" s="609"/>
      <c r="CY8" s="610"/>
      <c r="CZ8" s="646">
        <v>31.4</v>
      </c>
      <c r="DA8" s="646"/>
      <c r="DB8" s="646"/>
      <c r="DC8" s="646"/>
      <c r="DD8" s="614">
        <v>10466</v>
      </c>
      <c r="DE8" s="609"/>
      <c r="DF8" s="609"/>
      <c r="DG8" s="609"/>
      <c r="DH8" s="609"/>
      <c r="DI8" s="609"/>
      <c r="DJ8" s="609"/>
      <c r="DK8" s="609"/>
      <c r="DL8" s="609"/>
      <c r="DM8" s="609"/>
      <c r="DN8" s="609"/>
      <c r="DO8" s="609"/>
      <c r="DP8" s="610"/>
      <c r="DQ8" s="614">
        <v>4232117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57975</v>
      </c>
      <c r="S9" s="609"/>
      <c r="T9" s="609"/>
      <c r="U9" s="609"/>
      <c r="V9" s="609"/>
      <c r="W9" s="609"/>
      <c r="X9" s="609"/>
      <c r="Y9" s="610"/>
      <c r="Z9" s="646">
        <v>0.3</v>
      </c>
      <c r="AA9" s="646"/>
      <c r="AB9" s="646"/>
      <c r="AC9" s="646"/>
      <c r="AD9" s="647">
        <v>57975</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952571</v>
      </c>
      <c r="BH9" s="609"/>
      <c r="BI9" s="609"/>
      <c r="BJ9" s="609"/>
      <c r="BK9" s="609"/>
      <c r="BL9" s="609"/>
      <c r="BM9" s="609"/>
      <c r="BN9" s="610"/>
      <c r="BO9" s="646">
        <v>31.1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2184864</v>
      </c>
      <c r="CS9" s="609"/>
      <c r="CT9" s="609"/>
      <c r="CU9" s="609"/>
      <c r="CV9" s="609"/>
      <c r="CW9" s="609"/>
      <c r="CX9" s="609"/>
      <c r="CY9" s="610"/>
      <c r="CZ9" s="646">
        <v>9.9</v>
      </c>
      <c r="DA9" s="646"/>
      <c r="DB9" s="646"/>
      <c r="DC9" s="646"/>
      <c r="DD9" s="614">
        <v>35193</v>
      </c>
      <c r="DE9" s="609"/>
      <c r="DF9" s="609"/>
      <c r="DG9" s="609"/>
      <c r="DH9" s="609"/>
      <c r="DI9" s="609"/>
      <c r="DJ9" s="609"/>
      <c r="DK9" s="609"/>
      <c r="DL9" s="609"/>
      <c r="DM9" s="609"/>
      <c r="DN9" s="609"/>
      <c r="DO9" s="609"/>
      <c r="DP9" s="610"/>
      <c r="DQ9" s="614">
        <v>1357794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77094</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7163</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7163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670293</v>
      </c>
      <c r="S11" s="609"/>
      <c r="T11" s="609"/>
      <c r="U11" s="609"/>
      <c r="V11" s="609"/>
      <c r="W11" s="609"/>
      <c r="X11" s="609"/>
      <c r="Y11" s="610"/>
      <c r="Z11" s="611">
        <v>3</v>
      </c>
      <c r="AA11" s="612"/>
      <c r="AB11" s="612"/>
      <c r="AC11" s="613"/>
      <c r="AD11" s="614">
        <v>670293</v>
      </c>
      <c r="AE11" s="609"/>
      <c r="AF11" s="609"/>
      <c r="AG11" s="609"/>
      <c r="AH11" s="609"/>
      <c r="AI11" s="609"/>
      <c r="AJ11" s="609"/>
      <c r="AK11" s="610"/>
      <c r="AL11" s="611">
        <v>5.6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186819</v>
      </c>
      <c r="BH11" s="609"/>
      <c r="BI11" s="609"/>
      <c r="BJ11" s="609"/>
      <c r="BK11" s="609"/>
      <c r="BL11" s="609"/>
      <c r="BM11" s="609"/>
      <c r="BN11" s="610"/>
      <c r="BO11" s="646">
        <v>6.1</v>
      </c>
      <c r="BP11" s="646"/>
      <c r="BQ11" s="646"/>
      <c r="BR11" s="646"/>
      <c r="BS11" s="647">
        <v>53288</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944145</v>
      </c>
      <c r="CS11" s="609"/>
      <c r="CT11" s="609"/>
      <c r="CU11" s="609"/>
      <c r="CV11" s="609"/>
      <c r="CW11" s="609"/>
      <c r="CX11" s="609"/>
      <c r="CY11" s="610"/>
      <c r="CZ11" s="646">
        <v>4.3</v>
      </c>
      <c r="DA11" s="646"/>
      <c r="DB11" s="646"/>
      <c r="DC11" s="646"/>
      <c r="DD11" s="614">
        <v>248416</v>
      </c>
      <c r="DE11" s="609"/>
      <c r="DF11" s="609"/>
      <c r="DG11" s="609"/>
      <c r="DH11" s="609"/>
      <c r="DI11" s="609"/>
      <c r="DJ11" s="609"/>
      <c r="DK11" s="609"/>
      <c r="DL11" s="609"/>
      <c r="DM11" s="609"/>
      <c r="DN11" s="609"/>
      <c r="DO11" s="609"/>
      <c r="DP11" s="610"/>
      <c r="DQ11" s="614">
        <v>516674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10810</v>
      </c>
      <c r="S12" s="609"/>
      <c r="T12" s="609"/>
      <c r="U12" s="609"/>
      <c r="V12" s="609"/>
      <c r="W12" s="609"/>
      <c r="X12" s="609"/>
      <c r="Y12" s="610"/>
      <c r="Z12" s="646">
        <v>0</v>
      </c>
      <c r="AA12" s="646"/>
      <c r="AB12" s="646"/>
      <c r="AC12" s="646"/>
      <c r="AD12" s="647">
        <v>10810</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1487646</v>
      </c>
      <c r="BH12" s="609"/>
      <c r="BI12" s="609"/>
      <c r="BJ12" s="609"/>
      <c r="BK12" s="609"/>
      <c r="BL12" s="609"/>
      <c r="BM12" s="609"/>
      <c r="BN12" s="610"/>
      <c r="BO12" s="646">
        <v>48.5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347035</v>
      </c>
      <c r="CS12" s="609"/>
      <c r="CT12" s="609"/>
      <c r="CU12" s="609"/>
      <c r="CV12" s="609"/>
      <c r="CW12" s="609"/>
      <c r="CX12" s="609"/>
      <c r="CY12" s="610"/>
      <c r="CZ12" s="646">
        <v>1.6</v>
      </c>
      <c r="DA12" s="646"/>
      <c r="DB12" s="646"/>
      <c r="DC12" s="646"/>
      <c r="DD12" s="614">
        <v>30590</v>
      </c>
      <c r="DE12" s="609"/>
      <c r="DF12" s="609"/>
      <c r="DG12" s="609"/>
      <c r="DH12" s="609"/>
      <c r="DI12" s="609"/>
      <c r="DJ12" s="609"/>
      <c r="DK12" s="609"/>
      <c r="DL12" s="609"/>
      <c r="DM12" s="609"/>
      <c r="DN12" s="609"/>
      <c r="DO12" s="609"/>
      <c r="DP12" s="610"/>
      <c r="DQ12" s="614">
        <v>244273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1486608</v>
      </c>
      <c r="BH13" s="609"/>
      <c r="BI13" s="609"/>
      <c r="BJ13" s="609"/>
      <c r="BK13" s="609"/>
      <c r="BL13" s="609"/>
      <c r="BM13" s="609"/>
      <c r="BN13" s="610"/>
      <c r="BO13" s="646">
        <v>48.5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1546603</v>
      </c>
      <c r="CS13" s="609"/>
      <c r="CT13" s="609"/>
      <c r="CU13" s="609"/>
      <c r="CV13" s="609"/>
      <c r="CW13" s="609"/>
      <c r="CX13" s="609"/>
      <c r="CY13" s="610"/>
      <c r="CZ13" s="646">
        <v>7</v>
      </c>
      <c r="DA13" s="646"/>
      <c r="DB13" s="646"/>
      <c r="DC13" s="646"/>
      <c r="DD13" s="614">
        <v>1015696</v>
      </c>
      <c r="DE13" s="609"/>
      <c r="DF13" s="609"/>
      <c r="DG13" s="609"/>
      <c r="DH13" s="609"/>
      <c r="DI13" s="609"/>
      <c r="DJ13" s="609"/>
      <c r="DK13" s="609"/>
      <c r="DL13" s="609"/>
      <c r="DM13" s="609"/>
      <c r="DN13" s="609"/>
      <c r="DO13" s="609"/>
      <c r="DP13" s="610"/>
      <c r="DQ13" s="614">
        <v>517323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127508</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858265</v>
      </c>
      <c r="CS14" s="609"/>
      <c r="CT14" s="609"/>
      <c r="CU14" s="609"/>
      <c r="CV14" s="609"/>
      <c r="CW14" s="609"/>
      <c r="CX14" s="609"/>
      <c r="CY14" s="610"/>
      <c r="CZ14" s="646">
        <v>3.9</v>
      </c>
      <c r="DA14" s="646"/>
      <c r="DB14" s="646"/>
      <c r="DC14" s="646"/>
      <c r="DD14" s="614">
        <v>46987</v>
      </c>
      <c r="DE14" s="609"/>
      <c r="DF14" s="609"/>
      <c r="DG14" s="609"/>
      <c r="DH14" s="609"/>
      <c r="DI14" s="609"/>
      <c r="DJ14" s="609"/>
      <c r="DK14" s="609"/>
      <c r="DL14" s="609"/>
      <c r="DM14" s="609"/>
      <c r="DN14" s="609"/>
      <c r="DO14" s="609"/>
      <c r="DP14" s="610"/>
      <c r="DQ14" s="614">
        <v>794678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22178</v>
      </c>
      <c r="S15" s="609"/>
      <c r="T15" s="609"/>
      <c r="U15" s="609"/>
      <c r="V15" s="609"/>
      <c r="W15" s="609"/>
      <c r="X15" s="609"/>
      <c r="Y15" s="610"/>
      <c r="Z15" s="646">
        <v>0.1</v>
      </c>
      <c r="AA15" s="646"/>
      <c r="AB15" s="646"/>
      <c r="AC15" s="646"/>
      <c r="AD15" s="647">
        <v>22178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196781</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1987902</v>
      </c>
      <c r="CS15" s="609"/>
      <c r="CT15" s="609"/>
      <c r="CU15" s="609"/>
      <c r="CV15" s="609"/>
      <c r="CW15" s="609"/>
      <c r="CX15" s="609"/>
      <c r="CY15" s="610"/>
      <c r="CZ15" s="646">
        <v>9</v>
      </c>
      <c r="DA15" s="646"/>
      <c r="DB15" s="646"/>
      <c r="DC15" s="646"/>
      <c r="DD15" s="614">
        <v>515106</v>
      </c>
      <c r="DE15" s="609"/>
      <c r="DF15" s="609"/>
      <c r="DG15" s="609"/>
      <c r="DH15" s="609"/>
      <c r="DI15" s="609"/>
      <c r="DJ15" s="609"/>
      <c r="DK15" s="609"/>
      <c r="DL15" s="609"/>
      <c r="DM15" s="609"/>
      <c r="DN15" s="609"/>
      <c r="DO15" s="609"/>
      <c r="DP15" s="610"/>
      <c r="DQ15" s="614">
        <v>1139526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56815</v>
      </c>
      <c r="S16" s="609"/>
      <c r="T16" s="609"/>
      <c r="U16" s="609"/>
      <c r="V16" s="609"/>
      <c r="W16" s="609"/>
      <c r="X16" s="609"/>
      <c r="Y16" s="610"/>
      <c r="Z16" s="646">
        <v>0.3</v>
      </c>
      <c r="AA16" s="646"/>
      <c r="AB16" s="646"/>
      <c r="AC16" s="646"/>
      <c r="AD16" s="647">
        <v>56815</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194944</v>
      </c>
      <c r="CS16" s="609"/>
      <c r="CT16" s="609"/>
      <c r="CU16" s="609"/>
      <c r="CV16" s="609"/>
      <c r="CW16" s="609"/>
      <c r="CX16" s="609"/>
      <c r="CY16" s="610"/>
      <c r="CZ16" s="646">
        <v>0.9</v>
      </c>
      <c r="DA16" s="646"/>
      <c r="DB16" s="646"/>
      <c r="DC16" s="646"/>
      <c r="DD16" s="614" t="s">
        <v>122</v>
      </c>
      <c r="DE16" s="609"/>
      <c r="DF16" s="609"/>
      <c r="DG16" s="609"/>
      <c r="DH16" s="609"/>
      <c r="DI16" s="609"/>
      <c r="DJ16" s="609"/>
      <c r="DK16" s="609"/>
      <c r="DL16" s="609"/>
      <c r="DM16" s="609"/>
      <c r="DN16" s="609"/>
      <c r="DO16" s="609"/>
      <c r="DP16" s="610"/>
      <c r="DQ16" s="614">
        <v>61675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115121</v>
      </c>
      <c r="S17" s="609"/>
      <c r="T17" s="609"/>
      <c r="U17" s="609"/>
      <c r="V17" s="609"/>
      <c r="W17" s="609"/>
      <c r="X17" s="609"/>
      <c r="Y17" s="610"/>
      <c r="Z17" s="646">
        <v>0.5</v>
      </c>
      <c r="AA17" s="646"/>
      <c r="AB17" s="646"/>
      <c r="AC17" s="646"/>
      <c r="AD17" s="647">
        <v>115121</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2761055</v>
      </c>
      <c r="CS17" s="609"/>
      <c r="CT17" s="609"/>
      <c r="CU17" s="609"/>
      <c r="CV17" s="609"/>
      <c r="CW17" s="609"/>
      <c r="CX17" s="609"/>
      <c r="CY17" s="610"/>
      <c r="CZ17" s="646">
        <v>12.5</v>
      </c>
      <c r="DA17" s="646"/>
      <c r="DB17" s="646"/>
      <c r="DC17" s="646"/>
      <c r="DD17" s="614" t="s">
        <v>122</v>
      </c>
      <c r="DE17" s="609"/>
      <c r="DF17" s="609"/>
      <c r="DG17" s="609"/>
      <c r="DH17" s="609"/>
      <c r="DI17" s="609"/>
      <c r="DJ17" s="609"/>
      <c r="DK17" s="609"/>
      <c r="DL17" s="609"/>
      <c r="DM17" s="609"/>
      <c r="DN17" s="609"/>
      <c r="DO17" s="609"/>
      <c r="DP17" s="610"/>
      <c r="DQ17" s="614">
        <v>2758471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12542</v>
      </c>
      <c r="S18" s="609"/>
      <c r="T18" s="609"/>
      <c r="U18" s="609"/>
      <c r="V18" s="609"/>
      <c r="W18" s="609"/>
      <c r="X18" s="609"/>
      <c r="Y18" s="610"/>
      <c r="Z18" s="646">
        <v>0.1</v>
      </c>
      <c r="AA18" s="646"/>
      <c r="AB18" s="646"/>
      <c r="AC18" s="646"/>
      <c r="AD18" s="647">
        <v>12542</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102321</v>
      </c>
      <c r="S19" s="609"/>
      <c r="T19" s="609"/>
      <c r="U19" s="609"/>
      <c r="V19" s="609"/>
      <c r="W19" s="609"/>
      <c r="X19" s="609"/>
      <c r="Y19" s="610"/>
      <c r="Z19" s="646">
        <v>0.5</v>
      </c>
      <c r="AA19" s="646"/>
      <c r="AB19" s="646"/>
      <c r="AC19" s="646"/>
      <c r="AD19" s="647">
        <v>102321</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393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258</v>
      </c>
      <c r="S20" s="609"/>
      <c r="T20" s="609"/>
      <c r="U20" s="609"/>
      <c r="V20" s="609"/>
      <c r="W20" s="609"/>
      <c r="X20" s="609"/>
      <c r="Y20" s="610"/>
      <c r="Z20" s="646">
        <v>0</v>
      </c>
      <c r="AA20" s="646"/>
      <c r="AB20" s="646"/>
      <c r="AC20" s="646"/>
      <c r="AD20" s="647">
        <v>258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393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22050655</v>
      </c>
      <c r="CS20" s="609"/>
      <c r="CT20" s="609"/>
      <c r="CU20" s="609"/>
      <c r="CV20" s="609"/>
      <c r="CW20" s="609"/>
      <c r="CX20" s="609"/>
      <c r="CY20" s="610"/>
      <c r="CZ20" s="646">
        <v>100</v>
      </c>
      <c r="DA20" s="646"/>
      <c r="DB20" s="646"/>
      <c r="DC20" s="646"/>
      <c r="DD20" s="614">
        <v>2429763</v>
      </c>
      <c r="DE20" s="609"/>
      <c r="DF20" s="609"/>
      <c r="DG20" s="609"/>
      <c r="DH20" s="609"/>
      <c r="DI20" s="609"/>
      <c r="DJ20" s="609"/>
      <c r="DK20" s="609"/>
      <c r="DL20" s="609"/>
      <c r="DM20" s="609"/>
      <c r="DN20" s="609"/>
      <c r="DO20" s="609"/>
      <c r="DP20" s="610"/>
      <c r="DQ20" s="614">
        <v>14932654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8482230</v>
      </c>
      <c r="S21" s="609"/>
      <c r="T21" s="609"/>
      <c r="U21" s="609"/>
      <c r="V21" s="609"/>
      <c r="W21" s="609"/>
      <c r="X21" s="609"/>
      <c r="Y21" s="610"/>
      <c r="Z21" s="646">
        <v>37.5</v>
      </c>
      <c r="AA21" s="646"/>
      <c r="AB21" s="646"/>
      <c r="AC21" s="646"/>
      <c r="AD21" s="647">
        <v>7523388</v>
      </c>
      <c r="AE21" s="647"/>
      <c r="AF21" s="647"/>
      <c r="AG21" s="647"/>
      <c r="AH21" s="647"/>
      <c r="AI21" s="647"/>
      <c r="AJ21" s="647"/>
      <c r="AK21" s="647"/>
      <c r="AL21" s="611">
        <v>63.3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393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7523388</v>
      </c>
      <c r="S22" s="609"/>
      <c r="T22" s="609"/>
      <c r="U22" s="609"/>
      <c r="V22" s="609"/>
      <c r="W22" s="609"/>
      <c r="X22" s="609"/>
      <c r="Y22" s="610"/>
      <c r="Z22" s="646">
        <v>33.299999999999997</v>
      </c>
      <c r="AA22" s="646"/>
      <c r="AB22" s="646"/>
      <c r="AC22" s="646"/>
      <c r="AD22" s="647">
        <v>7523388</v>
      </c>
      <c r="AE22" s="647"/>
      <c r="AF22" s="647"/>
      <c r="AG22" s="647"/>
      <c r="AH22" s="647"/>
      <c r="AI22" s="647"/>
      <c r="AJ22" s="647"/>
      <c r="AK22" s="647"/>
      <c r="AL22" s="611">
        <v>63.3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958842</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9812149</v>
      </c>
      <c r="CS24" s="664"/>
      <c r="CT24" s="664"/>
      <c r="CU24" s="664"/>
      <c r="CV24" s="664"/>
      <c r="CW24" s="664"/>
      <c r="CX24" s="664"/>
      <c r="CY24" s="689"/>
      <c r="CZ24" s="690">
        <v>44.5</v>
      </c>
      <c r="DA24" s="672"/>
      <c r="DB24" s="672"/>
      <c r="DC24" s="692"/>
      <c r="DD24" s="688">
        <v>7436354</v>
      </c>
      <c r="DE24" s="664"/>
      <c r="DF24" s="664"/>
      <c r="DG24" s="664"/>
      <c r="DH24" s="664"/>
      <c r="DI24" s="664"/>
      <c r="DJ24" s="664"/>
      <c r="DK24" s="689"/>
      <c r="DL24" s="688">
        <v>6920541</v>
      </c>
      <c r="DM24" s="664"/>
      <c r="DN24" s="664"/>
      <c r="DO24" s="664"/>
      <c r="DP24" s="664"/>
      <c r="DQ24" s="664"/>
      <c r="DR24" s="664"/>
      <c r="DS24" s="664"/>
      <c r="DT24" s="664"/>
      <c r="DU24" s="664"/>
      <c r="DV24" s="689"/>
      <c r="DW24" s="690">
        <v>58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12848148</v>
      </c>
      <c r="S25" s="609"/>
      <c r="T25" s="609"/>
      <c r="U25" s="609"/>
      <c r="V25" s="609"/>
      <c r="W25" s="609"/>
      <c r="X25" s="609"/>
      <c r="Y25" s="610"/>
      <c r="Z25" s="646">
        <v>56.8</v>
      </c>
      <c r="AA25" s="646"/>
      <c r="AB25" s="646"/>
      <c r="AC25" s="646"/>
      <c r="AD25" s="647">
        <v>11889306</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3771020</v>
      </c>
      <c r="CS25" s="621"/>
      <c r="CT25" s="621"/>
      <c r="CU25" s="621"/>
      <c r="CV25" s="621"/>
      <c r="CW25" s="621"/>
      <c r="CX25" s="621"/>
      <c r="CY25" s="622"/>
      <c r="CZ25" s="611">
        <v>17.100000000000001</v>
      </c>
      <c r="DA25" s="623"/>
      <c r="DB25" s="623"/>
      <c r="DC25" s="624"/>
      <c r="DD25" s="614">
        <v>3533928</v>
      </c>
      <c r="DE25" s="621"/>
      <c r="DF25" s="621"/>
      <c r="DG25" s="621"/>
      <c r="DH25" s="621"/>
      <c r="DI25" s="621"/>
      <c r="DJ25" s="621"/>
      <c r="DK25" s="622"/>
      <c r="DL25" s="614">
        <v>3398942</v>
      </c>
      <c r="DM25" s="621"/>
      <c r="DN25" s="621"/>
      <c r="DO25" s="621"/>
      <c r="DP25" s="621"/>
      <c r="DQ25" s="621"/>
      <c r="DR25" s="621"/>
      <c r="DS25" s="621"/>
      <c r="DT25" s="621"/>
      <c r="DU25" s="621"/>
      <c r="DV25" s="622"/>
      <c r="DW25" s="611">
        <v>28.5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2667</v>
      </c>
      <c r="S26" s="609"/>
      <c r="T26" s="609"/>
      <c r="U26" s="609"/>
      <c r="V26" s="609"/>
      <c r="W26" s="609"/>
      <c r="X26" s="609"/>
      <c r="Y26" s="610"/>
      <c r="Z26" s="646">
        <v>0</v>
      </c>
      <c r="AA26" s="646"/>
      <c r="AB26" s="646"/>
      <c r="AC26" s="646"/>
      <c r="AD26" s="647">
        <v>2667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2407348</v>
      </c>
      <c r="CS26" s="609"/>
      <c r="CT26" s="609"/>
      <c r="CU26" s="609"/>
      <c r="CV26" s="609"/>
      <c r="CW26" s="609"/>
      <c r="CX26" s="609"/>
      <c r="CY26" s="610"/>
      <c r="CZ26" s="611">
        <v>10.9</v>
      </c>
      <c r="DA26" s="623"/>
      <c r="DB26" s="623"/>
      <c r="DC26" s="624"/>
      <c r="DD26" s="614">
        <v>2232339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62648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3067702</v>
      </c>
      <c r="BH27" s="609"/>
      <c r="BI27" s="609"/>
      <c r="BJ27" s="609"/>
      <c r="BK27" s="609"/>
      <c r="BL27" s="609"/>
      <c r="BM27" s="609"/>
      <c r="BN27" s="610"/>
      <c r="BO27" s="646">
        <v>100</v>
      </c>
      <c r="BP27" s="646"/>
      <c r="BQ27" s="646"/>
      <c r="BR27" s="646"/>
      <c r="BS27" s="647">
        <v>53288</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3280074</v>
      </c>
      <c r="CS27" s="621"/>
      <c r="CT27" s="621"/>
      <c r="CU27" s="621"/>
      <c r="CV27" s="621"/>
      <c r="CW27" s="621"/>
      <c r="CX27" s="621"/>
      <c r="CY27" s="622"/>
      <c r="CZ27" s="611">
        <v>14.9</v>
      </c>
      <c r="DA27" s="623"/>
      <c r="DB27" s="623"/>
      <c r="DC27" s="624"/>
      <c r="DD27" s="614">
        <v>1143955</v>
      </c>
      <c r="DE27" s="621"/>
      <c r="DF27" s="621"/>
      <c r="DG27" s="621"/>
      <c r="DH27" s="621"/>
      <c r="DI27" s="621"/>
      <c r="DJ27" s="621"/>
      <c r="DK27" s="622"/>
      <c r="DL27" s="614">
        <v>763128</v>
      </c>
      <c r="DM27" s="621"/>
      <c r="DN27" s="621"/>
      <c r="DO27" s="621"/>
      <c r="DP27" s="621"/>
      <c r="DQ27" s="621"/>
      <c r="DR27" s="621"/>
      <c r="DS27" s="621"/>
      <c r="DT27" s="621"/>
      <c r="DU27" s="621"/>
      <c r="DV27" s="622"/>
      <c r="DW27" s="611">
        <v>6.4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192713</v>
      </c>
      <c r="S28" s="609"/>
      <c r="T28" s="609"/>
      <c r="U28" s="609"/>
      <c r="V28" s="609"/>
      <c r="W28" s="609"/>
      <c r="X28" s="609"/>
      <c r="Y28" s="610"/>
      <c r="Z28" s="646">
        <v>0.9</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2761055</v>
      </c>
      <c r="CS28" s="609"/>
      <c r="CT28" s="609"/>
      <c r="CU28" s="609"/>
      <c r="CV28" s="609"/>
      <c r="CW28" s="609"/>
      <c r="CX28" s="609"/>
      <c r="CY28" s="610"/>
      <c r="CZ28" s="611">
        <v>12.5</v>
      </c>
      <c r="DA28" s="623"/>
      <c r="DB28" s="623"/>
      <c r="DC28" s="624"/>
      <c r="DD28" s="614">
        <v>2758471</v>
      </c>
      <c r="DE28" s="609"/>
      <c r="DF28" s="609"/>
      <c r="DG28" s="609"/>
      <c r="DH28" s="609"/>
      <c r="DI28" s="609"/>
      <c r="DJ28" s="609"/>
      <c r="DK28" s="610"/>
      <c r="DL28" s="614">
        <v>2758471</v>
      </c>
      <c r="DM28" s="609"/>
      <c r="DN28" s="609"/>
      <c r="DO28" s="609"/>
      <c r="DP28" s="609"/>
      <c r="DQ28" s="609"/>
      <c r="DR28" s="609"/>
      <c r="DS28" s="609"/>
      <c r="DT28" s="609"/>
      <c r="DU28" s="609"/>
      <c r="DV28" s="610"/>
      <c r="DW28" s="611">
        <v>23.1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15826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2761055</v>
      </c>
      <c r="CS29" s="621"/>
      <c r="CT29" s="621"/>
      <c r="CU29" s="621"/>
      <c r="CV29" s="621"/>
      <c r="CW29" s="621"/>
      <c r="CX29" s="621"/>
      <c r="CY29" s="622"/>
      <c r="CZ29" s="611">
        <v>12.5</v>
      </c>
      <c r="DA29" s="623"/>
      <c r="DB29" s="623"/>
      <c r="DC29" s="624"/>
      <c r="DD29" s="614">
        <v>2758471</v>
      </c>
      <c r="DE29" s="621"/>
      <c r="DF29" s="621"/>
      <c r="DG29" s="621"/>
      <c r="DH29" s="621"/>
      <c r="DI29" s="621"/>
      <c r="DJ29" s="621"/>
      <c r="DK29" s="622"/>
      <c r="DL29" s="614">
        <v>2758471</v>
      </c>
      <c r="DM29" s="621"/>
      <c r="DN29" s="621"/>
      <c r="DO29" s="621"/>
      <c r="DP29" s="621"/>
      <c r="DQ29" s="621"/>
      <c r="DR29" s="621"/>
      <c r="DS29" s="621"/>
      <c r="DT29" s="621"/>
      <c r="DU29" s="621"/>
      <c r="DV29" s="622"/>
      <c r="DW29" s="611">
        <v>23.1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2797238</v>
      </c>
      <c r="S30" s="609"/>
      <c r="T30" s="609"/>
      <c r="U30" s="609"/>
      <c r="V30" s="609"/>
      <c r="W30" s="609"/>
      <c r="X30" s="609"/>
      <c r="Y30" s="610"/>
      <c r="Z30" s="646">
        <v>12.4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2655813</v>
      </c>
      <c r="CS30" s="609"/>
      <c r="CT30" s="609"/>
      <c r="CU30" s="609"/>
      <c r="CV30" s="609"/>
      <c r="CW30" s="609"/>
      <c r="CX30" s="609"/>
      <c r="CY30" s="610"/>
      <c r="CZ30" s="611">
        <v>12</v>
      </c>
      <c r="DA30" s="623"/>
      <c r="DB30" s="623"/>
      <c r="DC30" s="624"/>
      <c r="DD30" s="614">
        <v>2653342</v>
      </c>
      <c r="DE30" s="609"/>
      <c r="DF30" s="609"/>
      <c r="DG30" s="609"/>
      <c r="DH30" s="609"/>
      <c r="DI30" s="609"/>
      <c r="DJ30" s="609"/>
      <c r="DK30" s="610"/>
      <c r="DL30" s="614">
        <v>2653342</v>
      </c>
      <c r="DM30" s="609"/>
      <c r="DN30" s="609"/>
      <c r="DO30" s="609"/>
      <c r="DP30" s="609"/>
      <c r="DQ30" s="609"/>
      <c r="DR30" s="609"/>
      <c r="DS30" s="609"/>
      <c r="DT30" s="609"/>
      <c r="DU30" s="609"/>
      <c r="DV30" s="610"/>
      <c r="DW30" s="611">
        <v>22.2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97.6</v>
      </c>
      <c r="BN31" s="671"/>
      <c r="BO31" s="671"/>
      <c r="BP31" s="671"/>
      <c r="BQ31" s="673"/>
      <c r="BR31" s="670">
        <v>99.3</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105242</v>
      </c>
      <c r="CS31" s="621"/>
      <c r="CT31" s="621"/>
      <c r="CU31" s="621"/>
      <c r="CV31" s="621"/>
      <c r="CW31" s="621"/>
      <c r="CX31" s="621"/>
      <c r="CY31" s="622"/>
      <c r="CZ31" s="611">
        <v>0.5</v>
      </c>
      <c r="DA31" s="623"/>
      <c r="DB31" s="623"/>
      <c r="DC31" s="624"/>
      <c r="DD31" s="614">
        <v>105129</v>
      </c>
      <c r="DE31" s="621"/>
      <c r="DF31" s="621"/>
      <c r="DG31" s="621"/>
      <c r="DH31" s="621"/>
      <c r="DI31" s="621"/>
      <c r="DJ31" s="621"/>
      <c r="DK31" s="622"/>
      <c r="DL31" s="614">
        <v>105129</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1292983</v>
      </c>
      <c r="S32" s="609"/>
      <c r="T32" s="609"/>
      <c r="U32" s="609"/>
      <c r="V32" s="609"/>
      <c r="W32" s="609"/>
      <c r="X32" s="609"/>
      <c r="Y32" s="610"/>
      <c r="Z32" s="646">
        <v>5.7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99.5</v>
      </c>
      <c r="BH32" s="621"/>
      <c r="BI32" s="621"/>
      <c r="BJ32" s="621"/>
      <c r="BK32" s="621"/>
      <c r="BL32" s="621"/>
      <c r="BM32" s="612">
        <v>98.5</v>
      </c>
      <c r="BN32" s="621"/>
      <c r="BO32" s="621"/>
      <c r="BP32" s="621"/>
      <c r="BQ32" s="644"/>
      <c r="BR32" s="674">
        <v>99.3</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133802</v>
      </c>
      <c r="S33" s="609"/>
      <c r="T33" s="609"/>
      <c r="U33" s="609"/>
      <c r="V33" s="609"/>
      <c r="W33" s="609"/>
      <c r="X33" s="609"/>
      <c r="Y33" s="610"/>
      <c r="Z33" s="646">
        <v>0.6</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99.2</v>
      </c>
      <c r="BH33" s="593"/>
      <c r="BI33" s="593"/>
      <c r="BJ33" s="593"/>
      <c r="BK33" s="593"/>
      <c r="BL33" s="593"/>
      <c r="BM33" s="639">
        <v>96.8</v>
      </c>
      <c r="BN33" s="593"/>
      <c r="BO33" s="593"/>
      <c r="BP33" s="593"/>
      <c r="BQ33" s="656"/>
      <c r="BR33" s="669">
        <v>99.2</v>
      </c>
      <c r="BS33" s="593"/>
      <c r="BT33" s="593"/>
      <c r="BU33" s="593"/>
      <c r="BV33" s="593"/>
      <c r="BW33" s="593"/>
      <c r="BX33" s="639">
        <v>96.7</v>
      </c>
      <c r="BY33" s="593"/>
      <c r="BZ33" s="593"/>
      <c r="CA33" s="593"/>
      <c r="CB33" s="656"/>
      <c r="CD33" s="605" t="s">
        <v>307</v>
      </c>
      <c r="CE33" s="606"/>
      <c r="CF33" s="606"/>
      <c r="CG33" s="606"/>
      <c r="CH33" s="606"/>
      <c r="CI33" s="606"/>
      <c r="CJ33" s="606"/>
      <c r="CK33" s="606"/>
      <c r="CL33" s="606"/>
      <c r="CM33" s="606"/>
      <c r="CN33" s="606"/>
      <c r="CO33" s="606"/>
      <c r="CP33" s="606"/>
      <c r="CQ33" s="607"/>
      <c r="CR33" s="608">
        <v>9613799</v>
      </c>
      <c r="CS33" s="621"/>
      <c r="CT33" s="621"/>
      <c r="CU33" s="621"/>
      <c r="CV33" s="621"/>
      <c r="CW33" s="621"/>
      <c r="CX33" s="621"/>
      <c r="CY33" s="622"/>
      <c r="CZ33" s="611">
        <v>43.6</v>
      </c>
      <c r="DA33" s="623"/>
      <c r="DB33" s="623"/>
      <c r="DC33" s="624"/>
      <c r="DD33" s="614">
        <v>7014178</v>
      </c>
      <c r="DE33" s="621"/>
      <c r="DF33" s="621"/>
      <c r="DG33" s="621"/>
      <c r="DH33" s="621"/>
      <c r="DI33" s="621"/>
      <c r="DJ33" s="621"/>
      <c r="DK33" s="622"/>
      <c r="DL33" s="614">
        <v>4654624</v>
      </c>
      <c r="DM33" s="621"/>
      <c r="DN33" s="621"/>
      <c r="DO33" s="621"/>
      <c r="DP33" s="621"/>
      <c r="DQ33" s="621"/>
      <c r="DR33" s="621"/>
      <c r="DS33" s="621"/>
      <c r="DT33" s="621"/>
      <c r="DU33" s="621"/>
      <c r="DV33" s="622"/>
      <c r="DW33" s="611">
        <v>39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58884</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3272000</v>
      </c>
      <c r="CS34" s="609"/>
      <c r="CT34" s="609"/>
      <c r="CU34" s="609"/>
      <c r="CV34" s="609"/>
      <c r="CW34" s="609"/>
      <c r="CX34" s="609"/>
      <c r="CY34" s="610"/>
      <c r="CZ34" s="611">
        <v>14.8</v>
      </c>
      <c r="DA34" s="623"/>
      <c r="DB34" s="623"/>
      <c r="DC34" s="624"/>
      <c r="DD34" s="614">
        <v>2016672</v>
      </c>
      <c r="DE34" s="609"/>
      <c r="DF34" s="609"/>
      <c r="DG34" s="609"/>
      <c r="DH34" s="609"/>
      <c r="DI34" s="609"/>
      <c r="DJ34" s="609"/>
      <c r="DK34" s="610"/>
      <c r="DL34" s="614">
        <v>1468101</v>
      </c>
      <c r="DM34" s="609"/>
      <c r="DN34" s="609"/>
      <c r="DO34" s="609"/>
      <c r="DP34" s="609"/>
      <c r="DQ34" s="609"/>
      <c r="DR34" s="609"/>
      <c r="DS34" s="609"/>
      <c r="DT34" s="609"/>
      <c r="DU34" s="609"/>
      <c r="DV34" s="610"/>
      <c r="DW34" s="611">
        <v>12.3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1704107</v>
      </c>
      <c r="S35" s="609"/>
      <c r="T35" s="609"/>
      <c r="U35" s="609"/>
      <c r="V35" s="609"/>
      <c r="W35" s="609"/>
      <c r="X35" s="609"/>
      <c r="Y35" s="610"/>
      <c r="Z35" s="646">
        <v>7.5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161042</v>
      </c>
      <c r="CS35" s="621"/>
      <c r="CT35" s="621"/>
      <c r="CU35" s="621"/>
      <c r="CV35" s="621"/>
      <c r="CW35" s="621"/>
      <c r="CX35" s="621"/>
      <c r="CY35" s="622"/>
      <c r="CZ35" s="611">
        <v>0.7</v>
      </c>
      <c r="DA35" s="623"/>
      <c r="DB35" s="623"/>
      <c r="DC35" s="624"/>
      <c r="DD35" s="614">
        <v>81243</v>
      </c>
      <c r="DE35" s="621"/>
      <c r="DF35" s="621"/>
      <c r="DG35" s="621"/>
      <c r="DH35" s="621"/>
      <c r="DI35" s="621"/>
      <c r="DJ35" s="621"/>
      <c r="DK35" s="622"/>
      <c r="DL35" s="614">
        <v>81243</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724959</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2116008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43585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3006564</v>
      </c>
      <c r="CS36" s="609"/>
      <c r="CT36" s="609"/>
      <c r="CU36" s="609"/>
      <c r="CV36" s="609"/>
      <c r="CW36" s="609"/>
      <c r="CX36" s="609"/>
      <c r="CY36" s="610"/>
      <c r="CZ36" s="611">
        <v>13.6</v>
      </c>
      <c r="DA36" s="623"/>
      <c r="DB36" s="623"/>
      <c r="DC36" s="624"/>
      <c r="DD36" s="614">
        <v>2131866</v>
      </c>
      <c r="DE36" s="609"/>
      <c r="DF36" s="609"/>
      <c r="DG36" s="609"/>
      <c r="DH36" s="609"/>
      <c r="DI36" s="609"/>
      <c r="DJ36" s="609"/>
      <c r="DK36" s="610"/>
      <c r="DL36" s="614">
        <v>1789445</v>
      </c>
      <c r="DM36" s="609"/>
      <c r="DN36" s="609"/>
      <c r="DO36" s="609"/>
      <c r="DP36" s="609"/>
      <c r="DQ36" s="609"/>
      <c r="DR36" s="609"/>
      <c r="DS36" s="609"/>
      <c r="DT36" s="609"/>
      <c r="DU36" s="609"/>
      <c r="DV36" s="610"/>
      <c r="DW36" s="611">
        <v>15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460260</v>
      </c>
      <c r="S37" s="609"/>
      <c r="T37" s="609"/>
      <c r="U37" s="609"/>
      <c r="V37" s="609"/>
      <c r="W37" s="609"/>
      <c r="X37" s="609"/>
      <c r="Y37" s="610"/>
      <c r="Z37" s="646">
        <v>2</v>
      </c>
      <c r="AA37" s="646"/>
      <c r="AB37" s="646"/>
      <c r="AC37" s="646"/>
      <c r="AD37" s="647">
        <v>857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268770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-5364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1906642</v>
      </c>
      <c r="CS37" s="621"/>
      <c r="CT37" s="621"/>
      <c r="CU37" s="621"/>
      <c r="CV37" s="621"/>
      <c r="CW37" s="621"/>
      <c r="CX37" s="621"/>
      <c r="CY37" s="622"/>
      <c r="CZ37" s="611">
        <v>8.6</v>
      </c>
      <c r="DA37" s="623"/>
      <c r="DB37" s="623"/>
      <c r="DC37" s="624"/>
      <c r="DD37" s="614">
        <v>1208494</v>
      </c>
      <c r="DE37" s="621"/>
      <c r="DF37" s="621"/>
      <c r="DG37" s="621"/>
      <c r="DH37" s="621"/>
      <c r="DI37" s="621"/>
      <c r="DJ37" s="621"/>
      <c r="DK37" s="622"/>
      <c r="DL37" s="614">
        <v>1185243</v>
      </c>
      <c r="DM37" s="621"/>
      <c r="DN37" s="621"/>
      <c r="DO37" s="621"/>
      <c r="DP37" s="621"/>
      <c r="DQ37" s="621"/>
      <c r="DR37" s="621"/>
      <c r="DS37" s="621"/>
      <c r="DT37" s="621"/>
      <c r="DU37" s="621"/>
      <c r="DV37" s="622"/>
      <c r="DW37" s="611">
        <v>9.9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2330300</v>
      </c>
      <c r="S38" s="609"/>
      <c r="T38" s="609"/>
      <c r="U38" s="609"/>
      <c r="V38" s="609"/>
      <c r="W38" s="609"/>
      <c r="X38" s="609"/>
      <c r="Y38" s="610"/>
      <c r="Z38" s="646">
        <v>10.3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45406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3331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1767887</v>
      </c>
      <c r="CS38" s="609"/>
      <c r="CT38" s="609"/>
      <c r="CU38" s="609"/>
      <c r="CV38" s="609"/>
      <c r="CW38" s="609"/>
      <c r="CX38" s="609"/>
      <c r="CY38" s="610"/>
      <c r="CZ38" s="611">
        <v>8</v>
      </c>
      <c r="DA38" s="623"/>
      <c r="DB38" s="623"/>
      <c r="DC38" s="624"/>
      <c r="DD38" s="614">
        <v>1462745</v>
      </c>
      <c r="DE38" s="609"/>
      <c r="DF38" s="609"/>
      <c r="DG38" s="609"/>
      <c r="DH38" s="609"/>
      <c r="DI38" s="609"/>
      <c r="DJ38" s="609"/>
      <c r="DK38" s="610"/>
      <c r="DL38" s="614">
        <v>1315835</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v>6863</v>
      </c>
      <c r="S39" s="609"/>
      <c r="T39" s="609"/>
      <c r="U39" s="609"/>
      <c r="V39" s="609"/>
      <c r="W39" s="609"/>
      <c r="X39" s="609"/>
      <c r="Y39" s="610"/>
      <c r="Z39" s="646">
        <v>0</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44278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4747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1326587</v>
      </c>
      <c r="CS39" s="621"/>
      <c r="CT39" s="621"/>
      <c r="CU39" s="621"/>
      <c r="CV39" s="621"/>
      <c r="CW39" s="621"/>
      <c r="CX39" s="621"/>
      <c r="CY39" s="622"/>
      <c r="CZ39" s="611">
        <v>6</v>
      </c>
      <c r="DA39" s="623"/>
      <c r="DB39" s="623"/>
      <c r="DC39" s="624"/>
      <c r="DD39" s="614">
        <v>1241933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26100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33725</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79719</v>
      </c>
      <c r="CS40" s="609"/>
      <c r="CT40" s="609"/>
      <c r="CU40" s="609"/>
      <c r="CV40" s="609"/>
      <c r="CW40" s="609"/>
      <c r="CX40" s="609"/>
      <c r="CY40" s="610"/>
      <c r="CZ40" s="611">
        <v>0.4</v>
      </c>
      <c r="DA40" s="623"/>
      <c r="DB40" s="623"/>
      <c r="DC40" s="624"/>
      <c r="DD40" s="614">
        <v>79719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22624535</v>
      </c>
      <c r="S41" s="633"/>
      <c r="T41" s="633"/>
      <c r="U41" s="633"/>
      <c r="V41" s="633"/>
      <c r="W41" s="633"/>
      <c r="X41" s="633"/>
      <c r="Y41" s="636"/>
      <c r="Z41" s="637">
        <v>100</v>
      </c>
      <c r="AA41" s="637"/>
      <c r="AB41" s="637"/>
      <c r="AC41" s="637"/>
      <c r="AD41" s="638">
        <v>11892830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344111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1379718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469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2624707</v>
      </c>
      <c r="CS42" s="621"/>
      <c r="CT42" s="621"/>
      <c r="CU42" s="621"/>
      <c r="CV42" s="621"/>
      <c r="CW42" s="621"/>
      <c r="CX42" s="621"/>
      <c r="CY42" s="622"/>
      <c r="CZ42" s="611">
        <v>11.9</v>
      </c>
      <c r="DA42" s="623"/>
      <c r="DB42" s="623"/>
      <c r="DC42" s="624"/>
      <c r="DD42" s="614">
        <v>482122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68400</v>
      </c>
      <c r="CS43" s="621"/>
      <c r="CT43" s="621"/>
      <c r="CU43" s="621"/>
      <c r="CV43" s="621"/>
      <c r="CW43" s="621"/>
      <c r="CX43" s="621"/>
      <c r="CY43" s="622"/>
      <c r="CZ43" s="611">
        <v>0.3</v>
      </c>
      <c r="DA43" s="623"/>
      <c r="DB43" s="623"/>
      <c r="DC43" s="624"/>
      <c r="DD43" s="614">
        <v>68400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2429763</v>
      </c>
      <c r="CS44" s="609"/>
      <c r="CT44" s="609"/>
      <c r="CU44" s="609"/>
      <c r="CV44" s="609"/>
      <c r="CW44" s="609"/>
      <c r="CX44" s="609"/>
      <c r="CY44" s="610"/>
      <c r="CZ44" s="611">
        <v>11</v>
      </c>
      <c r="DA44" s="612"/>
      <c r="DB44" s="612"/>
      <c r="DC44" s="613"/>
      <c r="DD44" s="614">
        <v>420447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882911</v>
      </c>
      <c r="CS45" s="621"/>
      <c r="CT45" s="621"/>
      <c r="CU45" s="621"/>
      <c r="CV45" s="621"/>
      <c r="CW45" s="621"/>
      <c r="CX45" s="621"/>
      <c r="CY45" s="622"/>
      <c r="CZ45" s="611">
        <v>4</v>
      </c>
      <c r="DA45" s="623"/>
      <c r="DB45" s="623"/>
      <c r="DC45" s="624"/>
      <c r="DD45" s="614">
        <v>60202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1455540</v>
      </c>
      <c r="CS46" s="609"/>
      <c r="CT46" s="609"/>
      <c r="CU46" s="609"/>
      <c r="CV46" s="609"/>
      <c r="CW46" s="609"/>
      <c r="CX46" s="609"/>
      <c r="CY46" s="610"/>
      <c r="CZ46" s="611">
        <v>6.6</v>
      </c>
      <c r="DA46" s="612"/>
      <c r="DB46" s="612"/>
      <c r="DC46" s="613"/>
      <c r="DD46" s="614">
        <v>358033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194944</v>
      </c>
      <c r="CS47" s="621"/>
      <c r="CT47" s="621"/>
      <c r="CU47" s="621"/>
      <c r="CV47" s="621"/>
      <c r="CW47" s="621"/>
      <c r="CX47" s="621"/>
      <c r="CY47" s="622"/>
      <c r="CZ47" s="611">
        <v>0.9</v>
      </c>
      <c r="DA47" s="623"/>
      <c r="DB47" s="623"/>
      <c r="DC47" s="624"/>
      <c r="DD47" s="614">
        <v>61675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22050655</v>
      </c>
      <c r="CS49" s="593"/>
      <c r="CT49" s="593"/>
      <c r="CU49" s="593"/>
      <c r="CV49" s="593"/>
      <c r="CW49" s="593"/>
      <c r="CX49" s="593"/>
      <c r="CY49" s="594"/>
      <c r="CZ49" s="595">
        <v>100</v>
      </c>
      <c r="DA49" s="596"/>
      <c r="DB49" s="596"/>
      <c r="DC49" s="597"/>
      <c r="DD49" s="598">
        <v>14932654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l7UfiIjbdkHszxIGdTTZD1/d99im6ZvB/C4/+fqYH3o5DK+Z+h56+AIUnpmNQvn2xLmI387/VtYQ+rRhVSG7g==" saltValue="Z8VLQ1is3Cl9QDuPMZbi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22630</v>
      </c>
      <c r="R7" s="1090"/>
      <c r="S7" s="1090"/>
      <c r="T7" s="1090"/>
      <c r="U7" s="1090"/>
      <c r="V7" s="1090">
        <v>22056</v>
      </c>
      <c r="W7" s="1090"/>
      <c r="X7" s="1090"/>
      <c r="Y7" s="1090"/>
      <c r="Z7" s="1090"/>
      <c r="AA7" s="1090">
        <v>574</v>
      </c>
      <c r="AB7" s="1090"/>
      <c r="AC7" s="1090"/>
      <c r="AD7" s="1090"/>
      <c r="AE7" s="1091"/>
      <c r="AF7" s="1092">
        <v>418</v>
      </c>
      <c r="AG7" s="1093"/>
      <c r="AH7" s="1093"/>
      <c r="AI7" s="1093"/>
      <c r="AJ7" s="1094"/>
      <c r="AK7" s="1095">
        <v>1704</v>
      </c>
      <c r="AL7" s="1096"/>
      <c r="AM7" s="1096"/>
      <c r="AN7" s="1096"/>
      <c r="AO7" s="1096"/>
      <c r="AP7" s="1096">
        <v>25760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12</v>
      </c>
      <c r="CI7" s="1084"/>
      <c r="CJ7" s="1084"/>
      <c r="CK7" s="1084"/>
      <c r="CL7" s="1085"/>
      <c r="CM7" s="1083">
        <v>191</v>
      </c>
      <c r="CN7" s="1084"/>
      <c r="CO7" s="1084"/>
      <c r="CP7" s="1084"/>
      <c r="CQ7" s="1085"/>
      <c r="CR7" s="1083">
        <v>85</v>
      </c>
      <c r="CS7" s="1084"/>
      <c r="CT7" s="1084"/>
      <c r="CU7" s="1084"/>
      <c r="CV7" s="1085"/>
      <c r="CW7" s="1083" t="s">
        <v>567</v>
      </c>
      <c r="CX7" s="1084"/>
      <c r="CY7" s="1084"/>
      <c r="CZ7" s="1084"/>
      <c r="DA7" s="1085"/>
      <c r="DB7" s="1083" t="s">
        <v>567</v>
      </c>
      <c r="DC7" s="1084"/>
      <c r="DD7" s="1084"/>
      <c r="DE7" s="1084"/>
      <c r="DF7" s="1085"/>
      <c r="DG7" s="1083" t="s">
        <v>567</v>
      </c>
      <c r="DH7" s="1084"/>
      <c r="DI7" s="1084"/>
      <c r="DJ7" s="1084"/>
      <c r="DK7" s="1085"/>
      <c r="DL7" s="1083" t="s">
        <v>567</v>
      </c>
      <c r="DM7" s="1084"/>
      <c r="DN7" s="1084"/>
      <c r="DO7" s="1084"/>
      <c r="DP7" s="1085"/>
      <c r="DQ7" s="1083" t="s">
        <v>567</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553</v>
      </c>
      <c r="BT8" s="980"/>
      <c r="BU8" s="980"/>
      <c r="BV8" s="980"/>
      <c r="BW8" s="980"/>
      <c r="BX8" s="980"/>
      <c r="BY8" s="980"/>
      <c r="BZ8" s="980"/>
      <c r="CA8" s="980"/>
      <c r="CB8" s="980"/>
      <c r="CC8" s="980"/>
      <c r="CD8" s="980"/>
      <c r="CE8" s="980"/>
      <c r="CF8" s="980"/>
      <c r="CG8" s="1001"/>
      <c r="CH8" s="976">
        <v>-1</v>
      </c>
      <c r="CI8" s="977"/>
      <c r="CJ8" s="977"/>
      <c r="CK8" s="977"/>
      <c r="CL8" s="978"/>
      <c r="CM8" s="976">
        <v>34</v>
      </c>
      <c r="CN8" s="977"/>
      <c r="CO8" s="977"/>
      <c r="CP8" s="977"/>
      <c r="CQ8" s="978"/>
      <c r="CR8" s="976">
        <v>10</v>
      </c>
      <c r="CS8" s="977"/>
      <c r="CT8" s="977"/>
      <c r="CU8" s="977"/>
      <c r="CV8" s="978"/>
      <c r="CW8" s="976" t="s">
        <v>567</v>
      </c>
      <c r="CX8" s="977"/>
      <c r="CY8" s="977"/>
      <c r="CZ8" s="977"/>
      <c r="DA8" s="978"/>
      <c r="DB8" s="976" t="s">
        <v>567</v>
      </c>
      <c r="DC8" s="977"/>
      <c r="DD8" s="977"/>
      <c r="DE8" s="977"/>
      <c r="DF8" s="978"/>
      <c r="DG8" s="976" t="s">
        <v>567</v>
      </c>
      <c r="DH8" s="977"/>
      <c r="DI8" s="977"/>
      <c r="DJ8" s="977"/>
      <c r="DK8" s="978"/>
      <c r="DL8" s="976" t="s">
        <v>567</v>
      </c>
      <c r="DM8" s="977"/>
      <c r="DN8" s="977"/>
      <c r="DO8" s="977"/>
      <c r="DP8" s="978"/>
      <c r="DQ8" s="976" t="s">
        <v>567</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22630</v>
      </c>
      <c r="R23" s="1048"/>
      <c r="S23" s="1048"/>
      <c r="T23" s="1048"/>
      <c r="U23" s="1048"/>
      <c r="V23" s="1048">
        <v>22056</v>
      </c>
      <c r="W23" s="1048"/>
      <c r="X23" s="1048"/>
      <c r="Y23" s="1048"/>
      <c r="Z23" s="1048"/>
      <c r="AA23" s="1048">
        <v>574</v>
      </c>
      <c r="AB23" s="1048"/>
      <c r="AC23" s="1048"/>
      <c r="AD23" s="1048"/>
      <c r="AE23" s="1055"/>
      <c r="AF23" s="1056">
        <v>418</v>
      </c>
      <c r="AG23" s="1048"/>
      <c r="AH23" s="1048"/>
      <c r="AI23" s="1048"/>
      <c r="AJ23" s="1057"/>
      <c r="AK23" s="1058"/>
      <c r="AL23" s="1059"/>
      <c r="AM23" s="1059"/>
      <c r="AN23" s="1059"/>
      <c r="AO23" s="1059"/>
      <c r="AP23" s="1048">
        <v>25760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3264</v>
      </c>
      <c r="R28" s="1038"/>
      <c r="S28" s="1038"/>
      <c r="T28" s="1038"/>
      <c r="U28" s="1038"/>
      <c r="V28" s="1038">
        <v>3215</v>
      </c>
      <c r="W28" s="1038"/>
      <c r="X28" s="1038"/>
      <c r="Y28" s="1038"/>
      <c r="Z28" s="1038"/>
      <c r="AA28" s="1038">
        <v>49</v>
      </c>
      <c r="AB28" s="1038"/>
      <c r="AC28" s="1038"/>
      <c r="AD28" s="1038"/>
      <c r="AE28" s="1039"/>
      <c r="AF28" s="1040">
        <v>49</v>
      </c>
      <c r="AG28" s="1038"/>
      <c r="AH28" s="1038"/>
      <c r="AI28" s="1038"/>
      <c r="AJ28" s="1041"/>
      <c r="AK28" s="1029">
        <v>416</v>
      </c>
      <c r="AL28" s="1030"/>
      <c r="AM28" s="1030"/>
      <c r="AN28" s="1030"/>
      <c r="AO28" s="1030"/>
      <c r="AP28" s="1030">
        <v>36</v>
      </c>
      <c r="AQ28" s="1030"/>
      <c r="AR28" s="1030"/>
      <c r="AS28" s="1030"/>
      <c r="AT28" s="1030"/>
      <c r="AU28" s="1030">
        <v>15</v>
      </c>
      <c r="AV28" s="1030"/>
      <c r="AW28" s="1030"/>
      <c r="AX28" s="1030"/>
      <c r="AY28" s="1030"/>
      <c r="AZ28" s="1031" t="s">
        <v>567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525</v>
      </c>
      <c r="R29" s="1026"/>
      <c r="S29" s="1026"/>
      <c r="T29" s="1026"/>
      <c r="U29" s="1026"/>
      <c r="V29" s="1026">
        <v>522</v>
      </c>
      <c r="W29" s="1026"/>
      <c r="X29" s="1026"/>
      <c r="Y29" s="1026"/>
      <c r="Z29" s="1026"/>
      <c r="AA29" s="1026">
        <v>3</v>
      </c>
      <c r="AB29" s="1026"/>
      <c r="AC29" s="1026"/>
      <c r="AD29" s="1026"/>
      <c r="AE29" s="1027"/>
      <c r="AF29" s="1022">
        <v>3</v>
      </c>
      <c r="AG29" s="1023"/>
      <c r="AH29" s="1023"/>
      <c r="AI29" s="1023"/>
      <c r="AJ29" s="1024"/>
      <c r="AK29" s="967">
        <v>172</v>
      </c>
      <c r="AL29" s="958"/>
      <c r="AM29" s="958"/>
      <c r="AN29" s="958"/>
      <c r="AO29" s="958"/>
      <c r="AP29" s="958" t="s">
        <v>567</v>
      </c>
      <c r="AQ29" s="958"/>
      <c r="AR29" s="958"/>
      <c r="AS29" s="958"/>
      <c r="AT29" s="958"/>
      <c r="AU29" s="958" t="s">
        <v>567</v>
      </c>
      <c r="AV29" s="958"/>
      <c r="AW29" s="958"/>
      <c r="AX29" s="958"/>
      <c r="AY29" s="958"/>
      <c r="AZ29" s="1028" t="s">
        <v>567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3942</v>
      </c>
      <c r="R30" s="1026"/>
      <c r="S30" s="1026"/>
      <c r="T30" s="1026"/>
      <c r="U30" s="1026"/>
      <c r="V30" s="1026">
        <v>3855</v>
      </c>
      <c r="W30" s="1026"/>
      <c r="X30" s="1026"/>
      <c r="Y30" s="1026"/>
      <c r="Z30" s="1026"/>
      <c r="AA30" s="1026">
        <v>87</v>
      </c>
      <c r="AB30" s="1026"/>
      <c r="AC30" s="1026"/>
      <c r="AD30" s="1026"/>
      <c r="AE30" s="1027"/>
      <c r="AF30" s="1022">
        <v>87</v>
      </c>
      <c r="AG30" s="1023"/>
      <c r="AH30" s="1023"/>
      <c r="AI30" s="1023"/>
      <c r="AJ30" s="1024"/>
      <c r="AK30" s="967">
        <v>669</v>
      </c>
      <c r="AL30" s="958"/>
      <c r="AM30" s="958"/>
      <c r="AN30" s="958"/>
      <c r="AO30" s="958"/>
      <c r="AP30" s="958" t="s">
        <v>567</v>
      </c>
      <c r="AQ30" s="958"/>
      <c r="AR30" s="958"/>
      <c r="AS30" s="958"/>
      <c r="AT30" s="958"/>
      <c r="AU30" s="958" t="s">
        <v>567</v>
      </c>
      <c r="AV30" s="958"/>
      <c r="AW30" s="958"/>
      <c r="AX30" s="958"/>
      <c r="AY30" s="958"/>
      <c r="AZ30" s="1028" t="s">
        <v>567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44</v>
      </c>
      <c r="R31" s="1026"/>
      <c r="S31" s="1026"/>
      <c r="T31" s="1026"/>
      <c r="U31" s="1026"/>
      <c r="V31" s="1026">
        <v>40</v>
      </c>
      <c r="W31" s="1026"/>
      <c r="X31" s="1026"/>
      <c r="Y31" s="1026"/>
      <c r="Z31" s="1026"/>
      <c r="AA31" s="1026">
        <v>4</v>
      </c>
      <c r="AB31" s="1026"/>
      <c r="AC31" s="1026"/>
      <c r="AD31" s="1026"/>
      <c r="AE31" s="1027"/>
      <c r="AF31" s="1022">
        <v>28</v>
      </c>
      <c r="AG31" s="1023"/>
      <c r="AH31" s="1023"/>
      <c r="AI31" s="1023"/>
      <c r="AJ31" s="1024"/>
      <c r="AK31" s="967">
        <v>20</v>
      </c>
      <c r="AL31" s="958"/>
      <c r="AM31" s="958"/>
      <c r="AN31" s="958"/>
      <c r="AO31" s="958"/>
      <c r="AP31" s="958">
        <v>157</v>
      </c>
      <c r="AQ31" s="958"/>
      <c r="AR31" s="958"/>
      <c r="AS31" s="958"/>
      <c r="AT31" s="958"/>
      <c r="AU31" s="958">
        <v>153</v>
      </c>
      <c r="AV31" s="958"/>
      <c r="AW31" s="958"/>
      <c r="AX31" s="958"/>
      <c r="AY31" s="958"/>
      <c r="AZ31" s="1028" t="s">
        <v>567</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83</v>
      </c>
      <c r="R32" s="1026"/>
      <c r="S32" s="1026"/>
      <c r="T32" s="1026"/>
      <c r="U32" s="1026"/>
      <c r="V32" s="1026">
        <v>70</v>
      </c>
      <c r="W32" s="1026"/>
      <c r="X32" s="1026"/>
      <c r="Y32" s="1026"/>
      <c r="Z32" s="1026"/>
      <c r="AA32" s="1026">
        <v>13</v>
      </c>
      <c r="AB32" s="1026"/>
      <c r="AC32" s="1026"/>
      <c r="AD32" s="1026"/>
      <c r="AE32" s="1027"/>
      <c r="AF32" s="1022">
        <v>239</v>
      </c>
      <c r="AG32" s="1023"/>
      <c r="AH32" s="1023"/>
      <c r="AI32" s="1023"/>
      <c r="AJ32" s="1024"/>
      <c r="AK32" s="967">
        <v>0</v>
      </c>
      <c r="AL32" s="958"/>
      <c r="AM32" s="958"/>
      <c r="AN32" s="958"/>
      <c r="AO32" s="958"/>
      <c r="AP32" s="958">
        <v>579</v>
      </c>
      <c r="AQ32" s="958"/>
      <c r="AR32" s="958"/>
      <c r="AS32" s="958"/>
      <c r="AT32" s="958"/>
      <c r="AU32" s="958" t="s">
        <v>567</v>
      </c>
      <c r="AV32" s="958"/>
      <c r="AW32" s="958"/>
      <c r="AX32" s="958"/>
      <c r="AY32" s="958"/>
      <c r="AZ32" s="1028" t="s">
        <v>567</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620</v>
      </c>
      <c r="R33" s="1026"/>
      <c r="S33" s="1026"/>
      <c r="T33" s="1026"/>
      <c r="U33" s="1026"/>
      <c r="V33" s="1026">
        <v>559</v>
      </c>
      <c r="W33" s="1026"/>
      <c r="X33" s="1026"/>
      <c r="Y33" s="1026"/>
      <c r="Z33" s="1026"/>
      <c r="AA33" s="1026">
        <v>61</v>
      </c>
      <c r="AB33" s="1026"/>
      <c r="AC33" s="1026"/>
      <c r="AD33" s="1026"/>
      <c r="AE33" s="1027"/>
      <c r="AF33" s="1022">
        <v>916</v>
      </c>
      <c r="AG33" s="1023"/>
      <c r="AH33" s="1023"/>
      <c r="AI33" s="1023"/>
      <c r="AJ33" s="1024"/>
      <c r="AK33" s="967">
        <v>6</v>
      </c>
      <c r="AL33" s="958"/>
      <c r="AM33" s="958"/>
      <c r="AN33" s="958"/>
      <c r="AO33" s="958"/>
      <c r="AP33" s="958">
        <v>2219</v>
      </c>
      <c r="AQ33" s="958"/>
      <c r="AR33" s="958"/>
      <c r="AS33" s="958"/>
      <c r="AT33" s="958"/>
      <c r="AU33" s="958">
        <v>322</v>
      </c>
      <c r="AV33" s="958"/>
      <c r="AW33" s="958"/>
      <c r="AX33" s="958"/>
      <c r="AY33" s="958"/>
      <c r="AZ33" s="1028" t="s">
        <v>567</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316</v>
      </c>
      <c r="R34" s="1026"/>
      <c r="S34" s="1026"/>
      <c r="T34" s="1026"/>
      <c r="U34" s="1026"/>
      <c r="V34" s="1026">
        <v>299</v>
      </c>
      <c r="W34" s="1026"/>
      <c r="X34" s="1026"/>
      <c r="Y34" s="1026"/>
      <c r="Z34" s="1026"/>
      <c r="AA34" s="1026">
        <v>17</v>
      </c>
      <c r="AB34" s="1026"/>
      <c r="AC34" s="1026"/>
      <c r="AD34" s="1026"/>
      <c r="AE34" s="1027"/>
      <c r="AF34" s="1022">
        <v>82</v>
      </c>
      <c r="AG34" s="1023"/>
      <c r="AH34" s="1023"/>
      <c r="AI34" s="1023"/>
      <c r="AJ34" s="1024"/>
      <c r="AK34" s="967">
        <v>134</v>
      </c>
      <c r="AL34" s="958"/>
      <c r="AM34" s="958"/>
      <c r="AN34" s="958"/>
      <c r="AO34" s="958"/>
      <c r="AP34" s="958">
        <v>1105</v>
      </c>
      <c r="AQ34" s="958"/>
      <c r="AR34" s="958"/>
      <c r="AS34" s="958"/>
      <c r="AT34" s="958"/>
      <c r="AU34" s="958">
        <v>942</v>
      </c>
      <c r="AV34" s="958"/>
      <c r="AW34" s="958"/>
      <c r="AX34" s="958"/>
      <c r="AY34" s="958"/>
      <c r="AZ34" s="1028" t="s">
        <v>567</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21</v>
      </c>
      <c r="R35" s="1026"/>
      <c r="S35" s="1026"/>
      <c r="T35" s="1026"/>
      <c r="U35" s="1026"/>
      <c r="V35" s="1026">
        <v>15</v>
      </c>
      <c r="W35" s="1026"/>
      <c r="X35" s="1026"/>
      <c r="Y35" s="1026"/>
      <c r="Z35" s="1026"/>
      <c r="AA35" s="1026">
        <v>6</v>
      </c>
      <c r="AB35" s="1026"/>
      <c r="AC35" s="1026"/>
      <c r="AD35" s="1026"/>
      <c r="AE35" s="1027"/>
      <c r="AF35" s="1022">
        <v>6</v>
      </c>
      <c r="AG35" s="1023"/>
      <c r="AH35" s="1023"/>
      <c r="AI35" s="1023"/>
      <c r="AJ35" s="1024"/>
      <c r="AK35" s="967">
        <v>3</v>
      </c>
      <c r="AL35" s="958"/>
      <c r="AM35" s="958"/>
      <c r="AN35" s="958"/>
      <c r="AO35" s="958"/>
      <c r="AP35" s="958" t="s">
        <v>567</v>
      </c>
      <c r="AQ35" s="958"/>
      <c r="AR35" s="958"/>
      <c r="AS35" s="958"/>
      <c r="AT35" s="958"/>
      <c r="AU35" s="958" t="s">
        <v>567</v>
      </c>
      <c r="AV35" s="958"/>
      <c r="AW35" s="958"/>
      <c r="AX35" s="958"/>
      <c r="AY35" s="958"/>
      <c r="AZ35" s="1028" t="s">
        <v>567</v>
      </c>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398</v>
      </c>
      <c r="C36" s="1018"/>
      <c r="D36" s="1018"/>
      <c r="E36" s="1018"/>
      <c r="F36" s="1018"/>
      <c r="G36" s="1018"/>
      <c r="H36" s="1018"/>
      <c r="I36" s="1018"/>
      <c r="J36" s="1018"/>
      <c r="K36" s="1018"/>
      <c r="L36" s="1018"/>
      <c r="M36" s="1018"/>
      <c r="N36" s="1018"/>
      <c r="O36" s="1018"/>
      <c r="P36" s="1019"/>
      <c r="Q36" s="1025">
        <v>4</v>
      </c>
      <c r="R36" s="1026"/>
      <c r="S36" s="1026"/>
      <c r="T36" s="1026"/>
      <c r="U36" s="1026"/>
      <c r="V36" s="1026">
        <v>4</v>
      </c>
      <c r="W36" s="1026"/>
      <c r="X36" s="1026"/>
      <c r="Y36" s="1026"/>
      <c r="Z36" s="1026"/>
      <c r="AA36" s="1026">
        <v>0</v>
      </c>
      <c r="AB36" s="1026"/>
      <c r="AC36" s="1026"/>
      <c r="AD36" s="1026"/>
      <c r="AE36" s="1027"/>
      <c r="AF36" s="1022">
        <v>0</v>
      </c>
      <c r="AG36" s="1023"/>
      <c r="AH36" s="1023"/>
      <c r="AI36" s="1023"/>
      <c r="AJ36" s="1024"/>
      <c r="AK36" s="967">
        <v>1</v>
      </c>
      <c r="AL36" s="958"/>
      <c r="AM36" s="958"/>
      <c r="AN36" s="958"/>
      <c r="AO36" s="958"/>
      <c r="AP36" s="958" t="s">
        <v>567</v>
      </c>
      <c r="AQ36" s="958"/>
      <c r="AR36" s="958"/>
      <c r="AS36" s="958"/>
      <c r="AT36" s="958"/>
      <c r="AU36" s="958" t="s">
        <v>567</v>
      </c>
      <c r="AV36" s="958"/>
      <c r="AW36" s="958"/>
      <c r="AX36" s="958"/>
      <c r="AY36" s="958"/>
      <c r="AZ36" s="1028" t="s">
        <v>567</v>
      </c>
      <c r="BA36" s="1028"/>
      <c r="BB36" s="1028"/>
      <c r="BC36" s="1028"/>
      <c r="BD36" s="1028"/>
      <c r="BE36" s="959" t="s">
        <v>397</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1410</v>
      </c>
      <c r="AG63" s="946"/>
      <c r="AH63" s="946"/>
      <c r="AI63" s="946"/>
      <c r="AJ63" s="1009"/>
      <c r="AK63" s="1010"/>
      <c r="AL63" s="950"/>
      <c r="AM63" s="950"/>
      <c r="AN63" s="950"/>
      <c r="AO63" s="950"/>
      <c r="AP63" s="946">
        <v>4096</v>
      </c>
      <c r="AQ63" s="946"/>
      <c r="AR63" s="946"/>
      <c r="AS63" s="946"/>
      <c r="AT63" s="946"/>
      <c r="AU63" s="946">
        <v>1432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554</v>
      </c>
      <c r="C68" s="973"/>
      <c r="D68" s="973"/>
      <c r="E68" s="973"/>
      <c r="F68" s="973"/>
      <c r="G68" s="973"/>
      <c r="H68" s="973"/>
      <c r="I68" s="973"/>
      <c r="J68" s="973"/>
      <c r="K68" s="973"/>
      <c r="L68" s="973"/>
      <c r="M68" s="973"/>
      <c r="N68" s="973"/>
      <c r="O68" s="973"/>
      <c r="P68" s="974"/>
      <c r="Q68" s="975">
        <v>59</v>
      </c>
      <c r="R68" s="969"/>
      <c r="S68" s="969"/>
      <c r="T68" s="969"/>
      <c r="U68" s="969"/>
      <c r="V68" s="969">
        <v>54</v>
      </c>
      <c r="W68" s="969"/>
      <c r="X68" s="969"/>
      <c r="Y68" s="969"/>
      <c r="Z68" s="969"/>
      <c r="AA68" s="969">
        <v>5</v>
      </c>
      <c r="AB68" s="969"/>
      <c r="AC68" s="969"/>
      <c r="AD68" s="969"/>
      <c r="AE68" s="969"/>
      <c r="AF68" s="969">
        <v>5</v>
      </c>
      <c r="AG68" s="969"/>
      <c r="AH68" s="969"/>
      <c r="AI68" s="969"/>
      <c r="AJ68" s="969"/>
      <c r="AK68" s="969" t="s">
        <v>567</v>
      </c>
      <c r="AL68" s="969"/>
      <c r="AM68" s="969"/>
      <c r="AN68" s="969"/>
      <c r="AO68" s="969"/>
      <c r="AP68" s="969" t="s">
        <v>567</v>
      </c>
      <c r="AQ68" s="969"/>
      <c r="AR68" s="969"/>
      <c r="AS68" s="969"/>
      <c r="AT68" s="969"/>
      <c r="AU68" s="969" t="s">
        <v>567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555</v>
      </c>
      <c r="C69" s="962"/>
      <c r="D69" s="962"/>
      <c r="E69" s="962"/>
      <c r="F69" s="962"/>
      <c r="G69" s="962"/>
      <c r="H69" s="962"/>
      <c r="I69" s="962"/>
      <c r="J69" s="962"/>
      <c r="K69" s="962"/>
      <c r="L69" s="962"/>
      <c r="M69" s="962"/>
      <c r="N69" s="962"/>
      <c r="O69" s="962"/>
      <c r="P69" s="963"/>
      <c r="Q69" s="964">
        <v>0</v>
      </c>
      <c r="R69" s="958"/>
      <c r="S69" s="958"/>
      <c r="T69" s="958"/>
      <c r="U69" s="958"/>
      <c r="V69" s="958">
        <v>0</v>
      </c>
      <c r="W69" s="958"/>
      <c r="X69" s="958"/>
      <c r="Y69" s="958"/>
      <c r="Z69" s="958"/>
      <c r="AA69" s="958">
        <v>0</v>
      </c>
      <c r="AB69" s="958"/>
      <c r="AC69" s="958"/>
      <c r="AD69" s="958"/>
      <c r="AE69" s="958"/>
      <c r="AF69" s="958">
        <v>0</v>
      </c>
      <c r="AG69" s="958"/>
      <c r="AH69" s="958"/>
      <c r="AI69" s="958"/>
      <c r="AJ69" s="958"/>
      <c r="AK69" s="958" t="s">
        <v>567</v>
      </c>
      <c r="AL69" s="958"/>
      <c r="AM69" s="958"/>
      <c r="AN69" s="958"/>
      <c r="AO69" s="958"/>
      <c r="AP69" s="958" t="s">
        <v>567</v>
      </c>
      <c r="AQ69" s="958"/>
      <c r="AR69" s="958"/>
      <c r="AS69" s="958"/>
      <c r="AT69" s="958"/>
      <c r="AU69" s="958" t="s">
        <v>567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296</v>
      </c>
      <c r="R70" s="958"/>
      <c r="S70" s="958"/>
      <c r="T70" s="958"/>
      <c r="U70" s="958"/>
      <c r="V70" s="958">
        <v>248</v>
      </c>
      <c r="W70" s="958"/>
      <c r="X70" s="958"/>
      <c r="Y70" s="958"/>
      <c r="Z70" s="958"/>
      <c r="AA70" s="958">
        <v>48</v>
      </c>
      <c r="AB70" s="958"/>
      <c r="AC70" s="958"/>
      <c r="AD70" s="958"/>
      <c r="AE70" s="958"/>
      <c r="AF70" s="958">
        <v>48</v>
      </c>
      <c r="AG70" s="958"/>
      <c r="AH70" s="958"/>
      <c r="AI70" s="958"/>
      <c r="AJ70" s="958"/>
      <c r="AK70" s="958" t="s">
        <v>567</v>
      </c>
      <c r="AL70" s="958"/>
      <c r="AM70" s="958"/>
      <c r="AN70" s="958"/>
      <c r="AO70" s="958"/>
      <c r="AP70" s="958" t="s">
        <v>567</v>
      </c>
      <c r="AQ70" s="958"/>
      <c r="AR70" s="958"/>
      <c r="AS70" s="958"/>
      <c r="AT70" s="958"/>
      <c r="AU70" s="958" t="s">
        <v>567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557</v>
      </c>
      <c r="C71" s="962"/>
      <c r="D71" s="962"/>
      <c r="E71" s="962"/>
      <c r="F71" s="962"/>
      <c r="G71" s="962"/>
      <c r="H71" s="962"/>
      <c r="I71" s="962"/>
      <c r="J71" s="962"/>
      <c r="K71" s="962"/>
      <c r="L71" s="962"/>
      <c r="M71" s="962"/>
      <c r="N71" s="962"/>
      <c r="O71" s="962"/>
      <c r="P71" s="963"/>
      <c r="Q71" s="964">
        <v>40</v>
      </c>
      <c r="R71" s="958"/>
      <c r="S71" s="958"/>
      <c r="T71" s="958"/>
      <c r="U71" s="958"/>
      <c r="V71" s="958">
        <v>35</v>
      </c>
      <c r="W71" s="958"/>
      <c r="X71" s="958"/>
      <c r="Y71" s="958"/>
      <c r="Z71" s="958"/>
      <c r="AA71" s="958">
        <v>5</v>
      </c>
      <c r="AB71" s="958"/>
      <c r="AC71" s="958"/>
      <c r="AD71" s="958"/>
      <c r="AE71" s="958"/>
      <c r="AF71" s="958">
        <v>5</v>
      </c>
      <c r="AG71" s="958"/>
      <c r="AH71" s="958"/>
      <c r="AI71" s="958"/>
      <c r="AJ71" s="958"/>
      <c r="AK71" s="958" t="s">
        <v>567</v>
      </c>
      <c r="AL71" s="958"/>
      <c r="AM71" s="958"/>
      <c r="AN71" s="958"/>
      <c r="AO71" s="958"/>
      <c r="AP71" s="958" t="s">
        <v>567</v>
      </c>
      <c r="AQ71" s="958"/>
      <c r="AR71" s="958"/>
      <c r="AS71" s="958"/>
      <c r="AT71" s="958"/>
      <c r="AU71" s="958" t="s">
        <v>567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558</v>
      </c>
      <c r="C72" s="962"/>
      <c r="D72" s="962"/>
      <c r="E72" s="962"/>
      <c r="F72" s="962"/>
      <c r="G72" s="962"/>
      <c r="H72" s="962"/>
      <c r="I72" s="962"/>
      <c r="J72" s="962"/>
      <c r="K72" s="962"/>
      <c r="L72" s="962"/>
      <c r="M72" s="962"/>
      <c r="N72" s="962"/>
      <c r="O72" s="962"/>
      <c r="P72" s="963"/>
      <c r="Q72" s="964">
        <v>1129</v>
      </c>
      <c r="R72" s="958"/>
      <c r="S72" s="958"/>
      <c r="T72" s="958"/>
      <c r="U72" s="958"/>
      <c r="V72" s="958">
        <v>1041</v>
      </c>
      <c r="W72" s="958"/>
      <c r="X72" s="958"/>
      <c r="Y72" s="958"/>
      <c r="Z72" s="958"/>
      <c r="AA72" s="958">
        <v>88</v>
      </c>
      <c r="AB72" s="958"/>
      <c r="AC72" s="958"/>
      <c r="AD72" s="958"/>
      <c r="AE72" s="958"/>
      <c r="AF72" s="958">
        <v>88</v>
      </c>
      <c r="AG72" s="958"/>
      <c r="AH72" s="958"/>
      <c r="AI72" s="958"/>
      <c r="AJ72" s="958"/>
      <c r="AK72" s="958" t="s">
        <v>567</v>
      </c>
      <c r="AL72" s="958"/>
      <c r="AM72" s="958"/>
      <c r="AN72" s="958"/>
      <c r="AO72" s="958"/>
      <c r="AP72" s="958" t="s">
        <v>567</v>
      </c>
      <c r="AQ72" s="958"/>
      <c r="AR72" s="958"/>
      <c r="AS72" s="958"/>
      <c r="AT72" s="958"/>
      <c r="AU72" s="958" t="s">
        <v>567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559</v>
      </c>
      <c r="C73" s="962"/>
      <c r="D73" s="962"/>
      <c r="E73" s="962"/>
      <c r="F73" s="962"/>
      <c r="G73" s="962"/>
      <c r="H73" s="962"/>
      <c r="I73" s="962"/>
      <c r="J73" s="962"/>
      <c r="K73" s="962"/>
      <c r="L73" s="962"/>
      <c r="M73" s="962"/>
      <c r="N73" s="962"/>
      <c r="O73" s="962"/>
      <c r="P73" s="963"/>
      <c r="Q73" s="964">
        <v>1048</v>
      </c>
      <c r="R73" s="958"/>
      <c r="S73" s="958"/>
      <c r="T73" s="958"/>
      <c r="U73" s="958"/>
      <c r="V73" s="958">
        <v>1013</v>
      </c>
      <c r="W73" s="958"/>
      <c r="X73" s="958"/>
      <c r="Y73" s="958"/>
      <c r="Z73" s="958"/>
      <c r="AA73" s="958">
        <v>35</v>
      </c>
      <c r="AB73" s="958"/>
      <c r="AC73" s="958"/>
      <c r="AD73" s="958"/>
      <c r="AE73" s="958"/>
      <c r="AF73" s="958">
        <v>35</v>
      </c>
      <c r="AG73" s="958"/>
      <c r="AH73" s="958"/>
      <c r="AI73" s="958"/>
      <c r="AJ73" s="958"/>
      <c r="AK73" s="958" t="s">
        <v>567</v>
      </c>
      <c r="AL73" s="958"/>
      <c r="AM73" s="958"/>
      <c r="AN73" s="958"/>
      <c r="AO73" s="958"/>
      <c r="AP73" s="958" t="s">
        <v>567</v>
      </c>
      <c r="AQ73" s="958"/>
      <c r="AR73" s="958"/>
      <c r="AS73" s="958"/>
      <c r="AT73" s="958"/>
      <c r="AU73" s="958" t="s">
        <v>567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560</v>
      </c>
      <c r="C74" s="962"/>
      <c r="D74" s="962"/>
      <c r="E74" s="962"/>
      <c r="F74" s="962"/>
      <c r="G74" s="962"/>
      <c r="H74" s="962"/>
      <c r="I74" s="962"/>
      <c r="J74" s="962"/>
      <c r="K74" s="962"/>
      <c r="L74" s="962"/>
      <c r="M74" s="962"/>
      <c r="N74" s="962"/>
      <c r="O74" s="962"/>
      <c r="P74" s="963"/>
      <c r="Q74" s="964">
        <v>566</v>
      </c>
      <c r="R74" s="958"/>
      <c r="S74" s="958"/>
      <c r="T74" s="958"/>
      <c r="U74" s="958"/>
      <c r="V74" s="958">
        <v>529</v>
      </c>
      <c r="W74" s="958"/>
      <c r="X74" s="958"/>
      <c r="Y74" s="958"/>
      <c r="Z74" s="958"/>
      <c r="AA74" s="958">
        <v>37</v>
      </c>
      <c r="AB74" s="958"/>
      <c r="AC74" s="958"/>
      <c r="AD74" s="958"/>
      <c r="AE74" s="958"/>
      <c r="AF74" s="958">
        <v>37</v>
      </c>
      <c r="AG74" s="958"/>
      <c r="AH74" s="958"/>
      <c r="AI74" s="958"/>
      <c r="AJ74" s="958"/>
      <c r="AK74" s="958" t="s">
        <v>567</v>
      </c>
      <c r="AL74" s="958"/>
      <c r="AM74" s="958"/>
      <c r="AN74" s="958"/>
      <c r="AO74" s="958"/>
      <c r="AP74" s="958" t="s">
        <v>567</v>
      </c>
      <c r="AQ74" s="958"/>
      <c r="AR74" s="958"/>
      <c r="AS74" s="958"/>
      <c r="AT74" s="958"/>
      <c r="AU74" s="958" t="s">
        <v>567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561</v>
      </c>
      <c r="C75" s="962"/>
      <c r="D75" s="962"/>
      <c r="E75" s="962"/>
      <c r="F75" s="962"/>
      <c r="G75" s="962"/>
      <c r="H75" s="962"/>
      <c r="I75" s="962"/>
      <c r="J75" s="962"/>
      <c r="K75" s="962"/>
      <c r="L75" s="962"/>
      <c r="M75" s="962"/>
      <c r="N75" s="962"/>
      <c r="O75" s="962"/>
      <c r="P75" s="963"/>
      <c r="Q75" s="965">
        <v>527</v>
      </c>
      <c r="R75" s="966"/>
      <c r="S75" s="966"/>
      <c r="T75" s="966"/>
      <c r="U75" s="967"/>
      <c r="V75" s="968">
        <v>474</v>
      </c>
      <c r="W75" s="966"/>
      <c r="X75" s="966"/>
      <c r="Y75" s="966"/>
      <c r="Z75" s="967"/>
      <c r="AA75" s="968">
        <v>53</v>
      </c>
      <c r="AB75" s="966"/>
      <c r="AC75" s="966"/>
      <c r="AD75" s="966"/>
      <c r="AE75" s="967"/>
      <c r="AF75" s="968">
        <v>53</v>
      </c>
      <c r="AG75" s="966"/>
      <c r="AH75" s="966"/>
      <c r="AI75" s="966"/>
      <c r="AJ75" s="967"/>
      <c r="AK75" s="968">
        <v>139</v>
      </c>
      <c r="AL75" s="966"/>
      <c r="AM75" s="966"/>
      <c r="AN75" s="966"/>
      <c r="AO75" s="967"/>
      <c r="AP75" s="968">
        <v>202</v>
      </c>
      <c r="AQ75" s="966"/>
      <c r="AR75" s="966"/>
      <c r="AS75" s="966"/>
      <c r="AT75" s="967"/>
      <c r="AU75" s="968" t="s">
        <v>567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562</v>
      </c>
      <c r="C76" s="962"/>
      <c r="D76" s="962"/>
      <c r="E76" s="962"/>
      <c r="F76" s="962"/>
      <c r="G76" s="962"/>
      <c r="H76" s="962"/>
      <c r="I76" s="962"/>
      <c r="J76" s="962"/>
      <c r="K76" s="962"/>
      <c r="L76" s="962"/>
      <c r="M76" s="962"/>
      <c r="N76" s="962"/>
      <c r="O76" s="962"/>
      <c r="P76" s="963"/>
      <c r="Q76" s="965">
        <v>2</v>
      </c>
      <c r="R76" s="966"/>
      <c r="S76" s="966"/>
      <c r="T76" s="966"/>
      <c r="U76" s="967"/>
      <c r="V76" s="968">
        <v>1</v>
      </c>
      <c r="W76" s="966"/>
      <c r="X76" s="966"/>
      <c r="Y76" s="966"/>
      <c r="Z76" s="967"/>
      <c r="AA76" s="968">
        <v>1</v>
      </c>
      <c r="AB76" s="966"/>
      <c r="AC76" s="966"/>
      <c r="AD76" s="966"/>
      <c r="AE76" s="967"/>
      <c r="AF76" s="968">
        <v>1</v>
      </c>
      <c r="AG76" s="966"/>
      <c r="AH76" s="966"/>
      <c r="AI76" s="966"/>
      <c r="AJ76" s="967"/>
      <c r="AK76" s="968" t="s">
        <v>567</v>
      </c>
      <c r="AL76" s="966"/>
      <c r="AM76" s="966"/>
      <c r="AN76" s="966"/>
      <c r="AO76" s="967"/>
      <c r="AP76" s="968" t="s">
        <v>567</v>
      </c>
      <c r="AQ76" s="966"/>
      <c r="AR76" s="966"/>
      <c r="AS76" s="966"/>
      <c r="AT76" s="967"/>
      <c r="AU76" s="968" t="s">
        <v>567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563</v>
      </c>
      <c r="C77" s="962"/>
      <c r="D77" s="962"/>
      <c r="E77" s="962"/>
      <c r="F77" s="962"/>
      <c r="G77" s="962"/>
      <c r="H77" s="962"/>
      <c r="I77" s="962"/>
      <c r="J77" s="962"/>
      <c r="K77" s="962"/>
      <c r="L77" s="962"/>
      <c r="M77" s="962"/>
      <c r="N77" s="962"/>
      <c r="O77" s="962"/>
      <c r="P77" s="963"/>
      <c r="Q77" s="965">
        <v>4917</v>
      </c>
      <c r="R77" s="966"/>
      <c r="S77" s="966"/>
      <c r="T77" s="966"/>
      <c r="U77" s="967"/>
      <c r="V77" s="968">
        <v>4349</v>
      </c>
      <c r="W77" s="966"/>
      <c r="X77" s="966"/>
      <c r="Y77" s="966"/>
      <c r="Z77" s="967"/>
      <c r="AA77" s="968">
        <v>568</v>
      </c>
      <c r="AB77" s="966"/>
      <c r="AC77" s="966"/>
      <c r="AD77" s="966"/>
      <c r="AE77" s="967"/>
      <c r="AF77" s="968">
        <v>568</v>
      </c>
      <c r="AG77" s="966"/>
      <c r="AH77" s="966"/>
      <c r="AI77" s="966"/>
      <c r="AJ77" s="967"/>
      <c r="AK77" s="968">
        <v>11</v>
      </c>
      <c r="AL77" s="966"/>
      <c r="AM77" s="966"/>
      <c r="AN77" s="966"/>
      <c r="AO77" s="967"/>
      <c r="AP77" s="968" t="s">
        <v>567</v>
      </c>
      <c r="AQ77" s="966"/>
      <c r="AR77" s="966"/>
      <c r="AS77" s="966"/>
      <c r="AT77" s="967"/>
      <c r="AU77" s="968" t="s">
        <v>567</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564</v>
      </c>
      <c r="C78" s="962"/>
      <c r="D78" s="962"/>
      <c r="E78" s="962"/>
      <c r="F78" s="962"/>
      <c r="G78" s="962"/>
      <c r="H78" s="962"/>
      <c r="I78" s="962"/>
      <c r="J78" s="962"/>
      <c r="K78" s="962"/>
      <c r="L78" s="962"/>
      <c r="M78" s="962"/>
      <c r="N78" s="962"/>
      <c r="O78" s="962"/>
      <c r="P78" s="963"/>
      <c r="Q78" s="964">
        <v>96</v>
      </c>
      <c r="R78" s="958"/>
      <c r="S78" s="958"/>
      <c r="T78" s="958"/>
      <c r="U78" s="958"/>
      <c r="V78" s="958">
        <v>63</v>
      </c>
      <c r="W78" s="958"/>
      <c r="X78" s="958"/>
      <c r="Y78" s="958"/>
      <c r="Z78" s="958"/>
      <c r="AA78" s="958">
        <v>33</v>
      </c>
      <c r="AB78" s="958"/>
      <c r="AC78" s="958"/>
      <c r="AD78" s="958"/>
      <c r="AE78" s="958"/>
      <c r="AF78" s="958">
        <v>33</v>
      </c>
      <c r="AG78" s="958"/>
      <c r="AH78" s="958"/>
      <c r="AI78" s="958"/>
      <c r="AJ78" s="958"/>
      <c r="AK78" s="958" t="s">
        <v>567</v>
      </c>
      <c r="AL78" s="958"/>
      <c r="AM78" s="958"/>
      <c r="AN78" s="958"/>
      <c r="AO78" s="958"/>
      <c r="AP78" s="958" t="s">
        <v>567</v>
      </c>
      <c r="AQ78" s="958"/>
      <c r="AR78" s="958"/>
      <c r="AS78" s="958"/>
      <c r="AT78" s="958"/>
      <c r="AU78" s="958" t="s">
        <v>567</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565</v>
      </c>
      <c r="C79" s="962"/>
      <c r="D79" s="962"/>
      <c r="E79" s="962"/>
      <c r="F79" s="962"/>
      <c r="G79" s="962"/>
      <c r="H79" s="962"/>
      <c r="I79" s="962"/>
      <c r="J79" s="962"/>
      <c r="K79" s="962"/>
      <c r="L79" s="962"/>
      <c r="M79" s="962"/>
      <c r="N79" s="962"/>
      <c r="O79" s="962"/>
      <c r="P79" s="963"/>
      <c r="Q79" s="964">
        <v>75</v>
      </c>
      <c r="R79" s="958"/>
      <c r="S79" s="958"/>
      <c r="T79" s="958"/>
      <c r="U79" s="958"/>
      <c r="V79" s="958">
        <v>68</v>
      </c>
      <c r="W79" s="958"/>
      <c r="X79" s="958"/>
      <c r="Y79" s="958"/>
      <c r="Z79" s="958"/>
      <c r="AA79" s="958">
        <v>7</v>
      </c>
      <c r="AB79" s="958"/>
      <c r="AC79" s="958"/>
      <c r="AD79" s="958"/>
      <c r="AE79" s="958"/>
      <c r="AF79" s="958">
        <v>7</v>
      </c>
      <c r="AG79" s="958"/>
      <c r="AH79" s="958"/>
      <c r="AI79" s="958"/>
      <c r="AJ79" s="958"/>
      <c r="AK79" s="958">
        <v>17</v>
      </c>
      <c r="AL79" s="958"/>
      <c r="AM79" s="958"/>
      <c r="AN79" s="958"/>
      <c r="AO79" s="958"/>
      <c r="AP79" s="958" t="s">
        <v>567</v>
      </c>
      <c r="AQ79" s="958"/>
      <c r="AR79" s="958"/>
      <c r="AS79" s="958"/>
      <c r="AT79" s="958"/>
      <c r="AU79" s="958" t="s">
        <v>567</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t="s">
        <v>566</v>
      </c>
      <c r="C80" s="962"/>
      <c r="D80" s="962"/>
      <c r="E80" s="962"/>
      <c r="F80" s="962"/>
      <c r="G80" s="962"/>
      <c r="H80" s="962"/>
      <c r="I80" s="962"/>
      <c r="J80" s="962"/>
      <c r="K80" s="962"/>
      <c r="L80" s="962"/>
      <c r="M80" s="962"/>
      <c r="N80" s="962"/>
      <c r="O80" s="962"/>
      <c r="P80" s="963"/>
      <c r="Q80" s="964">
        <v>143031</v>
      </c>
      <c r="R80" s="958"/>
      <c r="S80" s="958"/>
      <c r="T80" s="958"/>
      <c r="U80" s="958"/>
      <c r="V80" s="958">
        <v>140009</v>
      </c>
      <c r="W80" s="958"/>
      <c r="X80" s="958"/>
      <c r="Y80" s="958"/>
      <c r="Z80" s="958"/>
      <c r="AA80" s="958">
        <v>3022</v>
      </c>
      <c r="AB80" s="958"/>
      <c r="AC80" s="958"/>
      <c r="AD80" s="958"/>
      <c r="AE80" s="958"/>
      <c r="AF80" s="958">
        <v>3022</v>
      </c>
      <c r="AG80" s="958"/>
      <c r="AH80" s="958"/>
      <c r="AI80" s="958"/>
      <c r="AJ80" s="958"/>
      <c r="AK80" s="958" t="s">
        <v>567</v>
      </c>
      <c r="AL80" s="958"/>
      <c r="AM80" s="958"/>
      <c r="AN80" s="958"/>
      <c r="AO80" s="958"/>
      <c r="AP80" s="958" t="s">
        <v>567</v>
      </c>
      <c r="AQ80" s="958"/>
      <c r="AR80" s="958"/>
      <c r="AS80" s="958"/>
      <c r="AT80" s="958"/>
      <c r="AU80" s="958" t="s">
        <v>567</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3902</v>
      </c>
      <c r="AG88" s="946"/>
      <c r="AH88" s="946"/>
      <c r="AI88" s="946"/>
      <c r="AJ88" s="946"/>
      <c r="AK88" s="950"/>
      <c r="AL88" s="950"/>
      <c r="AM88" s="950"/>
      <c r="AN88" s="950"/>
      <c r="AO88" s="950"/>
      <c r="AP88" s="946">
        <v>202</v>
      </c>
      <c r="AQ88" s="946"/>
      <c r="AR88" s="946"/>
      <c r="AS88" s="946"/>
      <c r="AT88" s="946"/>
      <c r="AU88" s="946" t="s">
        <v>567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95</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2">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2883393</v>
      </c>
      <c r="AB110" s="876"/>
      <c r="AC110" s="876"/>
      <c r="AD110" s="876"/>
      <c r="AE110" s="877"/>
      <c r="AF110" s="878">
        <v>2902919</v>
      </c>
      <c r="AG110" s="876"/>
      <c r="AH110" s="876"/>
      <c r="AI110" s="876"/>
      <c r="AJ110" s="877"/>
      <c r="AK110" s="878">
        <v>2761055</v>
      </c>
      <c r="AL110" s="876"/>
      <c r="AM110" s="876"/>
      <c r="AN110" s="876"/>
      <c r="AO110" s="877"/>
      <c r="AP110" s="879">
        <v>28.5</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26521107</v>
      </c>
      <c r="BR110" s="829"/>
      <c r="BS110" s="829"/>
      <c r="BT110" s="829"/>
      <c r="BU110" s="829"/>
      <c r="BV110" s="829">
        <v>26085355</v>
      </c>
      <c r="BW110" s="829"/>
      <c r="BX110" s="829"/>
      <c r="BY110" s="829"/>
      <c r="BZ110" s="829"/>
      <c r="CA110" s="829">
        <v>25759842</v>
      </c>
      <c r="CB110" s="829"/>
      <c r="CC110" s="829"/>
      <c r="CD110" s="829"/>
      <c r="CE110" s="829"/>
      <c r="CF110" s="853">
        <v>265.5</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553967</v>
      </c>
      <c r="BR112" s="804"/>
      <c r="BS112" s="804"/>
      <c r="BT112" s="804"/>
      <c r="BU112" s="804"/>
      <c r="BV112" s="804">
        <v>1549222</v>
      </c>
      <c r="BW112" s="804"/>
      <c r="BX112" s="804"/>
      <c r="BY112" s="804"/>
      <c r="BZ112" s="804"/>
      <c r="CA112" s="804">
        <v>1416597</v>
      </c>
      <c r="CB112" s="804"/>
      <c r="CC112" s="804"/>
      <c r="CD112" s="804"/>
      <c r="CE112" s="804"/>
      <c r="CF112" s="862">
        <v>14.6</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198974</v>
      </c>
      <c r="AB113" s="906"/>
      <c r="AC113" s="906"/>
      <c r="AD113" s="906"/>
      <c r="AE113" s="907"/>
      <c r="AF113" s="908">
        <v>215124</v>
      </c>
      <c r="AG113" s="906"/>
      <c r="AH113" s="906"/>
      <c r="AI113" s="906"/>
      <c r="AJ113" s="907"/>
      <c r="AK113" s="908">
        <v>196260</v>
      </c>
      <c r="AL113" s="906"/>
      <c r="AM113" s="906"/>
      <c r="AN113" s="906"/>
      <c r="AO113" s="907"/>
      <c r="AP113" s="909">
        <v>2</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v>62154</v>
      </c>
      <c r="CB113" s="804"/>
      <c r="CC113" s="804"/>
      <c r="CD113" s="804"/>
      <c r="CE113" s="804"/>
      <c r="CF113" s="862">
        <v>0.6</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2965</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2955067</v>
      </c>
      <c r="BR114" s="804"/>
      <c r="BS114" s="804"/>
      <c r="BT114" s="804"/>
      <c r="BU114" s="804"/>
      <c r="BV114" s="804">
        <v>2506842</v>
      </c>
      <c r="BW114" s="804"/>
      <c r="BX114" s="804"/>
      <c r="BY114" s="804"/>
      <c r="BZ114" s="804"/>
      <c r="CA114" s="804">
        <v>2578351</v>
      </c>
      <c r="CB114" s="804"/>
      <c r="CC114" s="804"/>
      <c r="CD114" s="804"/>
      <c r="CE114" s="804"/>
      <c r="CF114" s="862">
        <v>26.6</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3085332</v>
      </c>
      <c r="AB117" s="890"/>
      <c r="AC117" s="890"/>
      <c r="AD117" s="890"/>
      <c r="AE117" s="891"/>
      <c r="AF117" s="892">
        <v>3118043</v>
      </c>
      <c r="AG117" s="890"/>
      <c r="AH117" s="890"/>
      <c r="AI117" s="890"/>
      <c r="AJ117" s="891"/>
      <c r="AK117" s="892">
        <v>2957315</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30030141</v>
      </c>
      <c r="BR119" s="832"/>
      <c r="BS119" s="832"/>
      <c r="BT119" s="832"/>
      <c r="BU119" s="832"/>
      <c r="BV119" s="832">
        <v>30141419</v>
      </c>
      <c r="BW119" s="832"/>
      <c r="BX119" s="832"/>
      <c r="BY119" s="832"/>
      <c r="BZ119" s="832"/>
      <c r="CA119" s="832">
        <v>29816944</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6838582</v>
      </c>
      <c r="BR120" s="829"/>
      <c r="BS120" s="829"/>
      <c r="BT120" s="829"/>
      <c r="BU120" s="829"/>
      <c r="BV120" s="829">
        <v>6335234</v>
      </c>
      <c r="BW120" s="829"/>
      <c r="BX120" s="829"/>
      <c r="BY120" s="829"/>
      <c r="BZ120" s="829"/>
      <c r="CA120" s="829">
        <v>5933843</v>
      </c>
      <c r="CB120" s="829"/>
      <c r="CC120" s="829"/>
      <c r="CD120" s="829"/>
      <c r="CE120" s="829"/>
      <c r="CF120" s="853">
        <v>61.2</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460667</v>
      </c>
      <c r="DH120" s="829"/>
      <c r="DI120" s="829"/>
      <c r="DJ120" s="829"/>
      <c r="DK120" s="829"/>
      <c r="DL120" s="829">
        <v>988013</v>
      </c>
      <c r="DM120" s="829"/>
      <c r="DN120" s="829"/>
      <c r="DO120" s="829"/>
      <c r="DP120" s="829"/>
      <c r="DQ120" s="829">
        <v>941656</v>
      </c>
      <c r="DR120" s="829"/>
      <c r="DS120" s="829"/>
      <c r="DT120" s="829"/>
      <c r="DU120" s="829"/>
      <c r="DV120" s="830">
        <v>9.6999999999999993</v>
      </c>
      <c r="DW120" s="830"/>
      <c r="DX120" s="830"/>
      <c r="DY120" s="830"/>
      <c r="DZ120" s="831"/>
    </row>
    <row r="121" spans="1:130" s="212" customFormat="1" ht="26.25" customHeight="1" x14ac:dyDescent="0.2">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11009</v>
      </c>
      <c r="BR121" s="804"/>
      <c r="BS121" s="804"/>
      <c r="BT121" s="804"/>
      <c r="BU121" s="804"/>
      <c r="BV121" s="804">
        <v>6269</v>
      </c>
      <c r="BW121" s="804"/>
      <c r="BX121" s="804"/>
      <c r="BY121" s="804"/>
      <c r="BZ121" s="804"/>
      <c r="CA121" s="804">
        <v>3799</v>
      </c>
      <c r="CB121" s="804"/>
      <c r="CC121" s="804"/>
      <c r="CD121" s="804"/>
      <c r="CE121" s="804"/>
      <c r="CF121" s="862">
        <v>0</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45547</v>
      </c>
      <c r="DH121" s="804"/>
      <c r="DI121" s="804"/>
      <c r="DJ121" s="804"/>
      <c r="DK121" s="804"/>
      <c r="DL121" s="804">
        <v>368479</v>
      </c>
      <c r="DM121" s="804"/>
      <c r="DN121" s="804"/>
      <c r="DO121" s="804"/>
      <c r="DP121" s="804"/>
      <c r="DQ121" s="804">
        <v>321790</v>
      </c>
      <c r="DR121" s="804"/>
      <c r="DS121" s="804"/>
      <c r="DT121" s="804"/>
      <c r="DU121" s="804"/>
      <c r="DV121" s="781">
        <v>3.3</v>
      </c>
      <c r="DW121" s="781"/>
      <c r="DX121" s="781"/>
      <c r="DY121" s="781"/>
      <c r="DZ121" s="782"/>
    </row>
    <row r="122" spans="1:130" s="212" customFormat="1" ht="26.25" customHeight="1" x14ac:dyDescent="0.2">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21511997</v>
      </c>
      <c r="BR122" s="832"/>
      <c r="BS122" s="832"/>
      <c r="BT122" s="832"/>
      <c r="BU122" s="832"/>
      <c r="BV122" s="832">
        <v>20466699</v>
      </c>
      <c r="BW122" s="832"/>
      <c r="BX122" s="832"/>
      <c r="BY122" s="832"/>
      <c r="BZ122" s="832"/>
      <c r="CA122" s="832">
        <v>20648694</v>
      </c>
      <c r="CB122" s="832"/>
      <c r="CC122" s="832"/>
      <c r="CD122" s="832"/>
      <c r="CE122" s="832"/>
      <c r="CF122" s="833">
        <v>212.8</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37095</v>
      </c>
      <c r="DH122" s="804"/>
      <c r="DI122" s="804"/>
      <c r="DJ122" s="804"/>
      <c r="DK122" s="804"/>
      <c r="DL122" s="804">
        <v>181150</v>
      </c>
      <c r="DM122" s="804"/>
      <c r="DN122" s="804"/>
      <c r="DO122" s="804"/>
      <c r="DP122" s="804"/>
      <c r="DQ122" s="804">
        <v>153151</v>
      </c>
      <c r="DR122" s="804"/>
      <c r="DS122" s="804"/>
      <c r="DT122" s="804"/>
      <c r="DU122" s="804"/>
      <c r="DV122" s="781">
        <v>1.6</v>
      </c>
      <c r="DW122" s="781"/>
      <c r="DX122" s="781"/>
      <c r="DY122" s="781"/>
      <c r="DZ122" s="782"/>
    </row>
    <row r="123" spans="1:130" s="212" customFormat="1" ht="26.25" customHeight="1" x14ac:dyDescent="0.2">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28361588</v>
      </c>
      <c r="BR123" s="820"/>
      <c r="BS123" s="820"/>
      <c r="BT123" s="820"/>
      <c r="BU123" s="820"/>
      <c r="BV123" s="820">
        <v>26808202</v>
      </c>
      <c r="BW123" s="820"/>
      <c r="BX123" s="820"/>
      <c r="BY123" s="820"/>
      <c r="BZ123" s="820"/>
      <c r="CA123" s="820">
        <v>26586336</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v>10658</v>
      </c>
      <c r="DH123" s="767"/>
      <c r="DI123" s="767"/>
      <c r="DJ123" s="767"/>
      <c r="DK123" s="768"/>
      <c r="DL123" s="769">
        <v>11580</v>
      </c>
      <c r="DM123" s="767"/>
      <c r="DN123" s="767"/>
      <c r="DO123" s="767"/>
      <c r="DP123" s="768"/>
      <c r="DQ123" s="769">
        <v>15006</v>
      </c>
      <c r="DR123" s="767"/>
      <c r="DS123" s="767"/>
      <c r="DT123" s="767"/>
      <c r="DU123" s="768"/>
      <c r="DV123" s="811">
        <v>0.2</v>
      </c>
      <c r="DW123" s="812"/>
      <c r="DX123" s="812"/>
      <c r="DY123" s="812"/>
      <c r="DZ123" s="813"/>
    </row>
    <row r="124" spans="1:130" s="212" customFormat="1" ht="26.25" customHeight="1" thickBot="1" x14ac:dyDescent="0.25">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17.399999999999999</v>
      </c>
      <c r="BR124" s="818"/>
      <c r="BS124" s="818"/>
      <c r="BT124" s="818"/>
      <c r="BU124" s="818"/>
      <c r="BV124" s="818">
        <v>34.9</v>
      </c>
      <c r="BW124" s="818"/>
      <c r="BX124" s="818"/>
      <c r="BY124" s="818"/>
      <c r="BZ124" s="818"/>
      <c r="CA124" s="818">
        <v>33.200000000000003</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10707</v>
      </c>
      <c r="AB128" s="788"/>
      <c r="AC128" s="788"/>
      <c r="AD128" s="788"/>
      <c r="AE128" s="789"/>
      <c r="AF128" s="790">
        <v>10708</v>
      </c>
      <c r="AG128" s="788"/>
      <c r="AH128" s="788"/>
      <c r="AI128" s="788"/>
      <c r="AJ128" s="789"/>
      <c r="AK128" s="790">
        <v>26257</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13.07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11749592</v>
      </c>
      <c r="AB129" s="767"/>
      <c r="AC129" s="767"/>
      <c r="AD129" s="767"/>
      <c r="AE129" s="768"/>
      <c r="AF129" s="769">
        <v>11728769</v>
      </c>
      <c r="AG129" s="767"/>
      <c r="AH129" s="767"/>
      <c r="AI129" s="767"/>
      <c r="AJ129" s="768"/>
      <c r="AK129" s="769">
        <v>11871962</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18.07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2180459</v>
      </c>
      <c r="AB130" s="767"/>
      <c r="AC130" s="767"/>
      <c r="AD130" s="767"/>
      <c r="AE130" s="768"/>
      <c r="AF130" s="769">
        <v>2202205</v>
      </c>
      <c r="AG130" s="767"/>
      <c r="AH130" s="767"/>
      <c r="AI130" s="767"/>
      <c r="AJ130" s="768"/>
      <c r="AK130" s="769">
        <v>2169955</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8.8000000000000007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9569133</v>
      </c>
      <c r="AB131" s="751"/>
      <c r="AC131" s="751"/>
      <c r="AD131" s="751"/>
      <c r="AE131" s="752"/>
      <c r="AF131" s="753">
        <v>9526564</v>
      </c>
      <c r="AG131" s="751"/>
      <c r="AH131" s="751"/>
      <c r="AI131" s="751"/>
      <c r="AJ131" s="752"/>
      <c r="AK131" s="753">
        <v>9702007</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33.200000000000003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9.3442739269999997</v>
      </c>
      <c r="AB132" s="732"/>
      <c r="AC132" s="732"/>
      <c r="AD132" s="732"/>
      <c r="AE132" s="733"/>
      <c r="AF132" s="734">
        <v>9.5011170870000008</v>
      </c>
      <c r="AG132" s="732"/>
      <c r="AH132" s="732"/>
      <c r="AI132" s="732"/>
      <c r="AJ132" s="733"/>
      <c r="AK132" s="734">
        <v>7.8447995349999999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9.3000000000000007</v>
      </c>
      <c r="AB133" s="711"/>
      <c r="AC133" s="711"/>
      <c r="AD133" s="711"/>
      <c r="AE133" s="712"/>
      <c r="AF133" s="710">
        <v>9.3000000000000007</v>
      </c>
      <c r="AG133" s="711"/>
      <c r="AH133" s="711"/>
      <c r="AI133" s="711"/>
      <c r="AJ133" s="712"/>
      <c r="AK133" s="710">
        <v>8.8000000000000007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jCgxpQV67s2p5+ug3bRpar8jNwws73EspCVhR8ZkS+PKErREgU27sO8LYtuzuwceWa3cvd92RFU4tHE42YmdQ==" saltValue="1+dVwiaD4blMrxDrcqUz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OxxAI0TTqXG8H/C2sC/8EMV4LrfTdwPBZwte0x2Oydg6Hj7sHW5YPywpxnvArjaTgZW1jrRex8NDV670N7uBw==" saltValue="66jDPgv/8Q6NJmVIVJKwG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8ymaAu9YhOxFveaDkPi5caEqxt+lz4FvwFZBrkrehoIXoKejRpw3Mo5fJTkf+kHdAbS6uKEV8FI6wmjFJM6qw==" saltValue="93TWrQW8HE03duLdrbkj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5" t="s">
        <v>482</v>
      </c>
      <c r="AP7" s="253"/>
      <c r="AQ7" s="254" t="s">
        <v>483</v>
      </c>
      <c r="AR7" s="255"/>
    </row>
    <row r="8" spans="1:46" ht="13" x14ac:dyDescent="0.2">
      <c r="A8" s="247"/>
      <c r="AK8" s="256"/>
      <c r="AL8" s="257"/>
      <c r="AM8" s="257"/>
      <c r="AN8" s="258"/>
      <c r="AO8" s="1106"/>
      <c r="AP8" s="259" t="s">
        <v>484</v>
      </c>
      <c r="AQ8" s="260" t="s">
        <v>485</v>
      </c>
      <c r="AR8" s="261" t="s">
        <v>486</v>
      </c>
    </row>
    <row r="9" spans="1:46" ht="13" x14ac:dyDescent="0.2">
      <c r="A9" s="247"/>
      <c r="AK9" s="1117" t="s">
        <v>487</v>
      </c>
      <c r="AL9" s="1118"/>
      <c r="AM9" s="1118"/>
      <c r="AN9" s="1119"/>
      <c r="AO9" s="262">
        <v>3771020</v>
      </c>
      <c r="AP9" s="262">
        <v>143581</v>
      </c>
      <c r="AQ9" s="263">
        <v>117270</v>
      </c>
      <c r="AR9" s="264">
        <v>22.4</v>
      </c>
    </row>
    <row r="10" spans="1:46" ht="13.5" customHeight="1" x14ac:dyDescent="0.2">
      <c r="A10" s="247"/>
      <c r="AK10" s="1117" t="s">
        <v>488</v>
      </c>
      <c r="AL10" s="1118"/>
      <c r="AM10" s="1118"/>
      <c r="AN10" s="1119"/>
      <c r="AO10" s="265">
        <v>651279</v>
      </c>
      <c r="AP10" s="265">
        <v>24797</v>
      </c>
      <c r="AQ10" s="266">
        <v>10490</v>
      </c>
      <c r="AR10" s="267">
        <v>136.4</v>
      </c>
    </row>
    <row r="11" spans="1:46" ht="13.5" customHeight="1" x14ac:dyDescent="0.2">
      <c r="A11" s="247"/>
      <c r="AK11" s="1117" t="s">
        <v>489</v>
      </c>
      <c r="AL11" s="1118"/>
      <c r="AM11" s="1118"/>
      <c r="AN11" s="1119"/>
      <c r="AO11" s="265">
        <v>32509</v>
      </c>
      <c r="AP11" s="265">
        <v>1238</v>
      </c>
      <c r="AQ11" s="266">
        <v>1802</v>
      </c>
      <c r="AR11" s="267">
        <v>-31.3</v>
      </c>
    </row>
    <row r="12" spans="1:46" ht="13.5" customHeight="1" x14ac:dyDescent="0.2">
      <c r="A12" s="247"/>
      <c r="AK12" s="1117" t="s">
        <v>490</v>
      </c>
      <c r="AL12" s="1118"/>
      <c r="AM12" s="1118"/>
      <c r="AN12" s="1119"/>
      <c r="AO12" s="265" t="s">
        <v>491</v>
      </c>
      <c r="AP12" s="265" t="s">
        <v>491</v>
      </c>
      <c r="AQ12" s="266">
        <v>3</v>
      </c>
      <c r="AR12" s="267" t="s">
        <v>491</v>
      </c>
    </row>
    <row r="13" spans="1:46" ht="13.5" customHeight="1" x14ac:dyDescent="0.2">
      <c r="A13" s="247"/>
      <c r="AK13" s="1117" t="s">
        <v>492</v>
      </c>
      <c r="AL13" s="1118"/>
      <c r="AM13" s="1118"/>
      <c r="AN13" s="1119"/>
      <c r="AO13" s="265">
        <v>194735</v>
      </c>
      <c r="AP13" s="265">
        <v>7415</v>
      </c>
      <c r="AQ13" s="266">
        <v>4482</v>
      </c>
      <c r="AR13" s="267">
        <v>65.400000000000006</v>
      </c>
    </row>
    <row r="14" spans="1:46" ht="13.5" customHeight="1" x14ac:dyDescent="0.2">
      <c r="A14" s="247"/>
      <c r="AK14" s="1117" t="s">
        <v>493</v>
      </c>
      <c r="AL14" s="1118"/>
      <c r="AM14" s="1118"/>
      <c r="AN14" s="1119"/>
      <c r="AO14" s="265">
        <v>68400</v>
      </c>
      <c r="AP14" s="265">
        <v>2604</v>
      </c>
      <c r="AQ14" s="266">
        <v>2749</v>
      </c>
      <c r="AR14" s="267">
        <v>-5.3</v>
      </c>
    </row>
    <row r="15" spans="1:46" ht="13.5" customHeight="1" x14ac:dyDescent="0.2">
      <c r="A15" s="247"/>
      <c r="AK15" s="1120" t="s">
        <v>494</v>
      </c>
      <c r="AL15" s="1121"/>
      <c r="AM15" s="1121"/>
      <c r="AN15" s="1122"/>
      <c r="AO15" s="265">
        <v>-285283</v>
      </c>
      <c r="AP15" s="265">
        <v>-10862</v>
      </c>
      <c r="AQ15" s="266">
        <v>-7399</v>
      </c>
      <c r="AR15" s="267">
        <v>46.8</v>
      </c>
    </row>
    <row r="16" spans="1:46" ht="13" x14ac:dyDescent="0.2">
      <c r="A16" s="247"/>
      <c r="AK16" s="1120" t="s">
        <v>177</v>
      </c>
      <c r="AL16" s="1121"/>
      <c r="AM16" s="1121"/>
      <c r="AN16" s="1122"/>
      <c r="AO16" s="265">
        <v>4432660</v>
      </c>
      <c r="AP16" s="265">
        <v>168773</v>
      </c>
      <c r="AQ16" s="266">
        <v>129397</v>
      </c>
      <c r="AR16" s="267">
        <v>30.4</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23" t="s">
        <v>499</v>
      </c>
      <c r="AL21" s="1124"/>
      <c r="AM21" s="1124"/>
      <c r="AN21" s="1125"/>
      <c r="AO21" s="277">
        <v>13.67</v>
      </c>
      <c r="AP21" s="278">
        <v>11.07</v>
      </c>
      <c r="AQ21" s="279">
        <v>2.6</v>
      </c>
      <c r="AS21" s="280"/>
      <c r="AT21" s="276"/>
    </row>
    <row r="22" spans="1:46" s="248" customFormat="1" ht="13" x14ac:dyDescent="0.2">
      <c r="A22" s="276"/>
      <c r="AK22" s="1123" t="s">
        <v>500</v>
      </c>
      <c r="AL22" s="1124"/>
      <c r="AM22" s="1124"/>
      <c r="AN22" s="1125"/>
      <c r="AO22" s="281">
        <v>99</v>
      </c>
      <c r="AP22" s="282">
        <v>97.2</v>
      </c>
      <c r="AQ22" s="283">
        <v>1.8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5" t="s">
        <v>482</v>
      </c>
      <c r="AP30" s="253"/>
      <c r="AQ30" s="254" t="s">
        <v>483</v>
      </c>
      <c r="AR30" s="255"/>
    </row>
    <row r="31" spans="1:46" ht="13" x14ac:dyDescent="0.2">
      <c r="A31" s="247"/>
      <c r="AK31" s="256"/>
      <c r="AL31" s="257"/>
      <c r="AM31" s="257"/>
      <c r="AN31" s="258"/>
      <c r="AO31" s="1106"/>
      <c r="AP31" s="259" t="s">
        <v>484</v>
      </c>
      <c r="AQ31" s="260" t="s">
        <v>485</v>
      </c>
      <c r="AR31" s="261" t="s">
        <v>486</v>
      </c>
    </row>
    <row r="32" spans="1:46" ht="27" customHeight="1" x14ac:dyDescent="0.2">
      <c r="A32" s="247"/>
      <c r="AK32" s="1107" t="s">
        <v>504</v>
      </c>
      <c r="AL32" s="1108"/>
      <c r="AM32" s="1108"/>
      <c r="AN32" s="1109"/>
      <c r="AO32" s="291">
        <v>2761055</v>
      </c>
      <c r="AP32" s="291">
        <v>105127</v>
      </c>
      <c r="AQ32" s="292">
        <v>74841</v>
      </c>
      <c r="AR32" s="293">
        <v>40.5</v>
      </c>
    </row>
    <row r="33" spans="1:46" ht="13.5" customHeight="1" x14ac:dyDescent="0.2">
      <c r="A33" s="247"/>
      <c r="AK33" s="1107" t="s">
        <v>505</v>
      </c>
      <c r="AL33" s="1108"/>
      <c r="AM33" s="1108"/>
      <c r="AN33" s="1109"/>
      <c r="AO33" s="291" t="s">
        <v>491</v>
      </c>
      <c r="AP33" s="291" t="s">
        <v>491</v>
      </c>
      <c r="AQ33" s="292" t="s">
        <v>491</v>
      </c>
      <c r="AR33" s="293" t="s">
        <v>491</v>
      </c>
    </row>
    <row r="34" spans="1:46" ht="27" customHeight="1" x14ac:dyDescent="0.2">
      <c r="A34" s="247"/>
      <c r="AK34" s="1107" t="s">
        <v>506</v>
      </c>
      <c r="AL34" s="1108"/>
      <c r="AM34" s="1108"/>
      <c r="AN34" s="1109"/>
      <c r="AO34" s="291" t="s">
        <v>491</v>
      </c>
      <c r="AP34" s="291" t="s">
        <v>491</v>
      </c>
      <c r="AQ34" s="292">
        <v>1</v>
      </c>
      <c r="AR34" s="293" t="s">
        <v>491</v>
      </c>
    </row>
    <row r="35" spans="1:46" ht="27" customHeight="1" x14ac:dyDescent="0.2">
      <c r="A35" s="247"/>
      <c r="AK35" s="1107" t="s">
        <v>507</v>
      </c>
      <c r="AL35" s="1108"/>
      <c r="AM35" s="1108"/>
      <c r="AN35" s="1109"/>
      <c r="AO35" s="291">
        <v>196260</v>
      </c>
      <c r="AP35" s="291">
        <v>7473</v>
      </c>
      <c r="AQ35" s="292">
        <v>16683</v>
      </c>
      <c r="AR35" s="293">
        <v>-55.2</v>
      </c>
    </row>
    <row r="36" spans="1:46" ht="27" customHeight="1" x14ac:dyDescent="0.2">
      <c r="A36" s="247"/>
      <c r="AK36" s="1107" t="s">
        <v>508</v>
      </c>
      <c r="AL36" s="1108"/>
      <c r="AM36" s="1108"/>
      <c r="AN36" s="1109"/>
      <c r="AO36" s="291" t="s">
        <v>491</v>
      </c>
      <c r="AP36" s="291" t="s">
        <v>491</v>
      </c>
      <c r="AQ36" s="292">
        <v>2411</v>
      </c>
      <c r="AR36" s="293" t="s">
        <v>491</v>
      </c>
    </row>
    <row r="37" spans="1:46" ht="13.5" customHeight="1" x14ac:dyDescent="0.2">
      <c r="A37" s="247"/>
      <c r="AK37" s="1107" t="s">
        <v>509</v>
      </c>
      <c r="AL37" s="1108"/>
      <c r="AM37" s="1108"/>
      <c r="AN37" s="1109"/>
      <c r="AO37" s="291" t="s">
        <v>491</v>
      </c>
      <c r="AP37" s="291" t="s">
        <v>491</v>
      </c>
      <c r="AQ37" s="292">
        <v>548</v>
      </c>
      <c r="AR37" s="293" t="s">
        <v>491</v>
      </c>
    </row>
    <row r="38" spans="1:46" ht="27" customHeight="1" x14ac:dyDescent="0.2">
      <c r="A38" s="247"/>
      <c r="AK38" s="1110" t="s">
        <v>510</v>
      </c>
      <c r="AL38" s="1111"/>
      <c r="AM38" s="1111"/>
      <c r="AN38" s="1112"/>
      <c r="AO38" s="294" t="s">
        <v>491</v>
      </c>
      <c r="AP38" s="294" t="s">
        <v>491</v>
      </c>
      <c r="AQ38" s="295">
        <v>7</v>
      </c>
      <c r="AR38" s="283" t="s">
        <v>491</v>
      </c>
      <c r="AS38" s="290"/>
    </row>
    <row r="39" spans="1:46" ht="13" x14ac:dyDescent="0.2">
      <c r="A39" s="247"/>
      <c r="AK39" s="1110" t="s">
        <v>511</v>
      </c>
      <c r="AL39" s="1111"/>
      <c r="AM39" s="1111"/>
      <c r="AN39" s="1112"/>
      <c r="AO39" s="291">
        <v>-26257</v>
      </c>
      <c r="AP39" s="291">
        <v>-1000</v>
      </c>
      <c r="AQ39" s="292">
        <v>-3756</v>
      </c>
      <c r="AR39" s="293">
        <v>-73.400000000000006</v>
      </c>
      <c r="AS39" s="290"/>
    </row>
    <row r="40" spans="1:46" ht="27" customHeight="1" x14ac:dyDescent="0.2">
      <c r="A40" s="247"/>
      <c r="AK40" s="1107" t="s">
        <v>512</v>
      </c>
      <c r="AL40" s="1108"/>
      <c r="AM40" s="1108"/>
      <c r="AN40" s="1109"/>
      <c r="AO40" s="291">
        <v>-2169955</v>
      </c>
      <c r="AP40" s="291">
        <v>-82621</v>
      </c>
      <c r="AQ40" s="292">
        <v>-63247</v>
      </c>
      <c r="AR40" s="293">
        <v>30.6</v>
      </c>
      <c r="AS40" s="290"/>
    </row>
    <row r="41" spans="1:46" ht="13" x14ac:dyDescent="0.2">
      <c r="A41" s="247"/>
      <c r="AK41" s="1113" t="s">
        <v>287</v>
      </c>
      <c r="AL41" s="1114"/>
      <c r="AM41" s="1114"/>
      <c r="AN41" s="1115"/>
      <c r="AO41" s="291">
        <v>761103</v>
      </c>
      <c r="AP41" s="291">
        <v>28979</v>
      </c>
      <c r="AQ41" s="292">
        <v>27488</v>
      </c>
      <c r="AR41" s="293">
        <v>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00" t="s">
        <v>482</v>
      </c>
      <c r="AN49" s="1102" t="s">
        <v>515</v>
      </c>
      <c r="AO49" s="1103"/>
      <c r="AP49" s="1103"/>
      <c r="AQ49" s="1103"/>
      <c r="AR49" s="1104"/>
    </row>
    <row r="50" spans="1:44" ht="13" x14ac:dyDescent="0.2">
      <c r="A50" s="247"/>
      <c r="AK50" s="305"/>
      <c r="AL50" s="306"/>
      <c r="AM50" s="1101"/>
      <c r="AN50" s="307" t="s">
        <v>516</v>
      </c>
      <c r="AO50" s="308" t="s">
        <v>517</v>
      </c>
      <c r="AP50" s="309" t="s">
        <v>518</v>
      </c>
      <c r="AQ50" s="310" t="s">
        <v>519</v>
      </c>
      <c r="AR50" s="311" t="s">
        <v>520</v>
      </c>
    </row>
    <row r="51" spans="1:44" ht="13" x14ac:dyDescent="0.2">
      <c r="A51" s="247"/>
      <c r="AK51" s="303" t="s">
        <v>521</v>
      </c>
      <c r="AL51" s="304"/>
      <c r="AM51" s="312">
        <v>2340302</v>
      </c>
      <c r="AN51" s="313">
        <v>82501</v>
      </c>
      <c r="AO51" s="314">
        <v>-10.6</v>
      </c>
      <c r="AP51" s="315">
        <v>92632</v>
      </c>
      <c r="AQ51" s="316">
        <v>-1.5</v>
      </c>
      <c r="AR51" s="317">
        <v>-9.1</v>
      </c>
    </row>
    <row r="52" spans="1:44" ht="13" x14ac:dyDescent="0.2">
      <c r="A52" s="247"/>
      <c r="AK52" s="318"/>
      <c r="AL52" s="319" t="s">
        <v>522</v>
      </c>
      <c r="AM52" s="320">
        <v>1036473</v>
      </c>
      <c r="AN52" s="321">
        <v>36538</v>
      </c>
      <c r="AO52" s="322">
        <v>-26.8</v>
      </c>
      <c r="AP52" s="323">
        <v>47978</v>
      </c>
      <c r="AQ52" s="324">
        <v>-2</v>
      </c>
      <c r="AR52" s="325">
        <v>-24.8</v>
      </c>
    </row>
    <row r="53" spans="1:44" ht="13" x14ac:dyDescent="0.2">
      <c r="A53" s="247"/>
      <c r="AK53" s="303" t="s">
        <v>523</v>
      </c>
      <c r="AL53" s="304"/>
      <c r="AM53" s="312">
        <v>2522533</v>
      </c>
      <c r="AN53" s="313">
        <v>90833</v>
      </c>
      <c r="AO53" s="314">
        <v>10.1</v>
      </c>
      <c r="AP53" s="315">
        <v>96469</v>
      </c>
      <c r="AQ53" s="316">
        <v>4.0999999999999996</v>
      </c>
      <c r="AR53" s="317">
        <v>6</v>
      </c>
    </row>
    <row r="54" spans="1:44" ht="13" x14ac:dyDescent="0.2">
      <c r="A54" s="247"/>
      <c r="AK54" s="318"/>
      <c r="AL54" s="319" t="s">
        <v>522</v>
      </c>
      <c r="AM54" s="320">
        <v>1366093</v>
      </c>
      <c r="AN54" s="321">
        <v>49191</v>
      </c>
      <c r="AO54" s="322">
        <v>34.6</v>
      </c>
      <c r="AP54" s="323">
        <v>49775</v>
      </c>
      <c r="AQ54" s="324">
        <v>3.7</v>
      </c>
      <c r="AR54" s="325">
        <v>30.9</v>
      </c>
    </row>
    <row r="55" spans="1:44" ht="13" x14ac:dyDescent="0.2">
      <c r="A55" s="247"/>
      <c r="AK55" s="303" t="s">
        <v>524</v>
      </c>
      <c r="AL55" s="304"/>
      <c r="AM55" s="312">
        <v>1921324</v>
      </c>
      <c r="AN55" s="313">
        <v>70239</v>
      </c>
      <c r="AO55" s="314">
        <v>-22.7</v>
      </c>
      <c r="AP55" s="315">
        <v>85743</v>
      </c>
      <c r="AQ55" s="316">
        <v>-11.1</v>
      </c>
      <c r="AR55" s="317">
        <v>-11.6</v>
      </c>
    </row>
    <row r="56" spans="1:44" ht="13" x14ac:dyDescent="0.2">
      <c r="A56" s="247"/>
      <c r="AK56" s="318"/>
      <c r="AL56" s="319" t="s">
        <v>522</v>
      </c>
      <c r="AM56" s="320">
        <v>998765</v>
      </c>
      <c r="AN56" s="321">
        <v>36513</v>
      </c>
      <c r="AO56" s="322">
        <v>-25.8</v>
      </c>
      <c r="AP56" s="323">
        <v>45231</v>
      </c>
      <c r="AQ56" s="324">
        <v>-9.1</v>
      </c>
      <c r="AR56" s="325">
        <v>-16.7</v>
      </c>
    </row>
    <row r="57" spans="1:44" ht="13" x14ac:dyDescent="0.2">
      <c r="A57" s="247"/>
      <c r="AK57" s="303" t="s">
        <v>525</v>
      </c>
      <c r="AL57" s="304"/>
      <c r="AM57" s="312">
        <v>2785906</v>
      </c>
      <c r="AN57" s="313">
        <v>104099</v>
      </c>
      <c r="AO57" s="314">
        <v>48.2</v>
      </c>
      <c r="AP57" s="315">
        <v>92509</v>
      </c>
      <c r="AQ57" s="316">
        <v>7.9</v>
      </c>
      <c r="AR57" s="317">
        <v>40.299999999999997</v>
      </c>
    </row>
    <row r="58" spans="1:44" ht="13" x14ac:dyDescent="0.2">
      <c r="A58" s="247"/>
      <c r="AK58" s="318"/>
      <c r="AL58" s="319" t="s">
        <v>522</v>
      </c>
      <c r="AM58" s="320">
        <v>1777078</v>
      </c>
      <c r="AN58" s="321">
        <v>66403</v>
      </c>
      <c r="AO58" s="322">
        <v>81.900000000000006</v>
      </c>
      <c r="AP58" s="323">
        <v>52274</v>
      </c>
      <c r="AQ58" s="324">
        <v>15.6</v>
      </c>
      <c r="AR58" s="325">
        <v>66.3</v>
      </c>
    </row>
    <row r="59" spans="1:44" ht="13" x14ac:dyDescent="0.2">
      <c r="A59" s="247"/>
      <c r="AK59" s="303" t="s">
        <v>526</v>
      </c>
      <c r="AL59" s="304"/>
      <c r="AM59" s="312">
        <v>2429763</v>
      </c>
      <c r="AN59" s="313">
        <v>92513</v>
      </c>
      <c r="AO59" s="314">
        <v>-11.1</v>
      </c>
      <c r="AP59" s="315">
        <v>98544</v>
      </c>
      <c r="AQ59" s="316">
        <v>6.5</v>
      </c>
      <c r="AR59" s="317">
        <v>-17.600000000000001</v>
      </c>
    </row>
    <row r="60" spans="1:44" ht="13" x14ac:dyDescent="0.2">
      <c r="A60" s="247"/>
      <c r="AK60" s="318"/>
      <c r="AL60" s="319" t="s">
        <v>522</v>
      </c>
      <c r="AM60" s="320">
        <v>1455540</v>
      </c>
      <c r="AN60" s="321">
        <v>55420</v>
      </c>
      <c r="AO60" s="322">
        <v>-16.5</v>
      </c>
      <c r="AP60" s="323">
        <v>55816</v>
      </c>
      <c r="AQ60" s="324">
        <v>6.8</v>
      </c>
      <c r="AR60" s="325">
        <v>-23.3</v>
      </c>
    </row>
    <row r="61" spans="1:44" ht="13" x14ac:dyDescent="0.2">
      <c r="A61" s="247"/>
      <c r="AK61" s="303" t="s">
        <v>527</v>
      </c>
      <c r="AL61" s="326"/>
      <c r="AM61" s="312">
        <v>2399966</v>
      </c>
      <c r="AN61" s="313">
        <v>88037</v>
      </c>
      <c r="AO61" s="314">
        <v>2.8</v>
      </c>
      <c r="AP61" s="315">
        <v>93179</v>
      </c>
      <c r="AQ61" s="327">
        <v>1.2</v>
      </c>
      <c r="AR61" s="317">
        <v>1.6</v>
      </c>
    </row>
    <row r="62" spans="1:44" ht="13" x14ac:dyDescent="0.2">
      <c r="A62" s="247"/>
      <c r="AK62" s="318"/>
      <c r="AL62" s="319" t="s">
        <v>522</v>
      </c>
      <c r="AM62" s="320">
        <v>1326790</v>
      </c>
      <c r="AN62" s="321">
        <v>48813</v>
      </c>
      <c r="AO62" s="322">
        <v>9.5</v>
      </c>
      <c r="AP62" s="323">
        <v>50215</v>
      </c>
      <c r="AQ62" s="324">
        <v>3</v>
      </c>
      <c r="AR62" s="325">
        <v>6.5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qW250C6dHJcslwoW6t3b8ukgu0hvL+h3UQfjDbswppYYwHkyph6jWRRpHRhhu7jbCzVvo2iOb/dorHUjf2fyQ==" saltValue="VbDy0ziWmk854sC78IDd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l0lB/9gy7rsI4LxbLa8iZppsrrYSrB+CZzDPZ7PJi3n1YUMaC5H7gFzex0IlzC1o24VodsHZk51EN6Ggr5PW7g==" saltValue="7qE51vXqZLqmzUf+BzUS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LqUhBGYGu0X2bSIRtUAjZ1hWzmCU8yzqO3hs2S43kdq8dAHC5GpVnX67kkudnPKxkfpK/JbgSrrb6LtH/SVgcQ==" saltValue="0uHqAxPpJjfvPeilI09M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32.78</v>
      </c>
      <c r="G47" s="12">
        <v>33.549999999999997</v>
      </c>
      <c r="H47" s="12">
        <v>34.86</v>
      </c>
      <c r="I47" s="12">
        <v>31.8</v>
      </c>
      <c r="J47" s="13">
        <v>30.44</v>
      </c>
    </row>
    <row r="48" spans="2:10" ht="57.75" customHeight="1" x14ac:dyDescent="0.2">
      <c r="B48" s="14"/>
      <c r="C48" s="1128" t="s">
        <v>4</v>
      </c>
      <c r="D48" s="1128"/>
      <c r="E48" s="1129"/>
      <c r="F48" s="15">
        <v>5.05</v>
      </c>
      <c r="G48" s="16">
        <v>4.0599999999999996</v>
      </c>
      <c r="H48" s="16">
        <v>5.25</v>
      </c>
      <c r="I48" s="16">
        <v>5.62</v>
      </c>
      <c r="J48" s="17">
        <v>3.52</v>
      </c>
    </row>
    <row r="49" spans="2:10" ht="57.75" customHeight="1" thickBot="1" x14ac:dyDescent="0.25">
      <c r="B49" s="18"/>
      <c r="C49" s="1130" t="s">
        <v>5</v>
      </c>
      <c r="D49" s="1130"/>
      <c r="E49" s="1131"/>
      <c r="F49" s="19" t="s">
        <v>534</v>
      </c>
      <c r="G49" s="20">
        <v>1.86</v>
      </c>
      <c r="H49" s="20">
        <v>1.08</v>
      </c>
      <c r="I49" s="20" t="s">
        <v>535</v>
      </c>
      <c r="J49" s="21" t="s">
        <v>536</v>
      </c>
    </row>
    <row r="50" spans="2:10" ht="13" x14ac:dyDescent="0.2"/>
  </sheetData>
  <sheetProtection algorithmName="SHA-512" hashValue="BtGjgyvYhxUVPBrSoxpo51j0E1Lje+czdKzV7dPxi/JHIYjWHm/BCduN4Ft5sbYqsKGmNLU8ERNP8ci3xjLUKQ==" saltValue="5oVyg/DtilGmo5C1xhXV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2026-03-09T01:44:42Z</cp:lastPrinted>
  <dcterms:created xsi:type="dcterms:W3CDTF">2026-02-23T08:39:56Z</dcterms:created>
  <dcterms:modified xsi:type="dcterms:W3CDTF">2026-03-19T06:13:54Z</dcterms:modified>
  <cp:category/>
</cp:coreProperties>
</file>