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03CC9AFF-F0C2-4B1F-B6F9-93FFE7A35D1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W34" i="10"/>
  <c r="BW35" i="10" s="1"/>
  <c r="BW36" i="10" s="1"/>
  <c r="BW37" i="10" s="1"/>
  <c r="BW38" i="10" s="1"/>
  <c r="BW39" i="10" s="1"/>
  <c r="BW40" i="10" s="1"/>
  <c r="BW41" i="10" s="1"/>
  <c r="BW42" i="10" s="1"/>
  <c r="BW43" i="10" s="1"/>
  <c r="BE34" i="10"/>
  <c r="C34" i="10"/>
  <c r="CO34" i="10" l="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<sst xmlns="http://schemas.openxmlformats.org/spreadsheetml/2006/main" count="1095" uniqueCount="565">
  <si>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</si>
  <si>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</si>
  <si>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</si>
  <si>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</si>
  <si>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</si>
  <si>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</si>
  <si>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</si>
  <si>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</si>
  <si>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</si>
  <si>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</si>
  <si>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</si>
  <si>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</si>
  <si>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</si>
  <si>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</si>
  <si>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</si>
  <si>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</si>
  <si>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</si>
  <si>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</si>
  <si>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</si>
  <si>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</si>
  <si>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</si>
  <si>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</si>
  <si>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</si>
  <si>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</si>
  <si>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</si>
  <si>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</si>
  <si>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</si>
  <si>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</si>
  <si>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</si>
  <si>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</si>
  <si>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</si>
  <si>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</si>
  <si>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</si>
  <si>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</si>
  <si>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</si>
  <si>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</si>
  <si>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</si>
  <si>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</si>
  <si>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</si>
  <si>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</si>
  <si>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</si>
  <si>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</si>
  <si>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</si>
  <si>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</si>
  <si>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</si>
  <si>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</si>
  <si>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</si>
  <si>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</si>
  <si>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</si>
  <si>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</si>
  <si>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</si>
  <si>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</si>
  <si>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</si>
  <si>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</si>
  <si>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</si>
  <si>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</si>
  <si>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</si>
  <si>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</si>
  <si>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</si>
  <si>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</si>
  <si>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</si>
  <si>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</si>
  <si>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</si>
  <si>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</si>
  <si>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</si>
  <si>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</si>
  <si>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</si>
  <si>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</si>
  <si>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</si>
  <si>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</si>
  <si>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</si>
  <si>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</si>
  <si>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</si>
  <si>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</si>
  <si>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</si>
  <si>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</si>
  <si>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</si>
  <si>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</si>
  <si>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</si>
  <si>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</si>
  <si>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</si>
  <si>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</si>
  <si>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</si>
  <si>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</si>
  <si>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</si>
  <si>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</si>
  <si>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</si>
  <si>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</si>
  <si>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</si>
  <si>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</si>
  <si>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</si>
  <si>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</si>
  <si>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</si>
  <si>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</si>
  <si>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</si>
  <si>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</si>
  <si>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</si>
  <si>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</si>
  <si>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</si>
  <si>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</si>
  <si>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</si>
  <si>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</si>
  <si>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</si>
  <si>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</si>
  <si>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</si>
  <si>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</si>
  <si>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</si>
  <si>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</si>
  <si>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</si>
  <si>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</si>
  <si>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</si>
  <si>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</si>
  <si>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</si>
  <si>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</si>
  <si>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</si>
  <si>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</si>
  <si>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</si>
  <si>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</si>
  <si>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</si>
  <si>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</si>
  <si>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</si>
  <si>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</si>
  <si>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</si>
  <si>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</si>
  <si>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</si>
  <si>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</si>
  <si>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</si>
  <si>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</si>
  <si>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</si>
  <si>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</si>
  <si>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</si>
  <si>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</si>
  <si>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</si>
  <si>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</si>
  <si>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</si>
  <si>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</si>
  <si>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</si>
  <si>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</si>
  <si>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</si>
  <si>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</si>
  <si>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</si>
  <si>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</si>
  <si>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</si>
  <si>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</si>
  <si>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</si>
  <si>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</si>
  <si>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</si>
  <si>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</si>
  <si>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</si>
  <si>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</si>
  <si>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</si>
  <si>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</si>
  <si>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</si>
  <si>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</si>
  <si>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</si>
  <si>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</si>
  <si>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</si>
  <si>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</si>
  <si>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</si>
  <si>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</si>
  <si>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</si>
  <si>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</si>
  <si>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</si>
  <si>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</si>
  <si>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</si>
  <si>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</si>
  <si>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</si>
  <si>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</si>
  <si>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</si>
  <si>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</si>
  <si>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</si>
  <si>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</si>
  <si>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</si>
  <si>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</si>
  <si>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</si>
  <si>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</si>
  <si>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</si>
  <si>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</si>
  <si>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</si>
  <si>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</si>
  <si>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</si>
  <si>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</si>
  <si>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</si>
  <si>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</si>
  <si>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</si>
  <si>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</si>
  <si>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</si>
  <si>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</si>
  <si>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</si>
  <si>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</si>
  <si>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</si>
  <si>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</si>
  <si>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</si>
  <si>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</si>
  <si>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</si>
  <si>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</si>
  <si>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</si>
  <si>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</si>
  <si>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</si>
  <si>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</si>
  <si>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</si>
  <si>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</si>
  <si>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</si>
  <si>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徳島県阿波市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</si>
  <si>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</si>
  <si>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</si>
  <si>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</si>
  <si>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</si>
  <si>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</si>
  <si>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</si>
  <si>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</si>
  <si>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</si>
  <si>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</si>
  <si>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</si>
  <si>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</si>
  <si>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</si>
  <si>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</si>
  <si>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</si>
  <si>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</si>
  <si>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</si>
  <si>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</si>
  <si>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</si>
  <si>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</si>
  <si>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</si>
  <si>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</si>
  <si>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</si>
  <si>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</si>
  <si>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</si>
  <si>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</si>
  <si>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</si>
  <si>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</si>
  <si>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</si>
  <si>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</si>
  <si>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</si>
  <si>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</si>
  <si>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</si>
  <si>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</si>
  <si>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</si>
  <si>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</si>
  <si>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</si>
  <si>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</si>
  <si>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</si>
  <si>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</si>
  <si>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</si>
  <si>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</si>
  <si>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</si>
  <si>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</si>
  <si>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</si>
  <si>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</si>
  <si>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</si>
  <si>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</si>
  <si>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</si>
  <si>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</si>
  <si>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</si>
  <si>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</si>
  <si>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</si>
  <si>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</si>
  <si>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</si>
  <si>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</si>
  <si>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</si>
  <si>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</si>
  <si>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</si>
  <si>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</si>
  <si>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</si>
  <si>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</si>
  <si>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</si>
  <si>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</si>
  <si>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</si>
  <si>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</si>
  <si>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</si>
  <si>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</si>
  <si>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</si>
  <si>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</si>
  <si>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</si>
  <si>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</si>
  <si>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</si>
  <si>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</si>
  <si>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</si>
  <si>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</si>
  <si>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</si>
  <si>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</si>
  <si>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</si>
  <si>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</si>
  <si>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</si>
  <si>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</si>
  <si>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</si>
  <si>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</si>
  <si>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</si>
  <si>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</si>
  <si>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</si>
  <si>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</si>
  <si>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</si>
  <si>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</si>
  <si>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</si>
  <si>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</si>
  <si>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</si>
  <si>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</si>
  <si>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</si>
  <si>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</si>
  <si>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</si>
  <si>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</si>
  <si>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</si>
  <si>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</si>
  <si>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</si>
  <si>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</si>
  <si>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</si>
  <si>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</si>
  <si>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</si>
  <si>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</si>
  <si>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</si>
  <si>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</si>
  <si>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</si>
  <si>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</si>
  <si>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</si>
  <si>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</si>
  <si>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</si>
  <si>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</si>
  <si>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</si>
  <si>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</si>
  <si>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</si>
  <si>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</si>
  <si>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</si>
  <si>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</si>
  <si>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</si>
  <si>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</si>
  <si>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</si>
  <si>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</si>
  <si>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</si>
  <si>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</si>
  <si>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</si>
  <si>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</si>
  <si>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</si>
  <si>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</si>
  <si>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</si>
  <si>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</si>
  <si>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</si>
  <si>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</si>
  <si>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</si>
  <si>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</si>
  <si>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</si>
  <si>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</si>
  <si>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</si>
  <si>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</si>
  <si>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</si>
  <si>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</si>
  <si>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</si>
  <si>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</si>
  <si>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</si>
  <si>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</si>
  <si>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</si>
  <si>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</si>
  <si>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</si>
  <si>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</si>
  <si>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</si>
  <si>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徳島県阿波市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</si>
  <si>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</si>
  <si>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</si>
  <si>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</si>
  <si>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</si>
  <si>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</si>
  <si>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</si>
  <si>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</si>
  <si>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</si>
  <si>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</si>
  <si>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</si>
  <si>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</si>
  <si>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</si>
  <si>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</si>
  <si>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</si>
  <si>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</si>
  <si>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</si>
  <si>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</si>
  <si>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</si>
  <si>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</si>
  <si>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</si>
  <si>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</si>
  <si>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</si>
  <si>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</si>
  <si>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</si>
  <si>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</si>
  <si>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</si>
  <si>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</si>
  <si>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</si>
  <si>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</si>
  <si>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</si>
  <si>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</si>
  <si>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</si>
  <si>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</si>
  <si>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</si>
  <si>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</si>
  <si>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</si>
  <si>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</si>
  <si>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阿波市水道事業会計</t>
    <phoneticPr fontId="5"/>
  </si>
  <si>
    <t>法適用企業</t>
    <phoneticPr fontId="5"/>
  </si>
  <si>
    <t>阿波市農業集落排水事業会計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</si>
  <si>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</si>
  <si>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</si>
  <si>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</si>
  <si>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</si>
  <si>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</si>
  <si>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</si>
  <si>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</si>
  <si>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</si>
  <si>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</si>
  <si>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</si>
  <si>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</si>
  <si>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</si>
  <si>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</si>
  <si>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</si>
  <si>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</si>
  <si>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</si>
  <si>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</si>
  <si>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</si>
  <si>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</si>
  <si>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</si>
  <si>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</si>
  <si>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</si>
  <si>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</si>
  <si>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</si>
  <si>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</si>
  <si>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</si>
  <si>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</si>
  <si>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</si>
  <si>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</si>
  <si>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</si>
  <si>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</si>
  <si>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</si>
  <si>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</si>
  <si>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</si>
  <si>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</si>
  <si>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</si>
  <si>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</si>
  <si>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</si>
  <si>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</si>
  <si>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</si>
  <si>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</si>
  <si>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</si>
  <si>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</si>
  <si>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</si>
  <si>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</si>
  <si>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</si>
  <si>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</si>
  <si>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</si>
  <si>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</si>
  <si>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</si>
  <si>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</si>
  <si>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</si>
  <si>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</si>
  <si>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</si>
  <si>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</si>
  <si>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</si>
  <si>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</si>
  <si>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</si>
  <si>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</si>
  <si>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</si>
  <si>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</si>
  <si>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</si>
  <si>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</si>
  <si>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</si>
  <si>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</si>
  <si>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</si>
  <si>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</si>
  <si>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</si>
  <si>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</si>
  <si>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</si>
  <si>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</si>
  <si>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</si>
  <si>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</si>
  <si>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</si>
  <si>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</si>
  <si>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</si>
  <si>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</si>
  <si>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</si>
  <si>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</si>
  <si>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</si>
  <si>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</si>
  <si>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</si>
  <si>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</si>
  <si>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</si>
  <si>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</si>
  <si>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</si>
  <si>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</si>
  <si>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</si>
  <si>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</si>
  <si>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</si>
  <si>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</si>
  <si>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</si>
  <si>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</si>
  <si>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</si>
  <si>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</si>
  <si>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</si>
  <si>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</si>
  <si>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</si>
  <si>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</si>
  <si>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</si>
  <si>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</si>
  <si>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</si>
  <si>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</si>
  <si>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</si>
  <si>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</si>
  <si>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</si>
  <si>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</si>
  <si>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</si>
  <si>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</si>
  <si>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</si>
  <si>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</si>
  <si>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</si>
  <si>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</si>
  <si>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</si>
  <si>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</si>
  <si>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</si>
  <si>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</si>
  <si>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</si>
  <si>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</si>
  <si>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</si>
  <si>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</si>
  <si>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</si>
  <si>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</si>
  <si>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</si>
  <si>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</si>
  <si>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</si>
  <si>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</si>
  <si>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</si>
  <si>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</si>
  <si>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</si>
  <si>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</si>
  <si>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</si>
  <si>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</si>
  <si>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</si>
  <si>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</si>
  <si>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1.04</t>
  </si>
  <si>
    <t>▲ 0.68</t>
  </si>
  <si>
    <t>▲ 1.22</t>
  </si>
  <si>
    <t>▲ 0.24</t>
  </si>
  <si>
    <t>阿波市水道事業会計</t>
  </si>
  <si>
    <t>一般会計</t>
  </si>
  <si>
    <t>介護保険特別会計</t>
  </si>
  <si>
    <t>阿波市農業集落排水事業会計</t>
  </si>
  <si>
    <t>国民健康保険特別会計</t>
  </si>
  <si>
    <t>後期高齢者医療特別会計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</si>
  <si>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</si>
  <si>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</si>
  <si>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</si>
  <si>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</si>
  <si>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</si>
  <si>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</si>
  <si>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</si>
  <si>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</si>
  <si>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徳島県後期高齢者医療広域連合（一般会計）</t>
    <rPh sb="0" eb="2">
      <t>トクシマ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</si>
  <si>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阿北特別養護老人ホーム組合</t>
    <rPh sb="0" eb="2">
      <t>アホク</t>
    </rPh>
    <rPh sb="2" eb="4">
      <t>トクベツ</t>
    </rPh>
    <rPh sb="4" eb="6">
      <t>ヨウゴ</t>
    </rPh>
    <rPh sb="6" eb="8">
      <t>ロウジン</t>
    </rPh>
    <rPh sb="11" eb="13">
      <t>クミアイ</t>
    </rPh>
    <phoneticPr fontId="5"/>
  </si>
  <si>
    <t>中央広域環境施設組合</t>
    <rPh sb="0" eb="2">
      <t>チュウオウ</t>
    </rPh>
    <rPh sb="2" eb="4">
      <t>コウイキ</t>
    </rPh>
    <rPh sb="4" eb="6">
      <t>カンキョウ</t>
    </rPh>
    <rPh sb="6" eb="8">
      <t>シセツ</t>
    </rPh>
    <rPh sb="8" eb="10">
      <t>クミアイ</t>
    </rPh>
    <phoneticPr fontId="5"/>
  </si>
  <si>
    <t>阿北環境整備組合</t>
    <rPh sb="0" eb="2">
      <t>アホク</t>
    </rPh>
    <rPh sb="2" eb="4">
      <t>カンキョウ</t>
    </rPh>
    <rPh sb="4" eb="6">
      <t>セイビ</t>
    </rPh>
    <rPh sb="6" eb="8">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</si>
  <si>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</si>
  <si>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</si>
  <si>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徳島県市町村議会議員公務災害補償等組合</t>
    <rPh sb="3" eb="6">
      <t>シチョウソン</t>
    </rPh>
    <rPh sb="6" eb="8">
      <t>ギカイ</t>
    </rPh>
    <rPh sb="8" eb="10">
      <t>ギイン</t>
    </rPh>
    <rPh sb="10" eb="12">
      <t>コウム</t>
    </rPh>
    <rPh sb="12" eb="14">
      <t>サイガイ</t>
    </rPh>
    <rPh sb="14" eb="17">
      <t>ホショウトウ</t>
    </rPh>
    <rPh sb="17" eb="19">
      <t>クミアイ</t>
    </rPh>
    <phoneticPr fontId="5"/>
  </si>
  <si>
    <t>徳島中央広域連合（一般会計）</t>
    <rPh sb="0" eb="2">
      <t>トクシマ</t>
    </rPh>
    <rPh sb="2" eb="4">
      <t>チュウオウ</t>
    </rPh>
    <rPh sb="4" eb="6">
      <t>コウイキ</t>
    </rPh>
    <rPh sb="6" eb="8">
      <t>レンゴウ</t>
    </rPh>
    <rPh sb="9" eb="11">
      <t>イッパン</t>
    </rPh>
    <rPh sb="11" eb="13">
      <t>カイケイ</t>
    </rPh>
    <phoneticPr fontId="5"/>
  </si>
  <si>
    <t>阿北火葬場管理組合</t>
    <rPh sb="0" eb="2">
      <t>アホク</t>
    </rPh>
    <rPh sb="2" eb="5">
      <t>カソウバ</t>
    </rPh>
    <rPh sb="5" eb="7">
      <t>カンリ</t>
    </rPh>
    <rPh sb="7" eb="9">
      <t>クミアイ</t>
    </rPh>
    <phoneticPr fontId="5"/>
  </si>
  <si>
    <t>御所リゾート</t>
    <rPh sb="0" eb="2">
      <t>ゴショ</t>
    </rPh>
    <phoneticPr fontId="2"/>
  </si>
  <si>
    <t>まちづくり振興基金</t>
    <rPh sb="5" eb="9">
      <t>シンコウキキン</t>
    </rPh>
    <phoneticPr fontId="5"/>
  </si>
  <si>
    <t>公共施設等総合管理基金</t>
    <rPh sb="0" eb="5">
      <t>コウキョウシセツトウ</t>
    </rPh>
    <rPh sb="5" eb="11">
      <t>ソウゴウカンリキキン</t>
    </rPh>
    <phoneticPr fontId="2"/>
  </si>
  <si>
    <t>教育施設整備基金</t>
    <rPh sb="0" eb="8">
      <t>キョウイクシセツセイビキキン</t>
    </rPh>
    <phoneticPr fontId="2"/>
  </si>
  <si>
    <t>情報システム施設整備基金</t>
    <rPh sb="0" eb="2">
      <t>ジョウホウ</t>
    </rPh>
    <rPh sb="6" eb="12">
      <t>シセツセイビキキン</t>
    </rPh>
    <phoneticPr fontId="2"/>
  </si>
  <si>
    <t>地域福祉資金</t>
    <rPh sb="0" eb="6">
      <t>チイキフクシシキン</t>
    </rPh>
    <phoneticPr fontId="2"/>
  </si>
  <si>
    <t>徳島県後期高齢者医療広域連合（後期高齢者医療事業会計）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</si>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</sst>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E96D-4328-BF0C-8F78C44E1C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94323</c:v>
                </c:pt>
                <c:pt idx="1">
                  <c:v>70529</c:v>
                </c:pt>
                <c:pt idx="2">
                  <c:v>43876</c:v>
                </c:pt>
                <c:pt idx="3">
                  <c:v>49953</c:v>
                </c:pt>
                <c:pt idx="4">
                  <c:v>44060</c:v>
                </c:pt>
              </c:numCache>
            </c:numRef>
          </c:val>
          <c:smooth val="0"/>
          <c:extLst>
            <c:ext xmlns:c16="http://schemas.microsoft.com/office/drawing/2014/chart" uri="{C3380CC4-5D6E-409C-BE32-E72D297353CC}">
              <c16:uniqueId val="{00000001-E96D-4328-BF0C-8F78C44E1C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4.3499999999999996</c:v>
                </c:pt>
                <c:pt idx="1">
                  <c:v>7.3</c:v>
                </c:pt>
                <c:pt idx="2">
                  <c:v>6.77</c:v>
                </c:pt>
                <c:pt idx="3">
                  <c:v>5.51</c:v>
                </c:pt>
                <c:pt idx="4">
                  <c:v>5.47</c:v>
                </c:pt>
              </c:numCache>
            </c:numRef>
          </c:val>
          <c:extLst>
            <c:ext xmlns:c16="http://schemas.microsoft.com/office/drawing/2014/chart" uri="{C3380CC4-5D6E-409C-BE32-E72D297353CC}">
              <c16:uniqueId val="{00000000-BA95-47ED-BBEF-D26B3C42DD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25.36</c:v>
                </c:pt>
                <c:pt idx="1">
                  <c:v>25.49</c:v>
                </c:pt>
                <c:pt idx="2">
                  <c:v>26.08</c:v>
                </c:pt>
                <c:pt idx="3">
                  <c:v>26.05</c:v>
                </c:pt>
                <c:pt idx="4">
                  <c:v>25.75</c:v>
                </c:pt>
              </c:numCache>
            </c:numRef>
          </c:val>
          <c:extLst>
            <c:ext xmlns:c16="http://schemas.microsoft.com/office/drawing/2014/chart" uri="{C3380CC4-5D6E-409C-BE32-E72D297353CC}">
              <c16:uniqueId val="{00000001-BA95-47ED-BBEF-D26B3C42DD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c:v>
                </c:pt>
                <c:pt idx="1">
                  <c:v>4</c:v>
                </c:pt>
                <c:pt idx="2">
                  <c:v>-0.68</c:v>
                </c:pt>
                <c:pt idx="3">
                  <c:v>-1.22</c:v>
                </c:pt>
                <c:pt idx="4">
                  <c:v>-0.24</c:v>
                </c:pt>
              </c:numCache>
            </c:numRef>
          </c:val>
          <c:smooth val="0"/>
          <c:extLst>
            <c:ext xmlns:c16="http://schemas.microsoft.com/office/drawing/2014/chart" uri="{C3380CC4-5D6E-409C-BE32-E72D297353CC}">
              <c16:uniqueId val="{00000002-BA95-47ED-BBEF-D26B3C42DD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0.12</c:v>
                </c:pt>
                <c:pt idx="8">
                  <c:v>0</c:v>
                </c:pt>
                <c:pt idx="9">
                  <c:v>0</c:v>
                </c:pt>
              </c:numCache>
            </c:numRef>
          </c:val>
          <c:extLst>
            <c:ext xmlns:c16="http://schemas.microsoft.com/office/drawing/2014/chart" uri="{C3380CC4-5D6E-409C-BE32-E72D297353CC}">
              <c16:uniqueId val="{00000000-B4FC-449E-A3B4-63716835BE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FC-449E-A3B4-63716835BE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FC-449E-A3B4-63716835BEE0}"/>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4FC-449E-A3B4-63716835BEE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0.09</c:v>
                </c:pt>
                <c:pt idx="4">
                  <c:v>#N/A</c:v>
                </c:pt>
                <c:pt idx="5">
                  <c:v>0.09</c:v>
                </c:pt>
                <c:pt idx="6">
                  <c:v>#N/A</c:v>
                </c:pt>
                <c:pt idx="7">
                  <c:v>0.12</c:v>
                </c:pt>
                <c:pt idx="8">
                  <c:v>#N/A</c:v>
                </c:pt>
                <c:pt idx="9">
                  <c:v>0.12</c:v>
                </c:pt>
              </c:numCache>
            </c:numRef>
          </c:val>
          <c:extLst>
            <c:ext xmlns:c16="http://schemas.microsoft.com/office/drawing/2014/chart" uri="{C3380CC4-5D6E-409C-BE32-E72D297353CC}">
              <c16:uniqueId val="{00000004-B4FC-449E-A3B4-63716835BEE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1.7</c:v>
                </c:pt>
                <c:pt idx="4">
                  <c:v>#N/A</c:v>
                </c:pt>
                <c:pt idx="5">
                  <c:v>1.1000000000000001</c:v>
                </c:pt>
                <c:pt idx="6">
                  <c:v>#N/A</c:v>
                </c:pt>
                <c:pt idx="7">
                  <c:v>0.18</c:v>
                </c:pt>
                <c:pt idx="8">
                  <c:v>#N/A</c:v>
                </c:pt>
                <c:pt idx="9">
                  <c:v>0.19</c:v>
                </c:pt>
              </c:numCache>
            </c:numRef>
          </c:val>
          <c:extLst>
            <c:ext xmlns:c16="http://schemas.microsoft.com/office/drawing/2014/chart" uri="{C3380CC4-5D6E-409C-BE32-E72D297353CC}">
              <c16:uniqueId val="{00000005-B4FC-449E-A3B4-63716835BEE0}"/>
            </c:ext>
          </c:extLst>
        </c:ser>
        <c:ser>
          <c:idx val="6"/>
          <c:order val="6"/>
          <c:tx>
            <c:strRef>
              <c:f>データシート!$A$33</c:f>
              <c:strCache>
                <c:ptCount val="1"/>
                <c:pt idx="0">
                  <c:v>阿波市農業集落排水事業会計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6-B4FC-449E-A3B4-63716835BEE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0.56000000000000005</c:v>
                </c:pt>
                <c:pt idx="2">
                  <c:v>#N/A</c:v>
                </c:pt>
                <c:pt idx="3">
                  <c:v>1.1599999999999999</c:v>
                </c:pt>
                <c:pt idx="4">
                  <c:v>#N/A</c:v>
                </c:pt>
                <c:pt idx="5">
                  <c:v>1.58</c:v>
                </c:pt>
                <c:pt idx="6">
                  <c:v>#N/A</c:v>
                </c:pt>
                <c:pt idx="7">
                  <c:v>0.8</c:v>
                </c:pt>
                <c:pt idx="8">
                  <c:v>#N/A</c:v>
                </c:pt>
                <c:pt idx="9">
                  <c:v>0.79</c:v>
                </c:pt>
              </c:numCache>
            </c:numRef>
          </c:val>
          <c:extLst>
            <c:ext xmlns:c16="http://schemas.microsoft.com/office/drawing/2014/chart" uri="{C3380CC4-5D6E-409C-BE32-E72D297353CC}">
              <c16:uniqueId val="{00000007-B4FC-449E-A3B4-63716835BE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4.34</c:v>
                </c:pt>
                <c:pt idx="2">
                  <c:v>#N/A</c:v>
                </c:pt>
                <c:pt idx="3">
                  <c:v>7.29</c:v>
                </c:pt>
                <c:pt idx="4">
                  <c:v>#N/A</c:v>
                </c:pt>
                <c:pt idx="5">
                  <c:v>6.76</c:v>
                </c:pt>
                <c:pt idx="6">
                  <c:v>#N/A</c:v>
                </c:pt>
                <c:pt idx="7">
                  <c:v>5.5</c:v>
                </c:pt>
                <c:pt idx="8">
                  <c:v>#N/A</c:v>
                </c:pt>
                <c:pt idx="9">
                  <c:v>5.47</c:v>
                </c:pt>
              </c:numCache>
            </c:numRef>
          </c:val>
          <c:extLst>
            <c:ext xmlns:c16="http://schemas.microsoft.com/office/drawing/2014/chart" uri="{C3380CC4-5D6E-409C-BE32-E72D297353CC}">
              <c16:uniqueId val="{00000008-B4FC-449E-A3B4-63716835BEE0}"/>
            </c:ext>
          </c:extLst>
        </c:ser>
        <c:ser>
          <c:idx val="9"/>
          <c:order val="9"/>
          <c:tx>
            <c:strRef>
              <c:f>データシート!$A$36</c:f>
              <c:strCache>
                <c:ptCount val="1"/>
                <c:pt idx="0">
                  <c:v>阿波市水道事業会計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15.19</c:v>
                </c:pt>
                <c:pt idx="2">
                  <c:v>#N/A</c:v>
                </c:pt>
                <c:pt idx="3">
                  <c:v>15.4</c:v>
                </c:pt>
                <c:pt idx="4">
                  <c:v>#N/A</c:v>
                </c:pt>
                <c:pt idx="5">
                  <c:v>16.47</c:v>
                </c:pt>
                <c:pt idx="6">
                  <c:v>#N/A</c:v>
                </c:pt>
                <c:pt idx="7">
                  <c:v>16.32</c:v>
                </c:pt>
                <c:pt idx="8">
                  <c:v>#N/A</c:v>
                </c:pt>
                <c:pt idx="9">
                  <c:v>14.85</c:v>
                </c:pt>
              </c:numCache>
            </c:numRef>
          </c:val>
          <c:extLst>
            <c:ext xmlns:c16="http://schemas.microsoft.com/office/drawing/2014/chart" uri="{C3380CC4-5D6E-409C-BE32-E72D297353CC}">
              <c16:uniqueId val="{00000009-B4FC-449E-A3B4-63716835BE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1802</c:v>
                </c:pt>
                <c:pt idx="5">
                  <c:v>1780</c:v>
                </c:pt>
                <c:pt idx="8">
                  <c:v>1805</c:v>
                </c:pt>
                <c:pt idx="11">
                  <c:v>1753</c:v>
                </c:pt>
                <c:pt idx="14">
                  <c:v>1674</c:v>
                </c:pt>
              </c:numCache>
            </c:numRef>
          </c:val>
          <c:extLst>
            <c:ext xmlns:c16="http://schemas.microsoft.com/office/drawing/2014/chart" uri="{C3380CC4-5D6E-409C-BE32-E72D297353CC}">
              <c16:uniqueId val="{00000000-A740-4221-AD5C-81E1AA2EA0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40-4221-AD5C-81E1AA2EA0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24</c:v>
                </c:pt>
                <c:pt idx="6">
                  <c:v>17</c:v>
                </c:pt>
                <c:pt idx="9">
                  <c:v>14</c:v>
                </c:pt>
                <c:pt idx="12">
                  <c:v>10</c:v>
                </c:pt>
              </c:numCache>
            </c:numRef>
          </c:val>
          <c:extLst>
            <c:ext xmlns:c16="http://schemas.microsoft.com/office/drawing/2014/chart" uri="{C3380CC4-5D6E-409C-BE32-E72D297353CC}">
              <c16:uniqueId val="{00000002-A740-4221-AD5C-81E1AA2EA0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14</c:v>
                </c:pt>
                <c:pt idx="6">
                  <c:v>26</c:v>
                </c:pt>
                <c:pt idx="9">
                  <c:v>28</c:v>
                </c:pt>
                <c:pt idx="12">
                  <c:v>28</c:v>
                </c:pt>
              </c:numCache>
            </c:numRef>
          </c:val>
          <c:extLst>
            <c:ext xmlns:c16="http://schemas.microsoft.com/office/drawing/2014/chart" uri="{C3380CC4-5D6E-409C-BE32-E72D297353CC}">
              <c16:uniqueId val="{00000003-A740-4221-AD5C-81E1AA2EA0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79</c:v>
                </c:pt>
                <c:pt idx="6">
                  <c:v>93</c:v>
                </c:pt>
                <c:pt idx="9">
                  <c:v>76</c:v>
                </c:pt>
                <c:pt idx="12">
                  <c:v>64</c:v>
                </c:pt>
              </c:numCache>
            </c:numRef>
          </c:val>
          <c:extLst>
            <c:ext xmlns:c16="http://schemas.microsoft.com/office/drawing/2014/chart" uri="{C3380CC4-5D6E-409C-BE32-E72D297353CC}">
              <c16:uniqueId val="{00000004-A740-4221-AD5C-81E1AA2EA0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40-4221-AD5C-81E1AA2EA0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40-4221-AD5C-81E1AA2EA0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2401</c:v>
                </c:pt>
                <c:pt idx="3">
                  <c:v>2437</c:v>
                </c:pt>
                <c:pt idx="6">
                  <c:v>2544</c:v>
                </c:pt>
                <c:pt idx="9">
                  <c:v>2456</c:v>
                </c:pt>
                <c:pt idx="12">
                  <c:v>2281</c:v>
                </c:pt>
              </c:numCache>
            </c:numRef>
          </c:val>
          <c:extLst>
            <c:ext xmlns:c16="http://schemas.microsoft.com/office/drawing/2014/chart" uri="{C3380CC4-5D6E-409C-BE32-E72D297353CC}">
              <c16:uniqueId val="{00000007-A740-4221-AD5C-81E1AA2EA0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725</c:v>
                </c:pt>
                <c:pt idx="2">
                  <c:v>#N/A</c:v>
                </c:pt>
                <c:pt idx="3">
                  <c:v>#N/A</c:v>
                </c:pt>
                <c:pt idx="4">
                  <c:v>774</c:v>
                </c:pt>
                <c:pt idx="5">
                  <c:v>#N/A</c:v>
                </c:pt>
                <c:pt idx="6">
                  <c:v>#N/A</c:v>
                </c:pt>
                <c:pt idx="7">
                  <c:v>875</c:v>
                </c:pt>
                <c:pt idx="8">
                  <c:v>#N/A</c:v>
                </c:pt>
                <c:pt idx="9">
                  <c:v>#N/A</c:v>
                </c:pt>
                <c:pt idx="10">
                  <c:v>821</c:v>
                </c:pt>
                <c:pt idx="11">
                  <c:v>#N/A</c:v>
                </c:pt>
                <c:pt idx="12">
                  <c:v>#N/A</c:v>
                </c:pt>
                <c:pt idx="13">
                  <c:v>709</c:v>
                </c:pt>
                <c:pt idx="14">
                  <c:v>#N/A</c:v>
                </c:pt>
              </c:numCache>
            </c:numRef>
          </c:val>
          <c:smooth val="0"/>
          <c:extLst>
            <c:ext xmlns:c16="http://schemas.microsoft.com/office/drawing/2014/chart" uri="{C3380CC4-5D6E-409C-BE32-E72D297353CC}">
              <c16:uniqueId val="{00000008-A740-4221-AD5C-81E1AA2EA0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16789</c:v>
                </c:pt>
                <c:pt idx="5">
                  <c:v>16184</c:v>
                </c:pt>
                <c:pt idx="8">
                  <c:v>15150</c:v>
                </c:pt>
                <c:pt idx="11">
                  <c:v>14545</c:v>
                </c:pt>
                <c:pt idx="14">
                  <c:v>13635</c:v>
                </c:pt>
              </c:numCache>
            </c:numRef>
          </c:val>
          <c:extLst>
            <c:ext xmlns:c16="http://schemas.microsoft.com/office/drawing/2014/chart" uri="{C3380CC4-5D6E-409C-BE32-E72D297353CC}">
              <c16:uniqueId val="{00000000-98C0-4B71-A5A9-8AD7DB980E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c:v>
                </c:pt>
                <c:pt idx="5">
                  <c:v>126</c:v>
                </c:pt>
                <c:pt idx="8">
                  <c:v>94</c:v>
                </c:pt>
                <c:pt idx="11">
                  <c:v>78</c:v>
                </c:pt>
                <c:pt idx="14">
                  <c:v>60</c:v>
                </c:pt>
              </c:numCache>
            </c:numRef>
          </c:val>
          <c:extLst>
            <c:ext xmlns:c16="http://schemas.microsoft.com/office/drawing/2014/chart" uri="{C3380CC4-5D6E-409C-BE32-E72D297353CC}">
              <c16:uniqueId val="{00000001-98C0-4B71-A5A9-8AD7DB980E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11953</c:v>
                </c:pt>
                <c:pt idx="5">
                  <c:v>12447</c:v>
                </c:pt>
                <c:pt idx="8">
                  <c:v>12849</c:v>
                </c:pt>
                <c:pt idx="11">
                  <c:v>13074</c:v>
                </c:pt>
                <c:pt idx="14">
                  <c:v>13052</c:v>
                </c:pt>
              </c:numCache>
            </c:numRef>
          </c:val>
          <c:extLst>
            <c:ext xmlns:c16="http://schemas.microsoft.com/office/drawing/2014/chart" uri="{C3380CC4-5D6E-409C-BE32-E72D297353CC}">
              <c16:uniqueId val="{00000002-98C0-4B71-A5A9-8AD7DB980E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C0-4B71-A5A9-8AD7DB980E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C0-4B71-A5A9-8AD7DB980E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C0-4B71-A5A9-8AD7DB980E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2692</c:v>
                </c:pt>
                <c:pt idx="3">
                  <c:v>2799</c:v>
                </c:pt>
                <c:pt idx="6">
                  <c:v>2582</c:v>
                </c:pt>
                <c:pt idx="9">
                  <c:v>2575</c:v>
                </c:pt>
                <c:pt idx="12">
                  <c:v>2509</c:v>
                </c:pt>
              </c:numCache>
            </c:numRef>
          </c:val>
          <c:extLst>
            <c:ext xmlns:c16="http://schemas.microsoft.com/office/drawing/2014/chart" uri="{C3380CC4-5D6E-409C-BE32-E72D297353CC}">
              <c16:uniqueId val="{00000006-98C0-4B71-A5A9-8AD7DB980E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267</c:v>
                </c:pt>
                <c:pt idx="3">
                  <c:v>292</c:v>
                </c:pt>
                <c:pt idx="6">
                  <c:v>270</c:v>
                </c:pt>
                <c:pt idx="9">
                  <c:v>244</c:v>
                </c:pt>
                <c:pt idx="12">
                  <c:v>213</c:v>
                </c:pt>
              </c:numCache>
            </c:numRef>
          </c:val>
          <c:extLst>
            <c:ext xmlns:c16="http://schemas.microsoft.com/office/drawing/2014/chart" uri="{C3380CC4-5D6E-409C-BE32-E72D297353CC}">
              <c16:uniqueId val="{00000007-98C0-4B71-A5A9-8AD7DB980E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449</c:v>
                </c:pt>
                <c:pt idx="3">
                  <c:v>399</c:v>
                </c:pt>
                <c:pt idx="6">
                  <c:v>430</c:v>
                </c:pt>
                <c:pt idx="9">
                  <c:v>370</c:v>
                </c:pt>
                <c:pt idx="12">
                  <c:v>322</c:v>
                </c:pt>
              </c:numCache>
            </c:numRef>
          </c:val>
          <c:extLst>
            <c:ext xmlns:c16="http://schemas.microsoft.com/office/drawing/2014/chart" uri="{C3380CC4-5D6E-409C-BE32-E72D297353CC}">
              <c16:uniqueId val="{00000008-98C0-4B71-A5A9-8AD7DB980E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c:v>
                </c:pt>
                <c:pt idx="3">
                  <c:v>48</c:v>
                </c:pt>
                <c:pt idx="6">
                  <c:v>32</c:v>
                </c:pt>
                <c:pt idx="9">
                  <c:v>19</c:v>
                </c:pt>
                <c:pt idx="12">
                  <c:v>8</c:v>
                </c:pt>
              </c:numCache>
            </c:numRef>
          </c:val>
          <c:extLst>
            <c:ext xmlns:c16="http://schemas.microsoft.com/office/drawing/2014/chart" uri="{C3380CC4-5D6E-409C-BE32-E72D297353CC}">
              <c16:uniqueId val="{00000009-98C0-4B71-A5A9-8AD7DB980E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21010</c:v>
                </c:pt>
                <c:pt idx="3">
                  <c:v>20259</c:v>
                </c:pt>
                <c:pt idx="6">
                  <c:v>18921</c:v>
                </c:pt>
                <c:pt idx="9">
                  <c:v>18053</c:v>
                </c:pt>
                <c:pt idx="12">
                  <c:v>16995</c:v>
                </c:pt>
              </c:numCache>
            </c:numRef>
          </c:val>
          <c:extLst>
            <c:ext xmlns:c16="http://schemas.microsoft.com/office/drawing/2014/chart" uri="{C3380CC4-5D6E-409C-BE32-E72D297353CC}">
              <c16:uniqueId val="{0000000A-98C0-4B71-A5A9-8AD7DB980E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C0-4B71-A5A9-8AD7DB980E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3120</c:v>
                </c:pt>
                <c:pt idx="1">
                  <c:v>3123</c:v>
                </c:pt>
                <c:pt idx="2">
                  <c:v>3096</c:v>
                </c:pt>
              </c:numCache>
            </c:numRef>
          </c:val>
          <c:extLst>
            <c:ext xmlns:c16="http://schemas.microsoft.com/office/drawing/2014/chart" uri="{C3380CC4-5D6E-409C-BE32-E72D297353CC}">
              <c16:uniqueId val="{00000000-ED96-4365-AE7A-20552249B3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2752</c:v>
                </c:pt>
                <c:pt idx="1">
                  <c:v>2803</c:v>
                </c:pt>
                <c:pt idx="2">
                  <c:v>2763</c:v>
                </c:pt>
              </c:numCache>
            </c:numRef>
          </c:val>
          <c:extLst>
            <c:ext xmlns:c16="http://schemas.microsoft.com/office/drawing/2014/chart" uri="{C3380CC4-5D6E-409C-BE32-E72D297353CC}">
              <c16:uniqueId val="{00000001-ED96-4365-AE7A-20552249B3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8785</c:v>
                </c:pt>
                <c:pt idx="1">
                  <c:v>8905</c:v>
                </c:pt>
                <c:pt idx="2">
                  <c:v>8996</c:v>
                </c:pt>
              </c:numCache>
            </c:numRef>
          </c:val>
          <c:extLst>
            <c:ext xmlns:c16="http://schemas.microsoft.com/office/drawing/2014/chart" uri="{C3380CC4-5D6E-409C-BE32-E72D297353CC}">
              <c16:uniqueId val="{00000002-ED96-4365-AE7A-20552249B3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実質公債費比率は、単年度では算定分母となる標準税収入額等と普通交付税が増加したことに加え、算定分子である元利償還金の額が減少したため、前年度より約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か年平均でも前年度比で</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今後も引き続き事業内容を精査し、新規地方債の発行抑制に努めるとともに、過疎債など交付税措置のある有利な地方債を活用しながら財政の健全化に努めていく。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本市においては、満期一括償還地方債を借り入れていないため、その償還のための減債基金は積み立てていない。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大型事業の地方債の償還が終了したことによる市債残高の減少や公営企業債の償還が終了したことによる公営企業債等繰入見込額の減少により、将来負担額が縮小したことに加え、標準財政規模が増加した結果、将来負担比率は、前年度より</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64.4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起債の借入については、普通交付税算入率の高い合併特例債や過疎債、緊急防災・減災対策債等を活用しており、市の実質的負担を少なくすることで、将来負担比率の上昇を抑制している。</a:t>
          </a:r>
        </a:p>
        <a:p>
          <a:r>
            <a:rPr kumimoji="1" lang="ja-JP" altLang="en-US" sz="1400">
              <a:latin typeface="ＭＳ ゴシック" pitchFamily="49" charset="-128"/>
              <a:ea typeface="ＭＳ ゴシック" pitchFamily="49" charset="-128"/>
            </a:rPr>
            <a:t>　今後も事業費の精査による新発債の抑制や、交付税措置のある有利な地方債の発行、職員数の適正化など、将来負担の抑制に努めていく。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徳島県阿波市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財政調整基金については、財源調整のために取り崩した。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百万円を情報システム施設整備基金に積み立てた。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基金の目的の明確化を図るために、基金の目的に応じた特定目的基金に積み立てていくことを予定している。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公共施設等総合管理計画、個別管理計画に基づき、計画的に事業を進めるために平成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年度に公共施設等総合管理基金を創設している。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百万円を目途とし、公共施設の統廃合や建て替え費用を確保する。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地域振興及び市民の連帯の強化による一体的なまちづくりの推進に資するための基金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教育施設の整備・充実のための基金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情報システム施設の整備充実を図るための基金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公共施設の維持管理費用や建て替え費用を確保する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民間の創意を生かした在宅福祉、生きがいと健康づくりその他高齢者の保健福祉に関する事業の推進に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森林整備等に活用している森林環境譲与税を、将来の事業に要する経費増加に備えるための基金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一般廃棄物中間処理施設対策基金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周辺対策整備に充当するため約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阿波市公共施設等総合管理計画及び阿波市公共施設個別管理計画を計画的に進めるため、公共施設の維持管理費用や建て替え費用を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百万円取り崩したが、基金運用益・決算剰余金として約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社会保障関連経費増を見込みながら、基金残高を標準財政規模の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百万円を取り崩したが、基金運用益・決算剰余金として約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百万円、交付税措置された臨時財政対策債分として約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起債償還額は減少傾向であるため、財政状況を見ながら減らしていく。ただし、合併特例債終了後に交付税措置がない、又は少ない起債額が増加したときは運用を見直す。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34,188
33,611
191.11
22,310,006
21,512,979
657,932
12,022,077
16,994,991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法人税や法人事業税交付金が増加したことで基準財政収入額が増加し、単年度の財政力指数は変わらないが、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月末　</a:t>
          </a:r>
          <a:r>
            <a:rPr kumimoji="1" lang="en-US" altLang="ja-JP" sz="1300">
              <a:latin typeface="ＭＳ Ｐゴシック" panose="020B0600070205080204" pitchFamily="50" charset="-128"/>
              <a:ea typeface="ＭＳ Ｐゴシック" panose="020B0600070205080204" pitchFamily="50" charset="-128"/>
            </a:rPr>
            <a:t>39.17</a:t>
          </a:r>
          <a:r>
            <a:rPr kumimoji="1" lang="ja-JP" altLang="en-US" sz="1300">
              <a:latin typeface="ＭＳ Ｐゴシック" panose="020B0600070205080204" pitchFamily="50" charset="-128"/>
              <a:ea typeface="ＭＳ Ｐゴシック" panose="020B0600070205080204" pitchFamily="50" charset="-128"/>
            </a:rPr>
            <a:t>％）に加え、市内に中心となる企業がないこと等により財政基盤が弱く、類似団体平均を下回っている。今後も横ばいで推移すると予測しているが、市税の徴収強化や企業誘致などに積極的に取り組み、自主税源の確保に努めるとともに、行政の効率化を図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歳入面では、普通交付税などが増加し、歳出面では、人件費や物件費が増加し、結果として分母、分子ともに増加したが、分子の増加率が大きくなったため、令和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年度の経常収支比率は過去最高の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％となり、前年度比で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％を超える厳しい状況は続くと予想されるため、継続事業の見直しや公共施設の統廃合などを行い、経常経費の抑制に努め、経常収支比率の改善と柔軟性のある財政運営を目指す。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61</xdr:row>
      <xdr:rowOff>122827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43543</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019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42635</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2963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42635</xdr:rowOff>
    </xdr:from>
    <xdr:to>
      <xdr:col>11</xdr:col>
      <xdr:colOff>31750</xdr:colOff>
      <xdr:row>61</xdr:row>
      <xdr:rowOff>2177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29635"/>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163285</xdr:rowOff>
    </xdr:from>
    <xdr:to>
      <xdr:col>11</xdr:col>
      <xdr:colOff>82550</xdr:colOff>
      <xdr:row>60</xdr:row>
      <xdr:rowOff>93435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78212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122827</xdr:rowOff>
    </xdr:from>
    <xdr:to>
      <xdr:col>7</xdr:col>
      <xdr:colOff>31750</xdr:colOff>
      <xdr:row>61</xdr:row>
      <xdr:rowOff>52977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37754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人当たりの人件費・物件費等の決算額は類似団体平均よりも</a:t>
          </a:r>
          <a:r>
            <a:rPr kumimoji="1" lang="en-US" altLang="ja-JP" sz="1300">
              <a:latin typeface="ＭＳ Ｐゴシック" panose="020B0600070205080204" pitchFamily="50" charset="-128"/>
              <a:ea typeface="ＭＳ Ｐゴシック" panose="020B0600070205080204" pitchFamily="50" charset="-128"/>
            </a:rPr>
            <a:t>55,549</a:t>
          </a:r>
          <a:r>
            <a:rPr kumimoji="1" lang="ja-JP" altLang="en-US" sz="1300">
              <a:latin typeface="ＭＳ Ｐゴシック" panose="020B0600070205080204" pitchFamily="50" charset="-128"/>
              <a:ea typeface="ＭＳ Ｐゴシック" panose="020B0600070205080204" pitchFamily="50" charset="-128"/>
            </a:rPr>
            <a:t>円低い</a:t>
          </a:r>
          <a:r>
            <a:rPr kumimoji="1" lang="en-US" altLang="ja-JP" sz="1300">
              <a:latin typeface="ＭＳ Ｐゴシック" panose="020B0600070205080204" pitchFamily="50" charset="-128"/>
              <a:ea typeface="ＭＳ Ｐゴシック" panose="020B0600070205080204" pitchFamily="50" charset="-128"/>
            </a:rPr>
            <a:t>178,652</a:t>
          </a:r>
          <a:r>
            <a:rPr kumimoji="1" lang="ja-JP" altLang="en-US" sz="1300">
              <a:latin typeface="ＭＳ Ｐゴシック" panose="020B0600070205080204" pitchFamily="50" charset="-128"/>
              <a:ea typeface="ＭＳ Ｐゴシック" panose="020B0600070205080204" pitchFamily="50" charset="-128"/>
            </a:rPr>
            <a:t>円で、対前年度比では</a:t>
          </a:r>
          <a:r>
            <a:rPr kumimoji="1" lang="en-US" altLang="ja-JP" sz="1300">
              <a:latin typeface="ＭＳ Ｐゴシック" panose="020B0600070205080204" pitchFamily="50" charset="-128"/>
              <a:ea typeface="ＭＳ Ｐゴシック" panose="020B0600070205080204" pitchFamily="50" charset="-128"/>
            </a:rPr>
            <a:t>11,170</a:t>
          </a:r>
          <a:r>
            <a:rPr kumimoji="1" lang="ja-JP" altLang="en-US" sz="1300">
              <a:latin typeface="ＭＳ Ｐゴシック" panose="020B0600070205080204" pitchFamily="50" charset="-128"/>
              <a:ea typeface="ＭＳ Ｐゴシック" panose="020B0600070205080204" pitchFamily="50" charset="-128"/>
            </a:rPr>
            <a:t>円増となっている。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主な要因は、人事院勧告による職員の給与改定による人件費の増加や人件費・物価高騰による委託料など物件費の増加が要因である。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今後も行政サービスの低下につながらないように考慮しつつ、定員管理や給与の適正化を図るとともに、公共施設の統廃合、長寿命化といった取り組みを計画的に推進し、人件費・物件費等の抑制に努める。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34063</xdr:rowOff>
    </xdr:from>
    <xdr:to>
      <xdr:col>23</xdr:col>
      <xdr:colOff>133350</xdr:colOff>
      <xdr:row>81</xdr:row>
      <xdr:rowOff>36759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1513"/>
          <a:ext cx="8382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21536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8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33902</xdr:rowOff>
    </xdr:from>
    <xdr:to>
      <xdr:col>19</xdr:col>
      <xdr:colOff>133350</xdr:colOff>
      <xdr:row>81</xdr:row>
      <xdr:rowOff>34063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1352"/>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32998</xdr:rowOff>
    </xdr:from>
    <xdr:to>
      <xdr:col>15</xdr:col>
      <xdr:colOff>82550</xdr:colOff>
      <xdr:row>81</xdr:row>
      <xdr:rowOff>33902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0448"/>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32657</xdr:rowOff>
    </xdr:from>
    <xdr:to>
      <xdr:col>11</xdr:col>
      <xdr:colOff>31750</xdr:colOff>
      <xdr:row>81</xdr:row>
      <xdr:rowOff>32998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107"/>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157409</xdr:rowOff>
    </xdr:from>
    <xdr:to>
      <xdr:col>23</xdr:col>
      <xdr:colOff>184150</xdr:colOff>
      <xdr:row>81</xdr:row>
      <xdr:rowOff>87559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78686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154713</xdr:rowOff>
    </xdr:from>
    <xdr:to>
      <xdr:col>19</xdr:col>
      <xdr:colOff>184150</xdr:colOff>
      <xdr:row>81</xdr:row>
      <xdr:rowOff>84863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95040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154552</xdr:rowOff>
    </xdr:from>
    <xdr:to>
      <xdr:col>15</xdr:col>
      <xdr:colOff>133350</xdr:colOff>
      <xdr:row>81</xdr:row>
      <xdr:rowOff>84702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94879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153648</xdr:rowOff>
    </xdr:from>
    <xdr:to>
      <xdr:col>11</xdr:col>
      <xdr:colOff>82550</xdr:colOff>
      <xdr:row>81</xdr:row>
      <xdr:rowOff>83798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93975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153307</xdr:rowOff>
    </xdr:from>
    <xdr:to>
      <xdr:col>7</xdr:col>
      <xdr:colOff>31750</xdr:colOff>
      <xdr:row>81</xdr:row>
      <xdr:rowOff>83457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93634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と国の基準である</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に対して下回っているが、類似団体平均と比べると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ポイント高い水準となっている。合併後からの退職者の一部不補充などにより年齢層のバランスが国と比較して高齢層に偏っているため、水準が高くなっている。</a:t>
          </a:r>
        </a:p>
        <a:p>
          <a:r>
            <a:rPr kumimoji="1" lang="ja-JP" altLang="en-US" sz="1300">
              <a:latin typeface="ＭＳ Ｐゴシック" panose="020B0600070205080204" pitchFamily="50" charset="-128"/>
              <a:ea typeface="ＭＳ Ｐゴシック" panose="020B0600070205080204" pitchFamily="50" charset="-128"/>
            </a:rPr>
            <a:t>　引き続き、適正な人員配置と行政効率の高い組織づくりを進めていくことで、一層の給与水準の適正化に努める。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85271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152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人で類似団体平均と比較すると</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人下回っているものの、前年度と比較して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人増えている。一般職</a:t>
          </a:r>
          <a:r>
            <a:rPr kumimoji="1" lang="ja-JP" altLang="en-US" sz="1300">
              <a:solidFill>
                <a:schemeClr val="tx1"/>
              </a:solidFill>
              <a:latin typeface="ＭＳ Ｐゴシック" panose="020B0600070205080204" pitchFamily="50" charset="-128"/>
              <a:ea typeface="ＭＳ Ｐゴシック" panose="020B0600070205080204" pitchFamily="50" charset="-128"/>
            </a:rPr>
            <a:t>員数が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人増したことに加え、住基人口が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585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今後も多様化する行政ニーズに対応できるよう効率的な職員配置・組織づくりを意識しながら、人口に見合った適正な定員管理に努める。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43900</xdr:rowOff>
    </xdr:from>
    <xdr:to>
      <xdr:col>81</xdr:col>
      <xdr:colOff>44450</xdr:colOff>
      <xdr:row>60</xdr:row>
      <xdr:rowOff>64008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0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43900</xdr:rowOff>
    </xdr:from>
    <xdr:to>
      <xdr:col>77</xdr:col>
      <xdr:colOff>44450</xdr:colOff>
      <xdr:row>60</xdr:row>
      <xdr:rowOff>46313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3090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32639</xdr:rowOff>
    </xdr:from>
    <xdr:to>
      <xdr:col>72</xdr:col>
      <xdr:colOff>203200</xdr:colOff>
      <xdr:row>60</xdr:row>
      <xdr:rowOff>46313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963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18161</xdr:rowOff>
    </xdr:from>
    <xdr:to>
      <xdr:col>68</xdr:col>
      <xdr:colOff>152400</xdr:colOff>
      <xdr:row>60</xdr:row>
      <xdr:rowOff>32639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516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13208</xdr:rowOff>
    </xdr:from>
    <xdr:to>
      <xdr:col>81</xdr:col>
      <xdr:colOff>95250</xdr:colOff>
      <xdr:row>60</xdr:row>
      <xdr:rowOff>114808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29735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164550</xdr:rowOff>
    </xdr:from>
    <xdr:to>
      <xdr:col>77</xdr:col>
      <xdr:colOff>95250</xdr:colOff>
      <xdr:row>60</xdr:row>
      <xdr:rowOff>94700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104877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166963</xdr:rowOff>
    </xdr:from>
    <xdr:to>
      <xdr:col>73</xdr:col>
      <xdr:colOff>44450</xdr:colOff>
      <xdr:row>60</xdr:row>
      <xdr:rowOff>97113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107290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153289</xdr:rowOff>
    </xdr:from>
    <xdr:to>
      <xdr:col>68</xdr:col>
      <xdr:colOff>203200</xdr:colOff>
      <xdr:row>60</xdr:row>
      <xdr:rowOff>83439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138811</xdr:rowOff>
    </xdr:from>
    <xdr:to>
      <xdr:col>64</xdr:col>
      <xdr:colOff>152400</xdr:colOff>
      <xdr:row>60</xdr:row>
      <xdr:rowOff>68961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79138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％である。算定分子である公債費が減少し、算定分母となる税収入や普通交付税が増加した結果、単年度で比較した場合は、前年度比で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か年平均の場合も前年比で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今後も新たな施設整備は必要最小限としつつ、過疎債など交付税措置のある有利な地方債を有効に活用しながら、実質公債費比率の上昇を抑制していく。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36</xdr:row>
      <xdr:rowOff>167322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3751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550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36</xdr:row>
      <xdr:rowOff>165312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165312</xdr:rowOff>
    </xdr:from>
    <xdr:to>
      <xdr:col>68</xdr:col>
      <xdr:colOff>152400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3751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114512</xdr:rowOff>
    </xdr:from>
    <xdr:to>
      <xdr:col>68</xdr:col>
      <xdr:colOff>203200</xdr:colOff>
      <xdr:row>37</xdr:row>
      <xdr:rowOff>44662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将来負担額より充当可能財源が上回るため、「将来負担比率なし」となっている。主な要因は、充当可能財源等である財政調整基金や減債基金などの基金の積立や、交付税措置のある有利な地方債を活用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今後も事業費の精査による新発債の抑制や、交付税措置のある有利な地方債の発行などを進め、公債費の適正化に努めていく。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34,188
33,611
191.11
22,310,006
21,512,979
657,932
12,022,077
16,994,991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人件費に係る経常収支比率は、人事院勧告による職員給与の改定により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今後も、職員の定年延長等による人件費の増加が見込まれるが、それを踏まえた上での給与の適正化や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推進等による事務事業の効率化を図り、計画的な定員管理に取り組む。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物件費に係る経常収支比率は、電子計算費が増加したことにより、前年度から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％となったが、類似団体平均との比較では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ポイント低い値である。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今後も、事務事業の見直しや、施設の統廃合・除却などの取り組みを計画的に進め、経費削減に努める。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あわっ子はぐくみ医療費の増により前年度より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高くなっている。</a:t>
          </a:r>
        </a:p>
        <a:p>
          <a:r>
            <a:rPr kumimoji="1" lang="ja-JP" altLang="en-US" sz="1300">
              <a:latin typeface="ＭＳ Ｐゴシック" panose="020B0600070205080204" pitchFamily="50" charset="-128"/>
              <a:ea typeface="ＭＳ Ｐゴシック" panose="020B0600070205080204" pitchFamily="50" charset="-128"/>
            </a:rPr>
            <a:t>　高齢化の進行や障がい福祉サービス、子育て支援施策拡充等により扶助費全体が増加傾向にあるため、今後も被生活保護者の自立に向けた支援等を行い、社会保障関連経費の抑制に努める。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3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80735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その他に係る経常収支比率は、前年度と変わらないが、類似団体平均を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今後も高齢化社会による各特別会計への繰出金の増などが懸念されるが、一般会計からの負担を最小限にするため、特別会計への繰出金が過度に増加しないように適正な執行に努める。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補助費等に係る経常収支比率は、一部事務組合への負担金が増加したことにより、前年度と比較すると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増加傾向にあるため、今後も単独で実施している補助事業の見直しを図りつつ、公営企業会計においても独立採算の原則に立ち返った使用料等の見直しに取り組み、補助費等の縮減に努める。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50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の減少の影響により前年度より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ポイント低下し、類似団体平均との差も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ポイントまで縮まった。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今後も計画的な事業実施や新規地方債発行額の抑制、償還期間の調整などによって比率の改善に努める。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xdr:rowOff>
    </xdr:from>
    <xdr:to>
      <xdr:col>24</xdr:col>
      <xdr:colOff>25400</xdr:colOff>
      <xdr:row>75</xdr:row>
      <xdr:rowOff>35560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57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48895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943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48895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52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27940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5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127635</xdr:rowOff>
    </xdr:from>
    <xdr:to>
      <xdr:col>24</xdr:col>
      <xdr:colOff>76200</xdr:colOff>
      <xdr:row>75</xdr:row>
      <xdr:rowOff>57785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99712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169545</xdr:rowOff>
    </xdr:from>
    <xdr:to>
      <xdr:col>15</xdr:col>
      <xdr:colOff>149225</xdr:colOff>
      <xdr:row>75</xdr:row>
      <xdr:rowOff>99695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84472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人件費や物件費等の比率上昇が要因となり前年度と比較して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合併前からの老朽化した多くの施設を有しており、今後はそれらの物件費や維持補修費の増加が見込まれるため、引き続き施設の統廃合を推進し、経常経費の抑制に努める。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766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98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480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48056"/>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142707</xdr:rowOff>
    </xdr:from>
    <xdr:to>
      <xdr:col>29</xdr:col>
      <xdr:colOff>127000</xdr:colOff>
      <xdr:row>18</xdr:row>
      <xdr:rowOff>28407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04982"/>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28407</xdr:rowOff>
    </xdr:from>
    <xdr:to>
      <xdr:col>26</xdr:col>
      <xdr:colOff>50800</xdr:colOff>
      <xdr:row>18</xdr:row>
      <xdr:rowOff>62068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62132"/>
          <a:ext cx="698500" cy="3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62068</xdr:rowOff>
    </xdr:from>
    <xdr:to>
      <xdr:col>22</xdr:col>
      <xdr:colOff>114300</xdr:colOff>
      <xdr:row>18</xdr:row>
      <xdr:rowOff>81861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5793"/>
          <a:ext cx="698500" cy="1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81861</xdr:rowOff>
    </xdr:from>
    <xdr:to>
      <xdr:col>18</xdr:col>
      <xdr:colOff>177800</xdr:colOff>
      <xdr:row>18</xdr:row>
      <xdr:rowOff>85833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5586"/>
          <a:ext cx="698500" cy="3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91907</xdr:rowOff>
    </xdr:from>
    <xdr:to>
      <xdr:col>29</xdr:col>
      <xdr:colOff>177800</xdr:colOff>
      <xdr:row>18</xdr:row>
      <xdr:rowOff>22057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5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63984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2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149057</xdr:rowOff>
    </xdr:from>
    <xdr:to>
      <xdr:col>26</xdr:col>
      <xdr:colOff>101600</xdr:colOff>
      <xdr:row>18</xdr:row>
      <xdr:rowOff>79207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63984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9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11268</xdr:rowOff>
    </xdr:from>
    <xdr:to>
      <xdr:col>22</xdr:col>
      <xdr:colOff>165100</xdr:colOff>
      <xdr:row>18</xdr:row>
      <xdr:rowOff>112868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97645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3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31061</xdr:rowOff>
    </xdr:from>
    <xdr:to>
      <xdr:col>19</xdr:col>
      <xdr:colOff>38100</xdr:colOff>
      <xdr:row>18</xdr:row>
      <xdr:rowOff>132661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117438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5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35033</xdr:rowOff>
    </xdr:from>
    <xdr:to>
      <xdr:col>15</xdr:col>
      <xdr:colOff>101600</xdr:colOff>
      <xdr:row>18</xdr:row>
      <xdr:rowOff>136633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6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146810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3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66261</xdr:rowOff>
    </xdr:from>
    <xdr:to>
      <xdr:col>29</xdr:col>
      <xdr:colOff>127000</xdr:colOff>
      <xdr:row>38</xdr:row>
      <xdr:rowOff>75608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3861"/>
          <a:ext cx="647700" cy="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62388</xdr:rowOff>
    </xdr:from>
    <xdr:to>
      <xdr:col>26</xdr:col>
      <xdr:colOff>50800</xdr:colOff>
      <xdr:row>38</xdr:row>
      <xdr:rowOff>66261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29988"/>
          <a:ext cx="698500" cy="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62388</xdr:rowOff>
    </xdr:from>
    <xdr:to>
      <xdr:col>22</xdr:col>
      <xdr:colOff>114300</xdr:colOff>
      <xdr:row>38</xdr:row>
      <xdr:rowOff>72865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9988"/>
          <a:ext cx="698500" cy="1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72865</xdr:rowOff>
    </xdr:from>
    <xdr:to>
      <xdr:col>18</xdr:col>
      <xdr:colOff>177800</xdr:colOff>
      <xdr:row>38</xdr:row>
      <xdr:rowOff>78707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0465"/>
          <a:ext cx="698500" cy="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24808</xdr:rowOff>
    </xdr:from>
    <xdr:to>
      <xdr:col>29</xdr:col>
      <xdr:colOff>177800</xdr:colOff>
      <xdr:row>38</xdr:row>
      <xdr:rowOff>126408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339785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15461</xdr:rowOff>
    </xdr:from>
    <xdr:to>
      <xdr:col>26</xdr:col>
      <xdr:colOff>101600</xdr:colOff>
      <xdr:row>38</xdr:row>
      <xdr:rowOff>117061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3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101838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11588</xdr:rowOff>
    </xdr:from>
    <xdr:to>
      <xdr:col>22</xdr:col>
      <xdr:colOff>165100</xdr:colOff>
      <xdr:row>38</xdr:row>
      <xdr:rowOff>113188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97965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22065</xdr:rowOff>
    </xdr:from>
    <xdr:to>
      <xdr:col>19</xdr:col>
      <xdr:colOff>38100</xdr:colOff>
      <xdr:row>38</xdr:row>
      <xdr:rowOff>123665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108442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27907</xdr:rowOff>
    </xdr:from>
    <xdr:to>
      <xdr:col>15</xdr:col>
      <xdr:colOff>101600</xdr:colOff>
      <xdr:row>38</xdr:row>
      <xdr:rowOff>129507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114284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34,188
33,611
191.11
22,310,006
21,512,979
657,932
12,022,077
16,994,991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127377</xdr:rowOff>
    </xdr:from>
    <xdr:to>
      <xdr:col>24</xdr:col>
      <xdr:colOff>63500</xdr:colOff>
      <xdr:row>37</xdr:row>
      <xdr:rowOff>44145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9577"/>
          <a:ext cx="838200" cy="8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44145</xdr:rowOff>
    </xdr:from>
    <xdr:to>
      <xdr:col>19</xdr:col>
      <xdr:colOff>177800</xdr:colOff>
      <xdr:row>37</xdr:row>
      <xdr:rowOff>65176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779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65176</xdr:rowOff>
    </xdr:from>
    <xdr:to>
      <xdr:col>15</xdr:col>
      <xdr:colOff>50800</xdr:colOff>
      <xdr:row>37</xdr:row>
      <xdr:rowOff>76214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8826"/>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73341</xdr:rowOff>
    </xdr:from>
    <xdr:to>
      <xdr:col>10</xdr:col>
      <xdr:colOff>114300</xdr:colOff>
      <xdr:row>37</xdr:row>
      <xdr:rowOff>76214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1699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134964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76577</xdr:rowOff>
    </xdr:from>
    <xdr:to>
      <xdr:col>24</xdr:col>
      <xdr:colOff>114300</xdr:colOff>
      <xdr:row>37</xdr:row>
      <xdr:rowOff>6727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55004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164795</xdr:rowOff>
    </xdr:from>
    <xdr:to>
      <xdr:col>20</xdr:col>
      <xdr:colOff>38100</xdr:colOff>
      <xdr:row>37</xdr:row>
      <xdr:rowOff>94945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86072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14376</xdr:rowOff>
    </xdr:from>
    <xdr:to>
      <xdr:col>15</xdr:col>
      <xdr:colOff>101600</xdr:colOff>
      <xdr:row>37</xdr:row>
      <xdr:rowOff>115976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107103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25414</xdr:rowOff>
    </xdr:from>
    <xdr:to>
      <xdr:col>10</xdr:col>
      <xdr:colOff>165100</xdr:colOff>
      <xdr:row>37</xdr:row>
      <xdr:rowOff>127014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118141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22541</xdr:rowOff>
    </xdr:from>
    <xdr:to>
      <xdr:col>6</xdr:col>
      <xdr:colOff>38100</xdr:colOff>
      <xdr:row>37</xdr:row>
      <xdr:rowOff>124141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115268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122337</xdr:rowOff>
    </xdr:from>
    <xdr:to>
      <xdr:col>24</xdr:col>
      <xdr:colOff>63500</xdr:colOff>
      <xdr:row>58</xdr:row>
      <xdr:rowOff>123046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6437"/>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122626</xdr:rowOff>
    </xdr:from>
    <xdr:to>
      <xdr:col>19</xdr:col>
      <xdr:colOff>177800</xdr:colOff>
      <xdr:row>58</xdr:row>
      <xdr:rowOff>123046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6726"/>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122626</xdr:rowOff>
    </xdr:from>
    <xdr:to>
      <xdr:col>15</xdr:col>
      <xdr:colOff>50800</xdr:colOff>
      <xdr:row>58</xdr:row>
      <xdr:rowOff>122984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726"/>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122984</xdr:rowOff>
    </xdr:from>
    <xdr:to>
      <xdr:col>10</xdr:col>
      <xdr:colOff>114300</xdr:colOff>
      <xdr:row>58</xdr:row>
      <xdr:rowOff>123057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084"/>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71537</xdr:rowOff>
    </xdr:from>
    <xdr:to>
      <xdr:col>24</xdr:col>
      <xdr:colOff>114300</xdr:colOff>
      <xdr:row>59</xdr:row>
      <xdr:rowOff>1687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72246</xdr:rowOff>
    </xdr:from>
    <xdr:to>
      <xdr:col>20</xdr:col>
      <xdr:colOff>38100</xdr:colOff>
      <xdr:row>59</xdr:row>
      <xdr:rowOff>2396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164973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71826</xdr:rowOff>
    </xdr:from>
    <xdr:to>
      <xdr:col>15</xdr:col>
      <xdr:colOff>101600</xdr:colOff>
      <xdr:row>59</xdr:row>
      <xdr:rowOff>1976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164553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72184</xdr:rowOff>
    </xdr:from>
    <xdr:to>
      <xdr:col>10</xdr:col>
      <xdr:colOff>165100</xdr:colOff>
      <xdr:row>59</xdr:row>
      <xdr:rowOff>2334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164911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72257</xdr:rowOff>
    </xdr:from>
    <xdr:to>
      <xdr:col>6</xdr:col>
      <xdr:colOff>38100</xdr:colOff>
      <xdr:row>59</xdr:row>
      <xdr:rowOff>2407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164984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146253</xdr:rowOff>
    </xdr:from>
    <xdr:to>
      <xdr:col>24</xdr:col>
      <xdr:colOff>63500</xdr:colOff>
      <xdr:row>78</xdr:row>
      <xdr:rowOff>153619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9353"/>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153619</xdr:rowOff>
    </xdr:from>
    <xdr:to>
      <xdr:col>19</xdr:col>
      <xdr:colOff>177800</xdr:colOff>
      <xdr:row>78</xdr:row>
      <xdr:rowOff>156172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6719"/>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156172</xdr:rowOff>
    </xdr:from>
    <xdr:to>
      <xdr:col>15</xdr:col>
      <xdr:colOff>50800</xdr:colOff>
      <xdr:row>79</xdr:row>
      <xdr:rowOff>1384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9272"/>
          <a:ext cx="8890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171005</xdr:rowOff>
    </xdr:from>
    <xdr:to>
      <xdr:col>10</xdr:col>
      <xdr:colOff>114300</xdr:colOff>
      <xdr:row>79</xdr:row>
      <xdr:rowOff>1384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410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95453</xdr:rowOff>
    </xdr:from>
    <xdr:to>
      <xdr:col>24</xdr:col>
      <xdr:colOff>114300</xdr:colOff>
      <xdr:row>79</xdr:row>
      <xdr:rowOff>25603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10380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102819</xdr:rowOff>
    </xdr:from>
    <xdr:to>
      <xdr:col>20</xdr:col>
      <xdr:colOff>38100</xdr:colOff>
      <xdr:row>79</xdr:row>
      <xdr:rowOff>32969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24096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105372</xdr:rowOff>
    </xdr:from>
    <xdr:to>
      <xdr:col>15</xdr:col>
      <xdr:colOff>101600</xdr:colOff>
      <xdr:row>79</xdr:row>
      <xdr:rowOff>35522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26649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122034</xdr:rowOff>
    </xdr:from>
    <xdr:to>
      <xdr:col>10</xdr:col>
      <xdr:colOff>165100</xdr:colOff>
      <xdr:row>79</xdr:row>
      <xdr:rowOff>52184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43311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120205</xdr:rowOff>
    </xdr:from>
    <xdr:to>
      <xdr:col>6</xdr:col>
      <xdr:colOff>38100</xdr:colOff>
      <xdr:row>79</xdr:row>
      <xdr:rowOff>50355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41482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11068</xdr:rowOff>
    </xdr:from>
    <xdr:to>
      <xdr:col>24</xdr:col>
      <xdr:colOff>63500</xdr:colOff>
      <xdr:row>96</xdr:row>
      <xdr:rowOff>54539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70268"/>
          <a:ext cx="838200" cy="4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35283</xdr:rowOff>
    </xdr:from>
    <xdr:to>
      <xdr:col>19</xdr:col>
      <xdr:colOff>177800</xdr:colOff>
      <xdr:row>96</xdr:row>
      <xdr:rowOff>54539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94483"/>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92966</xdr:rowOff>
    </xdr:from>
    <xdr:to>
      <xdr:col>15</xdr:col>
      <xdr:colOff>50800</xdr:colOff>
      <xdr:row>96</xdr:row>
      <xdr:rowOff>35283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80716"/>
          <a:ext cx="889000" cy="1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92966</xdr:rowOff>
    </xdr:from>
    <xdr:to>
      <xdr:col>10</xdr:col>
      <xdr:colOff>114300</xdr:colOff>
      <xdr:row>96</xdr:row>
      <xdr:rowOff>118387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0716"/>
          <a:ext cx="889000" cy="19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131718</xdr:rowOff>
    </xdr:from>
    <xdr:to>
      <xdr:col>24</xdr:col>
      <xdr:colOff>114300</xdr:colOff>
      <xdr:row>96</xdr:row>
      <xdr:rowOff>61868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110145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9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3739</xdr:rowOff>
    </xdr:from>
    <xdr:to>
      <xdr:col>20</xdr:col>
      <xdr:colOff>38100</xdr:colOff>
      <xdr:row>96</xdr:row>
      <xdr:rowOff>105339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96466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155933</xdr:rowOff>
    </xdr:from>
    <xdr:to>
      <xdr:col>15</xdr:col>
      <xdr:colOff>101600</xdr:colOff>
      <xdr:row>96</xdr:row>
      <xdr:rowOff>86083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102610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42166</xdr:rowOff>
    </xdr:from>
    <xdr:to>
      <xdr:col>10</xdr:col>
      <xdr:colOff>165100</xdr:colOff>
      <xdr:row>95</xdr:row>
      <xdr:rowOff>143766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160293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0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67587</xdr:rowOff>
    </xdr:from>
    <xdr:to>
      <xdr:col>6</xdr:col>
      <xdr:colOff>38100</xdr:colOff>
      <xdr:row>96</xdr:row>
      <xdr:rowOff>169187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14264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113218</xdr:rowOff>
    </xdr:from>
    <xdr:to>
      <xdr:col>55</xdr:col>
      <xdr:colOff>0</xdr:colOff>
      <xdr:row>37</xdr:row>
      <xdr:rowOff>120510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56868"/>
          <a:ext cx="8382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113218</xdr:rowOff>
    </xdr:from>
    <xdr:to>
      <xdr:col>50</xdr:col>
      <xdr:colOff>114300</xdr:colOff>
      <xdr:row>38</xdr:row>
      <xdr:rowOff>12497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6868"/>
          <a:ext cx="889000" cy="7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12497</xdr:rowOff>
    </xdr:from>
    <xdr:to>
      <xdr:col>45</xdr:col>
      <xdr:colOff>177800</xdr:colOff>
      <xdr:row>38</xdr:row>
      <xdr:rowOff>44593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27597"/>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45458</xdr:rowOff>
    </xdr:from>
    <xdr:to>
      <xdr:col>41</xdr:col>
      <xdr:colOff>50800</xdr:colOff>
      <xdr:row>38</xdr:row>
      <xdr:rowOff>44593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7658"/>
          <a:ext cx="889000" cy="34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69710</xdr:rowOff>
    </xdr:from>
    <xdr:to>
      <xdr:col>55</xdr:col>
      <xdr:colOff>50800</xdr:colOff>
      <xdr:row>37</xdr:row>
      <xdr:rowOff>171310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48137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62418</xdr:rowOff>
    </xdr:from>
    <xdr:to>
      <xdr:col>50</xdr:col>
      <xdr:colOff>165100</xdr:colOff>
      <xdr:row>37</xdr:row>
      <xdr:rowOff>164018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155146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133147</xdr:rowOff>
    </xdr:from>
    <xdr:to>
      <xdr:col>46</xdr:col>
      <xdr:colOff>38100</xdr:colOff>
      <xdr:row>38</xdr:row>
      <xdr:rowOff>63297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54424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165243</xdr:rowOff>
    </xdr:from>
    <xdr:to>
      <xdr:col>41</xdr:col>
      <xdr:colOff>101600</xdr:colOff>
      <xdr:row>38</xdr:row>
      <xdr:rowOff>95393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86520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166108</xdr:rowOff>
    </xdr:from>
    <xdr:to>
      <xdr:col>36</xdr:col>
      <xdr:colOff>165100</xdr:colOff>
      <xdr:row>36</xdr:row>
      <xdr:rowOff>96258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87385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82765</xdr:rowOff>
    </xdr:from>
    <xdr:to>
      <xdr:col>55</xdr:col>
      <xdr:colOff>0</xdr:colOff>
      <xdr:row>57</xdr:row>
      <xdr:rowOff>109708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5415"/>
          <a:ext cx="8382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82765</xdr:rowOff>
    </xdr:from>
    <xdr:to>
      <xdr:col>50</xdr:col>
      <xdr:colOff>114300</xdr:colOff>
      <xdr:row>57</xdr:row>
      <xdr:rowOff>110549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5415"/>
          <a:ext cx="889000" cy="2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160141</xdr:rowOff>
    </xdr:from>
    <xdr:to>
      <xdr:col>45</xdr:col>
      <xdr:colOff>177800</xdr:colOff>
      <xdr:row>57</xdr:row>
      <xdr:rowOff>110549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1341"/>
          <a:ext cx="889000" cy="1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51355</xdr:rowOff>
    </xdr:from>
    <xdr:to>
      <xdr:col>41</xdr:col>
      <xdr:colOff>50800</xdr:colOff>
      <xdr:row>56</xdr:row>
      <xdr:rowOff>160141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52555"/>
          <a:ext cx="889000" cy="10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58908</xdr:rowOff>
    </xdr:from>
    <xdr:to>
      <xdr:col>55</xdr:col>
      <xdr:colOff>50800</xdr:colOff>
      <xdr:row>57</xdr:row>
      <xdr:rowOff>160508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145285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31965</xdr:rowOff>
    </xdr:from>
    <xdr:to>
      <xdr:col>50</xdr:col>
      <xdr:colOff>165100</xdr:colOff>
      <xdr:row>57</xdr:row>
      <xdr:rowOff>133565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124692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59749</xdr:rowOff>
    </xdr:from>
    <xdr:to>
      <xdr:col>46</xdr:col>
      <xdr:colOff>38100</xdr:colOff>
      <xdr:row>57</xdr:row>
      <xdr:rowOff>161349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152476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109341</xdr:rowOff>
    </xdr:from>
    <xdr:to>
      <xdr:col>41</xdr:col>
      <xdr:colOff>101600</xdr:colOff>
      <xdr:row>57</xdr:row>
      <xdr:rowOff>39491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30618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555</xdr:rowOff>
    </xdr:from>
    <xdr:to>
      <xdr:col>36</xdr:col>
      <xdr:colOff>165100</xdr:colOff>
      <xdr:row>56</xdr:row>
      <xdr:rowOff>102155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93282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69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44155</xdr:rowOff>
    </xdr:from>
    <xdr:to>
      <xdr:col>55</xdr:col>
      <xdr:colOff>0</xdr:colOff>
      <xdr:row>79</xdr:row>
      <xdr:rowOff>58003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88705"/>
          <a:ext cx="8382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44155</xdr:rowOff>
    </xdr:from>
    <xdr:to>
      <xdr:col>50</xdr:col>
      <xdr:colOff>114300</xdr:colOff>
      <xdr:row>79</xdr:row>
      <xdr:rowOff>96343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88705"/>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79546</xdr:rowOff>
    </xdr:from>
    <xdr:to>
      <xdr:col>45</xdr:col>
      <xdr:colOff>177800</xdr:colOff>
      <xdr:row>79</xdr:row>
      <xdr:rowOff>96343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24096"/>
          <a:ext cx="889000" cy="1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72427</xdr:rowOff>
    </xdr:from>
    <xdr:to>
      <xdr:col>41</xdr:col>
      <xdr:colOff>50800</xdr:colOff>
      <xdr:row>79</xdr:row>
      <xdr:rowOff>79546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74077"/>
          <a:ext cx="889000" cy="3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7203</xdr:rowOff>
    </xdr:from>
    <xdr:to>
      <xdr:col>55</xdr:col>
      <xdr:colOff>50800</xdr:colOff>
      <xdr:row>79</xdr:row>
      <xdr:rowOff>108803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93580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164805</xdr:rowOff>
    </xdr:from>
    <xdr:to>
      <xdr:col>50</xdr:col>
      <xdr:colOff>165100</xdr:colOff>
      <xdr:row>79</xdr:row>
      <xdr:rowOff>94955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86082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3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45543</xdr:rowOff>
    </xdr:from>
    <xdr:to>
      <xdr:col>46</xdr:col>
      <xdr:colOff>38100</xdr:colOff>
      <xdr:row>79</xdr:row>
      <xdr:rowOff>147143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138270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82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28746</xdr:rowOff>
    </xdr:from>
    <xdr:to>
      <xdr:col>41</xdr:col>
      <xdr:colOff>101600</xdr:colOff>
      <xdr:row>79</xdr:row>
      <xdr:rowOff>130346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121473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6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21627</xdr:rowOff>
    </xdr:from>
    <xdr:to>
      <xdr:col>36</xdr:col>
      <xdr:colOff>165100</xdr:colOff>
      <xdr:row>77</xdr:row>
      <xdr:rowOff>123227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114354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137420</xdr:rowOff>
    </xdr:from>
    <xdr:to>
      <xdr:col>55</xdr:col>
      <xdr:colOff>0</xdr:colOff>
      <xdr:row>97</xdr:row>
      <xdr:rowOff>8632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96620"/>
          <a:ext cx="838200" cy="4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137420</xdr:rowOff>
    </xdr:from>
    <xdr:to>
      <xdr:col>50</xdr:col>
      <xdr:colOff>114300</xdr:colOff>
      <xdr:row>96</xdr:row>
      <xdr:rowOff>167441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96620"/>
          <a:ext cx="889000" cy="3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89277</xdr:rowOff>
    </xdr:from>
    <xdr:to>
      <xdr:col>45</xdr:col>
      <xdr:colOff>177800</xdr:colOff>
      <xdr:row>96</xdr:row>
      <xdr:rowOff>167441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8477"/>
          <a:ext cx="889000" cy="7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89277</xdr:rowOff>
    </xdr:from>
    <xdr:to>
      <xdr:col>41</xdr:col>
      <xdr:colOff>50800</xdr:colOff>
      <xdr:row>96</xdr:row>
      <xdr:rowOff>125189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8477"/>
          <a:ext cx="889000" cy="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129282</xdr:rowOff>
    </xdr:from>
    <xdr:to>
      <xdr:col>55</xdr:col>
      <xdr:colOff>50800</xdr:colOff>
      <xdr:row>97</xdr:row>
      <xdr:rowOff>59432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107709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86620</xdr:rowOff>
    </xdr:from>
    <xdr:to>
      <xdr:col>50</xdr:col>
      <xdr:colOff>165100</xdr:colOff>
      <xdr:row>97</xdr:row>
      <xdr:rowOff>16770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116641</xdr:rowOff>
    </xdr:from>
    <xdr:to>
      <xdr:col>46</xdr:col>
      <xdr:colOff>38100</xdr:colOff>
      <xdr:row>97</xdr:row>
      <xdr:rowOff>46791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38477</xdr:rowOff>
    </xdr:from>
    <xdr:to>
      <xdr:col>41</xdr:col>
      <xdr:colOff>101600</xdr:colOff>
      <xdr:row>96</xdr:row>
      <xdr:rowOff>140077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131204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74389</xdr:rowOff>
    </xdr:from>
    <xdr:to>
      <xdr:col>36</xdr:col>
      <xdr:colOff>165100</xdr:colOff>
      <xdr:row>97</xdr:row>
      <xdr:rowOff>4539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167116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97823</xdr:rowOff>
    </xdr:from>
    <xdr:to>
      <xdr:col>85</xdr:col>
      <xdr:colOff>127000</xdr:colOff>
      <xdr:row>39</xdr:row>
      <xdr:rowOff>98199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4373"/>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97823</xdr:rowOff>
    </xdr:from>
    <xdr:to>
      <xdr:col>81</xdr:col>
      <xdr:colOff>50800</xdr:colOff>
      <xdr:row>39</xdr:row>
      <xdr:rowOff>98151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373"/>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98151</xdr:rowOff>
    </xdr:from>
    <xdr:to>
      <xdr:col>76</xdr:col>
      <xdr:colOff>114300</xdr:colOff>
      <xdr:row>39</xdr:row>
      <xdr:rowOff>98520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470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96237</xdr:rowOff>
    </xdr:from>
    <xdr:to>
      <xdr:col>71</xdr:col>
      <xdr:colOff>177800</xdr:colOff>
      <xdr:row>39</xdr:row>
      <xdr:rowOff>98520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2787"/>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47399</xdr:rowOff>
    </xdr:from>
    <xdr:to>
      <xdr:col>85</xdr:col>
      <xdr:colOff>177800</xdr:colOff>
      <xdr:row>39</xdr:row>
      <xdr:rowOff>148999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47023</xdr:rowOff>
    </xdr:from>
    <xdr:to>
      <xdr:col>81</xdr:col>
      <xdr:colOff>101600</xdr:colOff>
      <xdr:row>39</xdr:row>
      <xdr:rowOff>148623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139750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47351</xdr:rowOff>
    </xdr:from>
    <xdr:to>
      <xdr:col>76</xdr:col>
      <xdr:colOff>165100</xdr:colOff>
      <xdr:row>39</xdr:row>
      <xdr:rowOff>148951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140078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47720</xdr:rowOff>
    </xdr:from>
    <xdr:to>
      <xdr:col>72</xdr:col>
      <xdr:colOff>38100</xdr:colOff>
      <xdr:row>39</xdr:row>
      <xdr:rowOff>149320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140447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45437</xdr:rowOff>
    </xdr:from>
    <xdr:to>
      <xdr:col>67</xdr:col>
      <xdr:colOff>101600</xdr:colOff>
      <xdr:row>39</xdr:row>
      <xdr:rowOff>147037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138164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149665</xdr:rowOff>
    </xdr:from>
    <xdr:to>
      <xdr:col>85</xdr:col>
      <xdr:colOff>127000</xdr:colOff>
      <xdr:row>77</xdr:row>
      <xdr:rowOff>158646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1315"/>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146450</xdr:rowOff>
    </xdr:from>
    <xdr:to>
      <xdr:col>81</xdr:col>
      <xdr:colOff>50800</xdr:colOff>
      <xdr:row>77</xdr:row>
      <xdr:rowOff>149665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8100"/>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146450</xdr:rowOff>
    </xdr:from>
    <xdr:to>
      <xdr:col>76</xdr:col>
      <xdr:colOff>114300</xdr:colOff>
      <xdr:row>77</xdr:row>
      <xdr:rowOff>155856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8100"/>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155856</xdr:rowOff>
    </xdr:from>
    <xdr:to>
      <xdr:col>71</xdr:col>
      <xdr:colOff>177800</xdr:colOff>
      <xdr:row>77</xdr:row>
      <xdr:rowOff>161136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750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107846</xdr:rowOff>
    </xdr:from>
    <xdr:to>
      <xdr:col>85</xdr:col>
      <xdr:colOff>177800</xdr:colOff>
      <xdr:row>78</xdr:row>
      <xdr:rowOff>37996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98865</xdr:rowOff>
    </xdr:from>
    <xdr:to>
      <xdr:col>81</xdr:col>
      <xdr:colOff>101600</xdr:colOff>
      <xdr:row>78</xdr:row>
      <xdr:rowOff>29015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20142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95650</xdr:rowOff>
    </xdr:from>
    <xdr:to>
      <xdr:col>76</xdr:col>
      <xdr:colOff>165100</xdr:colOff>
      <xdr:row>78</xdr:row>
      <xdr:rowOff>25800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16927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105056</xdr:rowOff>
    </xdr:from>
    <xdr:to>
      <xdr:col>72</xdr:col>
      <xdr:colOff>38100</xdr:colOff>
      <xdr:row>78</xdr:row>
      <xdr:rowOff>35206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26333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110336</xdr:rowOff>
    </xdr:from>
    <xdr:to>
      <xdr:col>67</xdr:col>
      <xdr:colOff>101600</xdr:colOff>
      <xdr:row>78</xdr:row>
      <xdr:rowOff>40486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31613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125712</xdr:rowOff>
    </xdr:from>
    <xdr:to>
      <xdr:col>85</xdr:col>
      <xdr:colOff>127000</xdr:colOff>
      <xdr:row>98</xdr:row>
      <xdr:rowOff>163804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27812"/>
          <a:ext cx="8382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163804</xdr:rowOff>
    </xdr:from>
    <xdr:to>
      <xdr:col>81</xdr:col>
      <xdr:colOff>50800</xdr:colOff>
      <xdr:row>99</xdr:row>
      <xdr:rowOff>336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5904"/>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164156</xdr:rowOff>
    </xdr:from>
    <xdr:to>
      <xdr:col>76</xdr:col>
      <xdr:colOff>114300</xdr:colOff>
      <xdr:row>99</xdr:row>
      <xdr:rowOff>336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6256"/>
          <a:ext cx="889000" cy="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164156</xdr:rowOff>
    </xdr:from>
    <xdr:to>
      <xdr:col>71</xdr:col>
      <xdr:colOff>177800</xdr:colOff>
      <xdr:row>98</xdr:row>
      <xdr:rowOff>168489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6256"/>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74912</xdr:rowOff>
    </xdr:from>
    <xdr:to>
      <xdr:col>85</xdr:col>
      <xdr:colOff>177800</xdr:colOff>
      <xdr:row>99</xdr:row>
      <xdr:rowOff>5062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113004</xdr:rowOff>
    </xdr:from>
    <xdr:to>
      <xdr:col>81</xdr:col>
      <xdr:colOff>101600</xdr:colOff>
      <xdr:row>99</xdr:row>
      <xdr:rowOff>43154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34281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120986</xdr:rowOff>
    </xdr:from>
    <xdr:to>
      <xdr:col>76</xdr:col>
      <xdr:colOff>165100</xdr:colOff>
      <xdr:row>99</xdr:row>
      <xdr:rowOff>51136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42263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113356</xdr:rowOff>
    </xdr:from>
    <xdr:to>
      <xdr:col>72</xdr:col>
      <xdr:colOff>38100</xdr:colOff>
      <xdr:row>99</xdr:row>
      <xdr:rowOff>43506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34633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117689</xdr:rowOff>
    </xdr:from>
    <xdr:to>
      <xdr:col>67</xdr:col>
      <xdr:colOff>101600</xdr:colOff>
      <xdr:row>99</xdr:row>
      <xdr:rowOff>47839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38966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129968</xdr:rowOff>
    </xdr:from>
    <xdr:to>
      <xdr:col>116</xdr:col>
      <xdr:colOff>63500</xdr:colOff>
      <xdr:row>38</xdr:row>
      <xdr:rowOff>59330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73618"/>
          <a:ext cx="8382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129968</xdr:rowOff>
    </xdr:from>
    <xdr:to>
      <xdr:col>111</xdr:col>
      <xdr:colOff>177800</xdr:colOff>
      <xdr:row>38</xdr:row>
      <xdr:rowOff>125984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73618"/>
          <a:ext cx="889000" cy="1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125984</xdr:rowOff>
    </xdr:from>
    <xdr:to>
      <xdr:col>107</xdr:col>
      <xdr:colOff>50800</xdr:colOff>
      <xdr:row>38</xdr:row>
      <xdr:rowOff>126605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4108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126605</xdr:rowOff>
    </xdr:from>
    <xdr:to>
      <xdr:col>102</xdr:col>
      <xdr:colOff>114300</xdr:colOff>
      <xdr:row>38</xdr:row>
      <xdr:rowOff>169483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41705"/>
          <a:ext cx="889000" cy="4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8530</xdr:rowOff>
    </xdr:from>
    <xdr:to>
      <xdr:col>116</xdr:col>
      <xdr:colOff>114300</xdr:colOff>
      <xdr:row>38</xdr:row>
      <xdr:rowOff>110130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31408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79168</xdr:rowOff>
    </xdr:from>
    <xdr:to>
      <xdr:col>112</xdr:col>
      <xdr:colOff>38100</xdr:colOff>
      <xdr:row>38</xdr:row>
      <xdr:rowOff>9318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25845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75184</xdr:rowOff>
    </xdr:from>
    <xdr:to>
      <xdr:col>107</xdr:col>
      <xdr:colOff>101600</xdr:colOff>
      <xdr:row>39</xdr:row>
      <xdr:rowOff>5334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21861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75805</xdr:rowOff>
    </xdr:from>
    <xdr:to>
      <xdr:col>102</xdr:col>
      <xdr:colOff>165100</xdr:colOff>
      <xdr:row>39</xdr:row>
      <xdr:rowOff>5955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22482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118683</xdr:rowOff>
    </xdr:from>
    <xdr:to>
      <xdr:col>98</xdr:col>
      <xdr:colOff>38100</xdr:colOff>
      <xdr:row>39</xdr:row>
      <xdr:rowOff>48833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39960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2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44214</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764"/>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44214</xdr:rowOff>
    </xdr:from>
    <xdr:to>
      <xdr:col>107</xdr:col>
      <xdr:colOff>50800</xdr:colOff>
      <xdr:row>59</xdr:row>
      <xdr:rowOff>44221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764"/>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44191</xdr:rowOff>
    </xdr:from>
    <xdr:to>
      <xdr:col>102</xdr:col>
      <xdr:colOff>114300</xdr:colOff>
      <xdr:row>59</xdr:row>
      <xdr:rowOff>44221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9741"/>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164864</xdr:rowOff>
    </xdr:from>
    <xdr:to>
      <xdr:col>107</xdr:col>
      <xdr:colOff>101600</xdr:colOff>
      <xdr:row>59</xdr:row>
      <xdr:rowOff>95014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86141</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86148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164841</xdr:rowOff>
    </xdr:from>
    <xdr:to>
      <xdr:col>98</xdr:col>
      <xdr:colOff>38100</xdr:colOff>
      <xdr:row>59</xdr:row>
      <xdr:rowOff>94991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86118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160865</xdr:rowOff>
    </xdr:from>
    <xdr:to>
      <xdr:col>116</xdr:col>
      <xdr:colOff>63500</xdr:colOff>
      <xdr:row>75</xdr:row>
      <xdr:rowOff>3587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48165"/>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160865</xdr:rowOff>
    </xdr:from>
    <xdr:to>
      <xdr:col>111</xdr:col>
      <xdr:colOff>177800</xdr:colOff>
      <xdr:row>75</xdr:row>
      <xdr:rowOff>35534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48165"/>
          <a:ext cx="889000" cy="4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35534</xdr:rowOff>
    </xdr:from>
    <xdr:to>
      <xdr:col>107</xdr:col>
      <xdr:colOff>50800</xdr:colOff>
      <xdr:row>75</xdr:row>
      <xdr:rowOff>40621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9428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40621</xdr:rowOff>
    </xdr:from>
    <xdr:to>
      <xdr:col>102</xdr:col>
      <xdr:colOff>114300</xdr:colOff>
      <xdr:row>75</xdr:row>
      <xdr:rowOff>42659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99371"/>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124237</xdr:rowOff>
    </xdr:from>
    <xdr:to>
      <xdr:col>116</xdr:col>
      <xdr:colOff>114300</xdr:colOff>
      <xdr:row>75</xdr:row>
      <xdr:rowOff>54387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147114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110065</xdr:rowOff>
    </xdr:from>
    <xdr:to>
      <xdr:col>112</xdr:col>
      <xdr:colOff>38100</xdr:colOff>
      <xdr:row>75</xdr:row>
      <xdr:rowOff>40215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56742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156184</xdr:rowOff>
    </xdr:from>
    <xdr:to>
      <xdr:col>107</xdr:col>
      <xdr:colOff>101600</xdr:colOff>
      <xdr:row>75</xdr:row>
      <xdr:rowOff>86334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102861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161271</xdr:rowOff>
    </xdr:from>
    <xdr:to>
      <xdr:col>102</xdr:col>
      <xdr:colOff>165100</xdr:colOff>
      <xdr:row>75</xdr:row>
      <xdr:rowOff>91421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107948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2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163309</xdr:rowOff>
    </xdr:from>
    <xdr:to>
      <xdr:col>98</xdr:col>
      <xdr:colOff>38100</xdr:colOff>
      <xdr:row>75</xdr:row>
      <xdr:rowOff>93459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109986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歳出の総額は、住民一人当たり</a:t>
          </a:r>
          <a:r>
            <a:rPr kumimoji="1" lang="en-US" altLang="ja-JP" sz="1300">
              <a:latin typeface="ＭＳ Ｐゴシック" panose="020B0600070205080204" pitchFamily="50" charset="-128"/>
              <a:ea typeface="ＭＳ Ｐゴシック" panose="020B0600070205080204" pitchFamily="50" charset="-128"/>
            </a:rPr>
            <a:t>629,300</a:t>
          </a:r>
          <a:r>
            <a:rPr kumimoji="1" lang="ja-JP" altLang="en-US" sz="1300">
              <a:latin typeface="ＭＳ Ｐゴシック" panose="020B0600070205080204" pitchFamily="50" charset="-128"/>
              <a:ea typeface="ＭＳ Ｐゴシック" panose="020B0600070205080204" pitchFamily="50" charset="-128"/>
            </a:rPr>
            <a:t>円となっており、昨年度より約</a:t>
          </a:r>
          <a:r>
            <a:rPr kumimoji="1" lang="en-US" altLang="ja-JP" sz="1300">
              <a:latin typeface="ＭＳ Ｐゴシック" panose="020B0600070205080204" pitchFamily="50" charset="-128"/>
              <a:ea typeface="ＭＳ Ｐゴシック" panose="020B0600070205080204" pitchFamily="50" charset="-128"/>
            </a:rPr>
            <a:t>21,600</a:t>
          </a:r>
          <a:r>
            <a:rPr kumimoji="1" lang="ja-JP" altLang="en-US" sz="1300">
              <a:latin typeface="ＭＳ Ｐゴシック" panose="020B0600070205080204" pitchFamily="50" charset="-128"/>
              <a:ea typeface="ＭＳ Ｐゴシック" panose="020B0600070205080204" pitchFamily="50" charset="-128"/>
            </a:rPr>
            <a:t>円増加した。類似団体と性質別を比較すると、ほとんどの項目で同水準又は低位で推移している。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人件費は、勤勉手当（会計年度任用職員）の増により増加している。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物件費は、電子計算費の増により増加している。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普通建設事業費は、中学校屋内運動場大規模改修工事の終了により減少している。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34,188
33,611
191.11
22,310,006
21,512,979
657,932
12,022,077
16,994,991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18732</xdr:rowOff>
    </xdr:from>
    <xdr:to>
      <xdr:col>24</xdr:col>
      <xdr:colOff>63500</xdr:colOff>
      <xdr:row>38</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3832"/>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26162</xdr:rowOff>
    </xdr:from>
    <xdr:to>
      <xdr:col>19</xdr:col>
      <xdr:colOff>177800</xdr:colOff>
      <xdr:row>38</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12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61214</xdr:rowOff>
    </xdr:from>
    <xdr:to>
      <xdr:col>15</xdr:col>
      <xdr:colOff>50800</xdr:colOff>
      <xdr:row>38</xdr:row>
      <xdr:rowOff>100076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631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56261</xdr:rowOff>
    </xdr:from>
    <xdr:to>
      <xdr:col>10</xdr:col>
      <xdr:colOff>114300</xdr:colOff>
      <xdr:row>38</xdr:row>
      <xdr:rowOff>100076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136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103014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139383</xdr:rowOff>
    </xdr:from>
    <xdr:to>
      <xdr:col>24</xdr:col>
      <xdr:colOff>114300</xdr:colOff>
      <xdr:row>38</xdr:row>
      <xdr:rowOff>69532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3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117810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146812</xdr:rowOff>
    </xdr:from>
    <xdr:to>
      <xdr:col>20</xdr:col>
      <xdr:colOff>38100</xdr:colOff>
      <xdr:row>38</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10414</xdr:rowOff>
    </xdr:from>
    <xdr:to>
      <xdr:col>15</xdr:col>
      <xdr:colOff>101600</xdr:colOff>
      <xdr:row>38</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103141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49276</xdr:rowOff>
    </xdr:from>
    <xdr:to>
      <xdr:col>10</xdr:col>
      <xdr:colOff>165100</xdr:colOff>
      <xdr:row>38</xdr:row>
      <xdr:rowOff>150876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142003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5461</xdr:rowOff>
    </xdr:from>
    <xdr:to>
      <xdr:col>6</xdr:col>
      <xdr:colOff>38100</xdr:colOff>
      <xdr:row>38</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98188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59927</xdr:rowOff>
    </xdr:from>
    <xdr:to>
      <xdr:col>24</xdr:col>
      <xdr:colOff>63500</xdr:colOff>
      <xdr:row>58</xdr:row>
      <xdr:rowOff>100965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4027"/>
          <a:ext cx="8382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58</xdr:row>
      <xdr:rowOff>117790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5065"/>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111513</xdr:rowOff>
    </xdr:from>
    <xdr:to>
      <xdr:col>15</xdr:col>
      <xdr:colOff>50800</xdr:colOff>
      <xdr:row>58</xdr:row>
      <xdr:rowOff>117790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5613"/>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157851</xdr:rowOff>
    </xdr:from>
    <xdr:to>
      <xdr:col>10</xdr:col>
      <xdr:colOff>114300</xdr:colOff>
      <xdr:row>58</xdr:row>
      <xdr:rowOff>111513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0501"/>
          <a:ext cx="889000" cy="1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9127</xdr:rowOff>
    </xdr:from>
    <xdr:to>
      <xdr:col>24</xdr:col>
      <xdr:colOff>114300</xdr:colOff>
      <xdr:row>58</xdr:row>
      <xdr:rowOff>110727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142892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66990</xdr:rowOff>
    </xdr:from>
    <xdr:to>
      <xdr:col>15</xdr:col>
      <xdr:colOff>101600</xdr:colOff>
      <xdr:row>58</xdr:row>
      <xdr:rowOff>168590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60713</xdr:rowOff>
    </xdr:from>
    <xdr:to>
      <xdr:col>10</xdr:col>
      <xdr:colOff>165100</xdr:colOff>
      <xdr:row>58</xdr:row>
      <xdr:rowOff>162313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153440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107051</xdr:rowOff>
    </xdr:from>
    <xdr:to>
      <xdr:col>6</xdr:col>
      <xdr:colOff>38100</xdr:colOff>
      <xdr:row>58</xdr:row>
      <xdr:rowOff>37201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28328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22989</xdr:rowOff>
    </xdr:from>
    <xdr:to>
      <xdr:col>24</xdr:col>
      <xdr:colOff>63500</xdr:colOff>
      <xdr:row>77</xdr:row>
      <xdr:rowOff>35282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4639"/>
          <a:ext cx="8382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35282</xdr:rowOff>
    </xdr:from>
    <xdr:to>
      <xdr:col>19</xdr:col>
      <xdr:colOff>177800</xdr:colOff>
      <xdr:row>77</xdr:row>
      <xdr:rowOff>81254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6932"/>
          <a:ext cx="889000" cy="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32052</xdr:rowOff>
    </xdr:from>
    <xdr:to>
      <xdr:col>15</xdr:col>
      <xdr:colOff>50800</xdr:colOff>
      <xdr:row>77</xdr:row>
      <xdr:rowOff>81254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3702"/>
          <a:ext cx="889000" cy="4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32052</xdr:rowOff>
    </xdr:from>
    <xdr:to>
      <xdr:col>10</xdr:col>
      <xdr:colOff>114300</xdr:colOff>
      <xdr:row>77</xdr:row>
      <xdr:rowOff>55513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3702"/>
          <a:ext cx="889000" cy="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143639</xdr:rowOff>
    </xdr:from>
    <xdr:to>
      <xdr:col>24</xdr:col>
      <xdr:colOff>114300</xdr:colOff>
      <xdr:row>77</xdr:row>
      <xdr:rowOff>73789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122066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155932</xdr:rowOff>
    </xdr:from>
    <xdr:to>
      <xdr:col>20</xdr:col>
      <xdr:colOff>38100</xdr:colOff>
      <xdr:row>77</xdr:row>
      <xdr:rowOff>86082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102609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30454</xdr:rowOff>
    </xdr:from>
    <xdr:to>
      <xdr:col>15</xdr:col>
      <xdr:colOff>101600</xdr:colOff>
      <xdr:row>77</xdr:row>
      <xdr:rowOff>132054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148581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152702</xdr:rowOff>
    </xdr:from>
    <xdr:to>
      <xdr:col>10</xdr:col>
      <xdr:colOff>165100</xdr:colOff>
      <xdr:row>77</xdr:row>
      <xdr:rowOff>82852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4713</xdr:rowOff>
    </xdr:from>
    <xdr:to>
      <xdr:col>6</xdr:col>
      <xdr:colOff>38100</xdr:colOff>
      <xdr:row>77</xdr:row>
      <xdr:rowOff>106313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122840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77268</xdr:rowOff>
    </xdr:from>
    <xdr:to>
      <xdr:col>24</xdr:col>
      <xdr:colOff>63500</xdr:colOff>
      <xdr:row>99</xdr:row>
      <xdr:rowOff>79361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0818"/>
          <a:ext cx="8382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77268</xdr:rowOff>
    </xdr:from>
    <xdr:to>
      <xdr:col>19</xdr:col>
      <xdr:colOff>177800</xdr:colOff>
      <xdr:row>99</xdr:row>
      <xdr:rowOff>80690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0818"/>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79970</xdr:rowOff>
    </xdr:from>
    <xdr:to>
      <xdr:col>15</xdr:col>
      <xdr:colOff>50800</xdr:colOff>
      <xdr:row>99</xdr:row>
      <xdr:rowOff>80690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3520"/>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79970</xdr:rowOff>
    </xdr:from>
    <xdr:to>
      <xdr:col>10</xdr:col>
      <xdr:colOff>114300</xdr:colOff>
      <xdr:row>99</xdr:row>
      <xdr:rowOff>84251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3520"/>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28561</xdr:rowOff>
    </xdr:from>
    <xdr:to>
      <xdr:col>24</xdr:col>
      <xdr:colOff>114300</xdr:colOff>
      <xdr:row>99</xdr:row>
      <xdr:rowOff>130161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26468</xdr:rowOff>
    </xdr:from>
    <xdr:to>
      <xdr:col>20</xdr:col>
      <xdr:colOff>38100</xdr:colOff>
      <xdr:row>99</xdr:row>
      <xdr:rowOff>128068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29890</xdr:rowOff>
    </xdr:from>
    <xdr:to>
      <xdr:col>15</xdr:col>
      <xdr:colOff>101600</xdr:colOff>
      <xdr:row>99</xdr:row>
      <xdr:rowOff>131490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122617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29170</xdr:rowOff>
    </xdr:from>
    <xdr:to>
      <xdr:col>10</xdr:col>
      <xdr:colOff>165100</xdr:colOff>
      <xdr:row>99</xdr:row>
      <xdr:rowOff>130770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121897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33451</xdr:rowOff>
    </xdr:from>
    <xdr:to>
      <xdr:col>6</xdr:col>
      <xdr:colOff>38100</xdr:colOff>
      <xdr:row>99</xdr:row>
      <xdr:rowOff>135051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126178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52179</xdr:rowOff>
    </xdr:from>
    <xdr:to>
      <xdr:col>55</xdr:col>
      <xdr:colOff>0</xdr:colOff>
      <xdr:row>39</xdr:row>
      <xdr:rowOff>70793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38729"/>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64915</xdr:rowOff>
    </xdr:from>
    <xdr:to>
      <xdr:col>50</xdr:col>
      <xdr:colOff>114300</xdr:colOff>
      <xdr:row>39</xdr:row>
      <xdr:rowOff>70793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51465"/>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64915</xdr:rowOff>
    </xdr:from>
    <xdr:to>
      <xdr:col>45</xdr:col>
      <xdr:colOff>177800</xdr:colOff>
      <xdr:row>39</xdr:row>
      <xdr:rowOff>65242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5146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65242</xdr:rowOff>
    </xdr:from>
    <xdr:to>
      <xdr:col>41</xdr:col>
      <xdr:colOff>50800</xdr:colOff>
      <xdr:row>39</xdr:row>
      <xdr:rowOff>65242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51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1379</xdr:rowOff>
    </xdr:from>
    <xdr:to>
      <xdr:col>55</xdr:col>
      <xdr:colOff>50800</xdr:colOff>
      <xdr:row>39</xdr:row>
      <xdr:rowOff>102979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87756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0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19993</xdr:rowOff>
    </xdr:from>
    <xdr:to>
      <xdr:col>50</xdr:col>
      <xdr:colOff>165100</xdr:colOff>
      <xdr:row>39</xdr:row>
      <xdr:rowOff>121593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112720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79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14115</xdr:rowOff>
    </xdr:from>
    <xdr:to>
      <xdr:col>46</xdr:col>
      <xdr:colOff>38100</xdr:colOff>
      <xdr:row>39</xdr:row>
      <xdr:rowOff>115715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106842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9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14442</xdr:rowOff>
    </xdr:from>
    <xdr:to>
      <xdr:col>41</xdr:col>
      <xdr:colOff>101600</xdr:colOff>
      <xdr:row>39</xdr:row>
      <xdr:rowOff>116042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107169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14442</xdr:rowOff>
    </xdr:from>
    <xdr:to>
      <xdr:col>36</xdr:col>
      <xdr:colOff>165100</xdr:colOff>
      <xdr:row>39</xdr:row>
      <xdr:rowOff>116042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107169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16446</xdr:rowOff>
    </xdr:from>
    <xdr:to>
      <xdr:col>55</xdr:col>
      <xdr:colOff>0</xdr:colOff>
      <xdr:row>57</xdr:row>
      <xdr:rowOff>39345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89096"/>
          <a:ext cx="8382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39345</xdr:rowOff>
    </xdr:from>
    <xdr:to>
      <xdr:col>50</xdr:col>
      <xdr:colOff>114300</xdr:colOff>
      <xdr:row>57</xdr:row>
      <xdr:rowOff>41910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11995"/>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104077</xdr:rowOff>
    </xdr:from>
    <xdr:to>
      <xdr:col>45</xdr:col>
      <xdr:colOff>177800</xdr:colOff>
      <xdr:row>57</xdr:row>
      <xdr:rowOff>41910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05277"/>
          <a:ext cx="889000" cy="10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104077</xdr:rowOff>
    </xdr:from>
    <xdr:to>
      <xdr:col>41</xdr:col>
      <xdr:colOff>50800</xdr:colOff>
      <xdr:row>56</xdr:row>
      <xdr:rowOff>109042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05277"/>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137096</xdr:rowOff>
    </xdr:from>
    <xdr:to>
      <xdr:col>55</xdr:col>
      <xdr:colOff>50800</xdr:colOff>
      <xdr:row>57</xdr:row>
      <xdr:rowOff>67246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115523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159995</xdr:rowOff>
    </xdr:from>
    <xdr:to>
      <xdr:col>50</xdr:col>
      <xdr:colOff>165100</xdr:colOff>
      <xdr:row>57</xdr:row>
      <xdr:rowOff>90145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81272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162560</xdr:rowOff>
    </xdr:from>
    <xdr:to>
      <xdr:col>46</xdr:col>
      <xdr:colOff>38100</xdr:colOff>
      <xdr:row>57</xdr:row>
      <xdr:rowOff>92710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83837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53277</xdr:rowOff>
    </xdr:from>
    <xdr:to>
      <xdr:col>41</xdr:col>
      <xdr:colOff>101600</xdr:colOff>
      <xdr:row>56</xdr:row>
      <xdr:rowOff>154877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146004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4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58242</xdr:rowOff>
    </xdr:from>
    <xdr:to>
      <xdr:col>36</xdr:col>
      <xdr:colOff>165100</xdr:colOff>
      <xdr:row>56</xdr:row>
      <xdr:rowOff>159842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150969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99361</xdr:rowOff>
    </xdr:from>
    <xdr:to>
      <xdr:col>55</xdr:col>
      <xdr:colOff>0</xdr:colOff>
      <xdr:row>78</xdr:row>
      <xdr:rowOff>116996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72461"/>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85229</xdr:rowOff>
    </xdr:from>
    <xdr:to>
      <xdr:col>50</xdr:col>
      <xdr:colOff>114300</xdr:colOff>
      <xdr:row>78</xdr:row>
      <xdr:rowOff>99361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8329"/>
          <a:ext cx="889000" cy="1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82238</xdr:rowOff>
    </xdr:from>
    <xdr:to>
      <xdr:col>45</xdr:col>
      <xdr:colOff>177800</xdr:colOff>
      <xdr:row>78</xdr:row>
      <xdr:rowOff>85229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5533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52502</xdr:rowOff>
    </xdr:from>
    <xdr:to>
      <xdr:col>41</xdr:col>
      <xdr:colOff>50800</xdr:colOff>
      <xdr:row>78</xdr:row>
      <xdr:rowOff>82238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25602"/>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66196</xdr:rowOff>
    </xdr:from>
    <xdr:to>
      <xdr:col>55</xdr:col>
      <xdr:colOff>50800</xdr:colOff>
      <xdr:row>78</xdr:row>
      <xdr:rowOff>167796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152573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48561</xdr:rowOff>
    </xdr:from>
    <xdr:to>
      <xdr:col>50</xdr:col>
      <xdr:colOff>165100</xdr:colOff>
      <xdr:row>78</xdr:row>
      <xdr:rowOff>150161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141288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34429</xdr:rowOff>
    </xdr:from>
    <xdr:to>
      <xdr:col>46</xdr:col>
      <xdr:colOff>38100</xdr:colOff>
      <xdr:row>78</xdr:row>
      <xdr:rowOff>136029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127156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31438</xdr:rowOff>
    </xdr:from>
    <xdr:to>
      <xdr:col>41</xdr:col>
      <xdr:colOff>101600</xdr:colOff>
      <xdr:row>78</xdr:row>
      <xdr:rowOff>133038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124165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1702</xdr:rowOff>
    </xdr:from>
    <xdr:to>
      <xdr:col>36</xdr:col>
      <xdr:colOff>165100</xdr:colOff>
      <xdr:row>78</xdr:row>
      <xdr:rowOff>103302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94429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93949</xdr:rowOff>
    </xdr:from>
    <xdr:to>
      <xdr:col>55</xdr:col>
      <xdr:colOff>0</xdr:colOff>
      <xdr:row>97</xdr:row>
      <xdr:rowOff>95481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24599"/>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63356</xdr:rowOff>
    </xdr:from>
    <xdr:to>
      <xdr:col>50</xdr:col>
      <xdr:colOff>114300</xdr:colOff>
      <xdr:row>97</xdr:row>
      <xdr:rowOff>95481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4006"/>
          <a:ext cx="889000" cy="3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63356</xdr:rowOff>
    </xdr:from>
    <xdr:to>
      <xdr:col>45</xdr:col>
      <xdr:colOff>177800</xdr:colOff>
      <xdr:row>97</xdr:row>
      <xdr:rowOff>140934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94006"/>
          <a:ext cx="8890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109358</xdr:rowOff>
    </xdr:from>
    <xdr:to>
      <xdr:col>41</xdr:col>
      <xdr:colOff>50800</xdr:colOff>
      <xdr:row>97</xdr:row>
      <xdr:rowOff>140934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0008"/>
          <a:ext cx="889000" cy="3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43149</xdr:rowOff>
    </xdr:from>
    <xdr:to>
      <xdr:col>55</xdr:col>
      <xdr:colOff>50800</xdr:colOff>
      <xdr:row>97</xdr:row>
      <xdr:rowOff>144749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21576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44681</xdr:rowOff>
    </xdr:from>
    <xdr:to>
      <xdr:col>50</xdr:col>
      <xdr:colOff>165100</xdr:colOff>
      <xdr:row>97</xdr:row>
      <xdr:rowOff>146281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137408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12556</xdr:rowOff>
    </xdr:from>
    <xdr:to>
      <xdr:col>46</xdr:col>
      <xdr:colOff>38100</xdr:colOff>
      <xdr:row>97</xdr:row>
      <xdr:rowOff>114156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105283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90134</xdr:rowOff>
    </xdr:from>
    <xdr:to>
      <xdr:col>41</xdr:col>
      <xdr:colOff>101600</xdr:colOff>
      <xdr:row>98</xdr:row>
      <xdr:rowOff>20284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58558</xdr:rowOff>
    </xdr:from>
    <xdr:to>
      <xdr:col>36</xdr:col>
      <xdr:colOff>165100</xdr:colOff>
      <xdr:row>97</xdr:row>
      <xdr:rowOff>160158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151285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141943</xdr:rowOff>
    </xdr:from>
    <xdr:to>
      <xdr:col>85</xdr:col>
      <xdr:colOff>127000</xdr:colOff>
      <xdr:row>37</xdr:row>
      <xdr:rowOff>149916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85593"/>
          <a:ext cx="8382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149916</xdr:rowOff>
    </xdr:from>
    <xdr:to>
      <xdr:col>81</xdr:col>
      <xdr:colOff>50800</xdr:colOff>
      <xdr:row>38</xdr:row>
      <xdr:rowOff>57204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3566"/>
          <a:ext cx="889000" cy="7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57204</xdr:rowOff>
    </xdr:from>
    <xdr:to>
      <xdr:col>76</xdr:col>
      <xdr:colOff>114300</xdr:colOff>
      <xdr:row>38</xdr:row>
      <xdr:rowOff>58147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2304"/>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16356</xdr:rowOff>
    </xdr:from>
    <xdr:to>
      <xdr:col>71</xdr:col>
      <xdr:colOff>177800</xdr:colOff>
      <xdr:row>38</xdr:row>
      <xdr:rowOff>58147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31456"/>
          <a:ext cx="889000" cy="4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91143</xdr:rowOff>
    </xdr:from>
    <xdr:to>
      <xdr:col>85</xdr:col>
      <xdr:colOff>177800</xdr:colOff>
      <xdr:row>38</xdr:row>
      <xdr:rowOff>21293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3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69570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99116</xdr:rowOff>
    </xdr:from>
    <xdr:to>
      <xdr:col>81</xdr:col>
      <xdr:colOff>101600</xdr:colOff>
      <xdr:row>38</xdr:row>
      <xdr:rowOff>29266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20393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6404</xdr:rowOff>
    </xdr:from>
    <xdr:to>
      <xdr:col>76</xdr:col>
      <xdr:colOff>165100</xdr:colOff>
      <xdr:row>38</xdr:row>
      <xdr:rowOff>108004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99131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7347</xdr:rowOff>
    </xdr:from>
    <xdr:to>
      <xdr:col>72</xdr:col>
      <xdr:colOff>38100</xdr:colOff>
      <xdr:row>38</xdr:row>
      <xdr:rowOff>108947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100074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137006</xdr:rowOff>
    </xdr:from>
    <xdr:to>
      <xdr:col>67</xdr:col>
      <xdr:colOff>101600</xdr:colOff>
      <xdr:row>38</xdr:row>
      <xdr:rowOff>67156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58283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156731</xdr:rowOff>
    </xdr:from>
    <xdr:to>
      <xdr:col>85</xdr:col>
      <xdr:colOff>127000</xdr:colOff>
      <xdr:row>57</xdr:row>
      <xdr:rowOff>7707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57931"/>
          <a:ext cx="8382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156731</xdr:rowOff>
    </xdr:from>
    <xdr:to>
      <xdr:col>81</xdr:col>
      <xdr:colOff>50800</xdr:colOff>
      <xdr:row>56</xdr:row>
      <xdr:rowOff>163116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57931"/>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82649</xdr:rowOff>
    </xdr:from>
    <xdr:to>
      <xdr:col>76</xdr:col>
      <xdr:colOff>114300</xdr:colOff>
      <xdr:row>56</xdr:row>
      <xdr:rowOff>163116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83849"/>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25804</xdr:rowOff>
    </xdr:from>
    <xdr:to>
      <xdr:col>71</xdr:col>
      <xdr:colOff>177800</xdr:colOff>
      <xdr:row>56</xdr:row>
      <xdr:rowOff>82649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27004"/>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128357</xdr:rowOff>
    </xdr:from>
    <xdr:to>
      <xdr:col>85</xdr:col>
      <xdr:colOff>177800</xdr:colOff>
      <xdr:row>57</xdr:row>
      <xdr:rowOff>58507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106784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105931</xdr:rowOff>
    </xdr:from>
    <xdr:to>
      <xdr:col>81</xdr:col>
      <xdr:colOff>101600</xdr:colOff>
      <xdr:row>57</xdr:row>
      <xdr:rowOff>36081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27208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9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112316</xdr:rowOff>
    </xdr:from>
    <xdr:to>
      <xdr:col>76</xdr:col>
      <xdr:colOff>165100</xdr:colOff>
      <xdr:row>57</xdr:row>
      <xdr:rowOff>42466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33593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31849</xdr:rowOff>
    </xdr:from>
    <xdr:to>
      <xdr:col>72</xdr:col>
      <xdr:colOff>38100</xdr:colOff>
      <xdr:row>56</xdr:row>
      <xdr:rowOff>133449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124576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2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146454</xdr:rowOff>
    </xdr:from>
    <xdr:to>
      <xdr:col>67</xdr:col>
      <xdr:colOff>101600</xdr:colOff>
      <xdr:row>56</xdr:row>
      <xdr:rowOff>76604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67731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6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97823</xdr:rowOff>
    </xdr:from>
    <xdr:to>
      <xdr:col>85</xdr:col>
      <xdr:colOff>127000</xdr:colOff>
      <xdr:row>79</xdr:row>
      <xdr:rowOff>98199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2373"/>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97823</xdr:rowOff>
    </xdr:from>
    <xdr:to>
      <xdr:col>81</xdr:col>
      <xdr:colOff>50800</xdr:colOff>
      <xdr:row>79</xdr:row>
      <xdr:rowOff>98151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373"/>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98151</xdr:rowOff>
    </xdr:from>
    <xdr:to>
      <xdr:col>76</xdr:col>
      <xdr:colOff>114300</xdr:colOff>
      <xdr:row>79</xdr:row>
      <xdr:rowOff>98520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4270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96236</xdr:rowOff>
    </xdr:from>
    <xdr:to>
      <xdr:col>71</xdr:col>
      <xdr:colOff>177800</xdr:colOff>
      <xdr:row>79</xdr:row>
      <xdr:rowOff>98520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786"/>
          <a:ext cx="889000" cy="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47399</xdr:rowOff>
    </xdr:from>
    <xdr:to>
      <xdr:col>85</xdr:col>
      <xdr:colOff>177800</xdr:colOff>
      <xdr:row>79</xdr:row>
      <xdr:rowOff>148999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47023</xdr:rowOff>
    </xdr:from>
    <xdr:to>
      <xdr:col>81</xdr:col>
      <xdr:colOff>101600</xdr:colOff>
      <xdr:row>79</xdr:row>
      <xdr:rowOff>148623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139750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47351</xdr:rowOff>
    </xdr:from>
    <xdr:to>
      <xdr:col>76</xdr:col>
      <xdr:colOff>165100</xdr:colOff>
      <xdr:row>79</xdr:row>
      <xdr:rowOff>148951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140078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4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47720</xdr:rowOff>
    </xdr:from>
    <xdr:to>
      <xdr:col>72</xdr:col>
      <xdr:colOff>38100</xdr:colOff>
      <xdr:row>79</xdr:row>
      <xdr:rowOff>149320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140447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45436</xdr:rowOff>
    </xdr:from>
    <xdr:to>
      <xdr:col>67</xdr:col>
      <xdr:colOff>101600</xdr:colOff>
      <xdr:row>79</xdr:row>
      <xdr:rowOff>147036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138163</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149665</xdr:rowOff>
    </xdr:from>
    <xdr:to>
      <xdr:col>85</xdr:col>
      <xdr:colOff>127000</xdr:colOff>
      <xdr:row>97</xdr:row>
      <xdr:rowOff>158646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80315"/>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146450</xdr:rowOff>
    </xdr:from>
    <xdr:to>
      <xdr:col>81</xdr:col>
      <xdr:colOff>50800</xdr:colOff>
      <xdr:row>97</xdr:row>
      <xdr:rowOff>149665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77100"/>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146450</xdr:rowOff>
    </xdr:from>
    <xdr:to>
      <xdr:col>76</xdr:col>
      <xdr:colOff>114300</xdr:colOff>
      <xdr:row>97</xdr:row>
      <xdr:rowOff>155856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7100"/>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155856</xdr:rowOff>
    </xdr:from>
    <xdr:to>
      <xdr:col>71</xdr:col>
      <xdr:colOff>177800</xdr:colOff>
      <xdr:row>97</xdr:row>
      <xdr:rowOff>161136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650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107846</xdr:rowOff>
    </xdr:from>
    <xdr:to>
      <xdr:col>85</xdr:col>
      <xdr:colOff>177800</xdr:colOff>
      <xdr:row>98</xdr:row>
      <xdr:rowOff>37996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98865</xdr:rowOff>
    </xdr:from>
    <xdr:to>
      <xdr:col>81</xdr:col>
      <xdr:colOff>101600</xdr:colOff>
      <xdr:row>98</xdr:row>
      <xdr:rowOff>29015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20142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95650</xdr:rowOff>
    </xdr:from>
    <xdr:to>
      <xdr:col>76</xdr:col>
      <xdr:colOff>165100</xdr:colOff>
      <xdr:row>98</xdr:row>
      <xdr:rowOff>25800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105056</xdr:rowOff>
    </xdr:from>
    <xdr:to>
      <xdr:col>72</xdr:col>
      <xdr:colOff>38100</xdr:colOff>
      <xdr:row>98</xdr:row>
      <xdr:rowOff>35206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26333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110336</xdr:rowOff>
    </xdr:from>
    <xdr:to>
      <xdr:col>67</xdr:col>
      <xdr:colOff>101600</xdr:colOff>
      <xdr:row>98</xdr:row>
      <xdr:rowOff>40486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31613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122,814</a:t>
          </a:r>
          <a:r>
            <a:rPr kumimoji="1" lang="ja-JP" altLang="en-US" sz="1300">
              <a:latin typeface="ＭＳ Ｐゴシック" panose="020B0600070205080204" pitchFamily="50" charset="-128"/>
              <a:ea typeface="ＭＳ Ｐゴシック" panose="020B0600070205080204" pitchFamily="50" charset="-128"/>
            </a:rPr>
            <a:t>円となっており、定額減税補足給付金事業費が増加したことより、前年度より増加した。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59,767</a:t>
          </a:r>
          <a:r>
            <a:rPr kumimoji="1" lang="ja-JP" altLang="en-US" sz="1300">
              <a:latin typeface="ＭＳ Ｐゴシック" panose="020B0600070205080204" pitchFamily="50" charset="-128"/>
              <a:ea typeface="ＭＳ Ｐゴシック" panose="020B0600070205080204" pitchFamily="50" charset="-128"/>
            </a:rPr>
            <a:t>円となっており、繰出金（上水道整備事業費）が減少したことにより、前年度より減少した。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4,966</a:t>
          </a:r>
          <a:r>
            <a:rPr kumimoji="1" lang="ja-JP" altLang="en-US" sz="1300">
              <a:latin typeface="ＭＳ Ｐゴシック" panose="020B0600070205080204" pitchFamily="50" charset="-128"/>
              <a:ea typeface="ＭＳ Ｐゴシック" panose="020B0600070205080204" pitchFamily="50" charset="-128"/>
            </a:rPr>
            <a:t>円となっており、物価高騰対応重点支援地方創生臨時交付金事業費が減少したことにより、前年度より減少した。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49,822</a:t>
          </a:r>
          <a:r>
            <a:rPr kumimoji="1" lang="ja-JP" altLang="en-US" sz="1300">
              <a:latin typeface="ＭＳ Ｐゴシック" panose="020B0600070205080204" pitchFamily="50" charset="-128"/>
              <a:ea typeface="ＭＳ Ｐゴシック" panose="020B0600070205080204" pitchFamily="50" charset="-128"/>
            </a:rPr>
            <a:t>円となっており、中学校屋内運動場大規模改修事業が終了したことにより、前年度より減少した。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標準財政規模は、前年度より</a:t>
          </a:r>
          <a:r>
            <a:rPr kumimoji="1" lang="en-US" altLang="ja-JP" sz="1200">
              <a:latin typeface="ＭＳ ゴシック" pitchFamily="49" charset="-128"/>
              <a:ea typeface="ＭＳ ゴシック" pitchFamily="49" charset="-128"/>
            </a:rPr>
            <a:t>36,408</a:t>
          </a:r>
          <a:r>
            <a:rPr kumimoji="1" lang="ja-JP" altLang="en-US" sz="1200">
              <a:latin typeface="ＭＳ ゴシック" pitchFamily="49" charset="-128"/>
              <a:ea typeface="ＭＳ ゴシック" pitchFamily="49" charset="-128"/>
            </a:rPr>
            <a:t>千円増となっている。</a:t>
          </a:r>
        </a:p>
        <a:p>
          <a:r>
            <a:rPr kumimoji="1" lang="ja-JP" altLang="en-US" sz="1200">
              <a:latin typeface="ＭＳ ゴシック" pitchFamily="49" charset="-128"/>
              <a:ea typeface="ＭＳ ゴシック" pitchFamily="49" charset="-128"/>
            </a:rPr>
            <a:t>　財政調整基金は、</a:t>
          </a:r>
          <a:r>
            <a:rPr kumimoji="1" lang="en-US" altLang="ja-JP" sz="1200">
              <a:latin typeface="ＭＳ ゴシック" pitchFamily="49" charset="-128"/>
              <a:ea typeface="ＭＳ ゴシック" pitchFamily="49" charset="-128"/>
            </a:rPr>
            <a:t>763,594</a:t>
          </a:r>
          <a:r>
            <a:rPr kumimoji="1" lang="ja-JP" altLang="en-US" sz="1200">
              <a:latin typeface="ＭＳ ゴシック" pitchFamily="49" charset="-128"/>
              <a:ea typeface="ＭＳ ゴシック" pitchFamily="49" charset="-128"/>
            </a:rPr>
            <a:t>千円の積み立てに対して</a:t>
          </a:r>
          <a:r>
            <a:rPr kumimoji="1" lang="en-US" altLang="ja-JP" sz="1200">
              <a:latin typeface="ＭＳ ゴシック" pitchFamily="49" charset="-128"/>
              <a:ea typeface="ＭＳ ゴシック" pitchFamily="49" charset="-128"/>
            </a:rPr>
            <a:t>790,768</a:t>
          </a:r>
          <a:r>
            <a:rPr kumimoji="1" lang="ja-JP" altLang="en-US" sz="1200">
              <a:latin typeface="ＭＳ ゴシック" pitchFamily="49" charset="-128"/>
              <a:ea typeface="ＭＳ ゴシック" pitchFamily="49" charset="-128"/>
            </a:rPr>
            <a:t>千円を取り崩したため、残高が減少した。</a:t>
          </a:r>
        </a:p>
        <a:p>
          <a:r>
            <a:rPr kumimoji="1" lang="ja-JP" altLang="en-US" sz="1200">
              <a:latin typeface="ＭＳ ゴシック" pitchFamily="49" charset="-128"/>
              <a:ea typeface="ＭＳ ゴシック" pitchFamily="49" charset="-128"/>
            </a:rPr>
            <a:t>　実質収支額については、前年度</a:t>
          </a:r>
          <a:r>
            <a:rPr kumimoji="1" lang="en-US" altLang="ja-JP" sz="1200">
              <a:latin typeface="ＭＳ ゴシック" pitchFamily="49" charset="-128"/>
              <a:ea typeface="ＭＳ ゴシック" pitchFamily="49" charset="-128"/>
            </a:rPr>
            <a:t>660</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658</a:t>
          </a:r>
          <a:r>
            <a:rPr kumimoji="1" lang="ja-JP" altLang="en-US" sz="1200">
              <a:latin typeface="ＭＳ ゴシック" pitchFamily="49" charset="-128"/>
              <a:ea typeface="ＭＳ ゴシック" pitchFamily="49" charset="-128"/>
            </a:rPr>
            <a:t>百万円に減少したが、実質収支比率は前年度同率となった。</a:t>
          </a:r>
        </a:p>
        <a:p>
          <a:r>
            <a:rPr kumimoji="1" lang="ja-JP" altLang="en-US" sz="1200">
              <a:latin typeface="ＭＳ ゴシック" pitchFamily="49" charset="-128"/>
              <a:ea typeface="ＭＳ ゴシック" pitchFamily="49" charset="-128"/>
            </a:rPr>
            <a:t>　人口減少・高齢化などによる市税収入の減少、社会保障費の増加など、今後一層厳しい財政状況におかれると推測されるが、行財政改革の推進、投資事業の精査などを行い、財政基盤の強化に努める。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年度決算のすべての会計において、連結実質赤字比率はない。</a:t>
          </a:r>
        </a:p>
        <a:p>
          <a:r>
            <a:rPr kumimoji="1" lang="ja-JP" altLang="en-US" sz="1400">
              <a:latin typeface="ＭＳ ゴシック" pitchFamily="49" charset="-128"/>
              <a:ea typeface="ＭＳ ゴシック" pitchFamily="49" charset="-128"/>
            </a:rPr>
            <a:t>　水道事業会計については、インフラ資産の老朽化等による改修費用が増加していく見込みであり、施設の集約化や広域化、料金収入等の見直しを検討していく必要がある。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22310006</v>
      </c>
      <c r="BO4" s="371"/>
      <c r="BP4" s="371"/>
      <c r="BQ4" s="371"/>
      <c r="BR4" s="371"/>
      <c r="BS4" s="371"/>
      <c r="BT4" s="371"/>
      <c r="BU4" s="372"/>
      <c r="BV4" s="370">
        <v>21910151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5.5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21512979</v>
      </c>
      <c r="BO5" s="408"/>
      <c r="BP5" s="408"/>
      <c r="BQ5" s="408"/>
      <c r="BR5" s="408"/>
      <c r="BS5" s="408"/>
      <c r="BT5" s="408"/>
      <c r="BU5" s="409"/>
      <c r="BV5" s="407">
        <v>21133999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98.8</v>
      </c>
      <c r="CU5" s="405"/>
      <c r="CV5" s="405"/>
      <c r="CW5" s="405"/>
      <c r="CX5" s="405"/>
      <c r="CY5" s="405"/>
      <c r="CZ5" s="405"/>
      <c r="DA5" s="406"/>
      <c r="DB5" s="404">
        <v>97.5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797027</v>
      </c>
      <c r="BO6" s="408"/>
      <c r="BP6" s="408"/>
      <c r="BQ6" s="408"/>
      <c r="BR6" s="408"/>
      <c r="BS6" s="408"/>
      <c r="BT6" s="408"/>
      <c r="BU6" s="409"/>
      <c r="BV6" s="407">
        <v>776152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v>
      </c>
      <c r="CU6" s="445"/>
      <c r="CV6" s="445"/>
      <c r="CW6" s="445"/>
      <c r="CX6" s="445"/>
      <c r="CY6" s="445"/>
      <c r="CZ6" s="445"/>
      <c r="DA6" s="446"/>
      <c r="DB6" s="444">
        <v>98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139095</v>
      </c>
      <c r="BO7" s="408"/>
      <c r="BP7" s="408"/>
      <c r="BQ7" s="408"/>
      <c r="BR7" s="408"/>
      <c r="BS7" s="408"/>
      <c r="BT7" s="408"/>
      <c r="BU7" s="409"/>
      <c r="BV7" s="407">
        <v>116070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12022077</v>
      </c>
      <c r="CU7" s="408"/>
      <c r="CV7" s="408"/>
      <c r="CW7" s="408"/>
      <c r="CX7" s="408"/>
      <c r="CY7" s="408"/>
      <c r="CZ7" s="408"/>
      <c r="DA7" s="409"/>
      <c r="DB7" s="407">
        <v>11985669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657932</v>
      </c>
      <c r="BO8" s="408"/>
      <c r="BP8" s="408"/>
      <c r="BQ8" s="408"/>
      <c r="BR8" s="408"/>
      <c r="BS8" s="408"/>
      <c r="BT8" s="408"/>
      <c r="BU8" s="409"/>
      <c r="BV8" s="407">
        <v>660082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34713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-2150</v>
      </c>
      <c r="BO9" s="408"/>
      <c r="BP9" s="408"/>
      <c r="BQ9" s="408"/>
      <c r="BR9" s="408"/>
      <c r="BS9" s="408"/>
      <c r="BT9" s="408"/>
      <c r="BU9" s="409"/>
      <c r="BV9" s="407">
        <v>-149482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15.8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37202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763594</v>
      </c>
      <c r="BO10" s="408"/>
      <c r="BP10" s="408"/>
      <c r="BQ10" s="408"/>
      <c r="BR10" s="408"/>
      <c r="BS10" s="408"/>
      <c r="BT10" s="408"/>
      <c r="BU10" s="409"/>
      <c r="BV10" s="407">
        <v>304094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34188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790768</v>
      </c>
      <c r="BO12" s="408"/>
      <c r="BP12" s="408"/>
      <c r="BQ12" s="408"/>
      <c r="BR12" s="408"/>
      <c r="BS12" s="408"/>
      <c r="BT12" s="408"/>
      <c r="BU12" s="409"/>
      <c r="BV12" s="407">
        <v>301034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33611</v>
      </c>
      <c r="S13" s="492"/>
      <c r="T13" s="492"/>
      <c r="U13" s="492"/>
      <c r="V13" s="493"/>
      <c r="W13" s="423" t="s">
        <v>131</v>
      </c>
      <c r="X13" s="424"/>
      <c r="Y13" s="424"/>
      <c r="Z13" s="424"/>
      <c r="AA13" s="424"/>
      <c r="AB13" s="414"/>
      <c r="AC13" s="458">
        <v>2956</v>
      </c>
      <c r="AD13" s="459"/>
      <c r="AE13" s="459"/>
      <c r="AF13" s="459"/>
      <c r="AG13" s="501"/>
      <c r="AH13" s="458">
        <v>3416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-29324</v>
      </c>
      <c r="BO13" s="408"/>
      <c r="BP13" s="408"/>
      <c r="BQ13" s="408"/>
      <c r="BR13" s="408"/>
      <c r="BS13" s="408"/>
      <c r="BT13" s="408"/>
      <c r="BU13" s="409"/>
      <c r="BV13" s="407">
        <v>-146422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34773</v>
      </c>
      <c r="S14" s="492"/>
      <c r="T14" s="492"/>
      <c r="U14" s="492"/>
      <c r="V14" s="493"/>
      <c r="W14" s="397"/>
      <c r="X14" s="398"/>
      <c r="Y14" s="398"/>
      <c r="Z14" s="398"/>
      <c r="AA14" s="398"/>
      <c r="AB14" s="387"/>
      <c r="AC14" s="494">
        <v>18.3</v>
      </c>
      <c r="AD14" s="495"/>
      <c r="AE14" s="495"/>
      <c r="AF14" s="495"/>
      <c r="AG14" s="496"/>
      <c r="AH14" s="494">
        <v>19.600000000000001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34250</v>
      </c>
      <c r="S15" s="492"/>
      <c r="T15" s="492"/>
      <c r="U15" s="492"/>
      <c r="V15" s="493"/>
      <c r="W15" s="423" t="s">
        <v>137</v>
      </c>
      <c r="X15" s="424"/>
      <c r="Y15" s="424"/>
      <c r="Z15" s="424"/>
      <c r="AA15" s="424"/>
      <c r="AB15" s="414"/>
      <c r="AC15" s="458">
        <v>4056</v>
      </c>
      <c r="AD15" s="459"/>
      <c r="AE15" s="459"/>
      <c r="AF15" s="459"/>
      <c r="AG15" s="501"/>
      <c r="AH15" s="458">
        <v>4458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3963011</v>
      </c>
      <c r="BO15" s="371"/>
      <c r="BP15" s="371"/>
      <c r="BQ15" s="371"/>
      <c r="BR15" s="371"/>
      <c r="BS15" s="371"/>
      <c r="BT15" s="371"/>
      <c r="BU15" s="372"/>
      <c r="BV15" s="370">
        <v>3929680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11023783</v>
      </c>
      <c r="BO16" s="408"/>
      <c r="BP16" s="408"/>
      <c r="BQ16" s="408"/>
      <c r="BR16" s="408"/>
      <c r="BS16" s="408"/>
      <c r="BT16" s="408"/>
      <c r="BU16" s="409"/>
      <c r="BV16" s="407">
        <v>10947210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9116</v>
      </c>
      <c r="AD17" s="459"/>
      <c r="AE17" s="459"/>
      <c r="AF17" s="459"/>
      <c r="AG17" s="501"/>
      <c r="AH17" s="458">
        <v>9573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4947184</v>
      </c>
      <c r="BO17" s="408"/>
      <c r="BP17" s="408"/>
      <c r="BQ17" s="408"/>
      <c r="BR17" s="408"/>
      <c r="BS17" s="408"/>
      <c r="BT17" s="408"/>
      <c r="BU17" s="409"/>
      <c r="BV17" s="407">
        <v>4904878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191.11</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54.9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11964757</v>
      </c>
      <c r="BO18" s="408"/>
      <c r="BP18" s="408"/>
      <c r="BQ18" s="408"/>
      <c r="BR18" s="408"/>
      <c r="BS18" s="408"/>
      <c r="BT18" s="408"/>
      <c r="BU18" s="409"/>
      <c r="BV18" s="407">
        <v>11735569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15941349</v>
      </c>
      <c r="BO19" s="408"/>
      <c r="BP19" s="408"/>
      <c r="BQ19" s="408"/>
      <c r="BR19" s="408"/>
      <c r="BS19" s="408"/>
      <c r="BT19" s="408"/>
      <c r="BU19" s="409"/>
      <c r="BV19" s="407">
        <v>15355860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13029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16994991</v>
      </c>
      <c r="BO22" s="371"/>
      <c r="BP22" s="371"/>
      <c r="BQ22" s="371"/>
      <c r="BR22" s="371"/>
      <c r="BS22" s="371"/>
      <c r="BT22" s="371"/>
      <c r="BU22" s="372"/>
      <c r="BV22" s="370">
        <v>18052524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7069156</v>
      </c>
      <c r="BO23" s="408"/>
      <c r="BP23" s="408"/>
      <c r="BQ23" s="408"/>
      <c r="BR23" s="408"/>
      <c r="BS23" s="408"/>
      <c r="BT23" s="408"/>
      <c r="BU23" s="409"/>
      <c r="BV23" s="407">
        <v>7731178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324</v>
      </c>
      <c r="AI24" s="459"/>
      <c r="AJ24" s="459"/>
      <c r="AK24" s="459"/>
      <c r="AL24" s="501"/>
      <c r="AM24" s="458">
        <v>1036152</v>
      </c>
      <c r="AN24" s="459"/>
      <c r="AO24" s="459"/>
      <c r="AP24" s="459"/>
      <c r="AQ24" s="459"/>
      <c r="AR24" s="501"/>
      <c r="AS24" s="458">
        <v>3198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11512660</v>
      </c>
      <c r="BO24" s="408"/>
      <c r="BP24" s="408"/>
      <c r="BQ24" s="408"/>
      <c r="BR24" s="408"/>
      <c r="BS24" s="408"/>
      <c r="BT24" s="408"/>
      <c r="BU24" s="409"/>
      <c r="BV24" s="407">
        <v>11889287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7040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4428009</v>
      </c>
      <c r="BO25" s="371"/>
      <c r="BP25" s="371"/>
      <c r="BQ25" s="371"/>
      <c r="BR25" s="371"/>
      <c r="BS25" s="371"/>
      <c r="BT25" s="371"/>
      <c r="BU25" s="372"/>
      <c r="BV25" s="370">
        <v>3190094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6330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45266</v>
      </c>
      <c r="AN26" s="459"/>
      <c r="AO26" s="459"/>
      <c r="AP26" s="459"/>
      <c r="AQ26" s="459"/>
      <c r="AR26" s="501"/>
      <c r="AS26" s="458">
        <v>3482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3095535</v>
      </c>
      <c r="BO28" s="371"/>
      <c r="BP28" s="371"/>
      <c r="BQ28" s="371"/>
      <c r="BR28" s="371"/>
      <c r="BS28" s="371"/>
      <c r="BT28" s="371"/>
      <c r="BU28" s="372"/>
      <c r="BV28" s="370">
        <v>3122709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3400</v>
      </c>
      <c r="R29" s="459"/>
      <c r="S29" s="459"/>
      <c r="T29" s="459"/>
      <c r="U29" s="459"/>
      <c r="V29" s="501"/>
      <c r="W29" s="556"/>
      <c r="X29" s="557"/>
      <c r="Y29" s="558"/>
      <c r="Z29" s="457" t="s">
        <v>177</v>
      </c>
      <c r="AA29" s="437"/>
      <c r="AB29" s="437"/>
      <c r="AC29" s="437"/>
      <c r="AD29" s="437"/>
      <c r="AE29" s="437"/>
      <c r="AF29" s="437"/>
      <c r="AG29" s="438"/>
      <c r="AH29" s="458">
        <v>324</v>
      </c>
      <c r="AI29" s="459"/>
      <c r="AJ29" s="459"/>
      <c r="AK29" s="459"/>
      <c r="AL29" s="501"/>
      <c r="AM29" s="458">
        <v>1036152</v>
      </c>
      <c r="AN29" s="459"/>
      <c r="AO29" s="459"/>
      <c r="AP29" s="459"/>
      <c r="AQ29" s="459"/>
      <c r="AR29" s="501"/>
      <c r="AS29" s="458">
        <v>3198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2763362</v>
      </c>
      <c r="BO29" s="408"/>
      <c r="BP29" s="408"/>
      <c r="BQ29" s="408"/>
      <c r="BR29" s="408"/>
      <c r="BS29" s="408"/>
      <c r="BT29" s="408"/>
      <c r="BU29" s="409"/>
      <c r="BV29" s="407">
        <v>2803369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8995693</v>
      </c>
      <c r="BO30" s="527"/>
      <c r="BP30" s="527"/>
      <c r="BQ30" s="527"/>
      <c r="BR30" s="527"/>
      <c r="BS30" s="527"/>
      <c r="BT30" s="527"/>
      <c r="BU30" s="528"/>
      <c r="BV30" s="526">
        <v>8905121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阿波市水道事業会計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徳島県後期高齢者医療広域連合（一般会計）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御所リゾート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阿波市農業集落排水事業会計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徳島県後期高齢者医療広域連合（後期高齢者医療事業会計）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阿北特別養護老人ホーム組合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中央広域環境施設組合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阿北環境整備組合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徳島県市町村総合事務組合（一般会計）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徳島県市町村総合事務組合（滞納整理機構特別会計）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徳島県市町村議会議員公務災害補償等組合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徳島中央広域連合（一般会計）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阿北火葬場管理組合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HO2CJ4mowHTmrohHluAIqXkcXXp3MPZa3xnfExrDZEN9MsP7gfZSPUFu3iG0uvdrMtTa+dDafwsEQOPUyO2A==" saltValue="sxuViqhZAx8G3yYZd6hL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15.19</v>
      </c>
      <c r="G34" s="33">
        <v>15.4</v>
      </c>
      <c r="H34" s="33">
        <v>16.47</v>
      </c>
      <c r="I34" s="33">
        <v>16.32</v>
      </c>
      <c r="J34" s="34">
        <v>14.85</v>
      </c>
      <c r="K34" s="22"/>
      <c r="L34" s="22"/>
      <c r="M34" s="22"/>
      <c r="N34" s="22"/>
      <c r="O34" s="22"/>
      <c r="P34" s="22"/>
    </row>
    <row r="35" spans="1:16" ht="39" customHeight="1" x14ac:dyDescent="0.2">
      <c r="A35" s="22"/>
      <c r="B35" s="35"/>
      <c r="C35" s="1145" t="s">
        <v>535</v>
      </c>
      <c r="D35" s="1146"/>
      <c r="E35" s="1147"/>
      <c r="F35" s="36">
        <v>4.34</v>
      </c>
      <c r="G35" s="37">
        <v>7.29</v>
      </c>
      <c r="H35" s="37">
        <v>6.76</v>
      </c>
      <c r="I35" s="37">
        <v>5.5</v>
      </c>
      <c r="J35" s="38">
        <v>5.47</v>
      </c>
      <c r="K35" s="22"/>
      <c r="L35" s="22"/>
      <c r="M35" s="22"/>
      <c r="N35" s="22"/>
      <c r="O35" s="22"/>
      <c r="P35" s="22"/>
    </row>
    <row r="36" spans="1:16" ht="39" customHeight="1" x14ac:dyDescent="0.2">
      <c r="A36" s="22"/>
      <c r="B36" s="35"/>
      <c r="C36" s="1145" t="s">
        <v>536</v>
      </c>
      <c r="D36" s="1146"/>
      <c r="E36" s="1147"/>
      <c r="F36" s="36">
        <v>0.56000000000000005</v>
      </c>
      <c r="G36" s="37">
        <v>1.1599999999999999</v>
      </c>
      <c r="H36" s="37">
        <v>1.58</v>
      </c>
      <c r="I36" s="37">
        <v>0.8</v>
      </c>
      <c r="J36" s="38">
        <v>0.79</v>
      </c>
      <c r="K36" s="22"/>
      <c r="L36" s="22"/>
      <c r="M36" s="22"/>
      <c r="N36" s="22"/>
      <c r="O36" s="22"/>
      <c r="P36" s="22"/>
    </row>
    <row r="37" spans="1:16" ht="39" customHeight="1" x14ac:dyDescent="0.2">
      <c r="A37" s="22"/>
      <c r="B37" s="35"/>
      <c r="C37" s="1145" t="s">
        <v>537</v>
      </c>
      <c r="D37" s="1146"/>
      <c r="E37" s="1147"/>
      <c r="F37" s="36" t="s">
        <v>486</v>
      </c>
      <c r="G37" s="37" t="s">
        <v>486</v>
      </c>
      <c r="H37" s="37" t="s">
        <v>486</v>
      </c>
      <c r="I37" s="37" t="s">
        <v>486</v>
      </c>
      <c r="J37" s="38">
        <v>0.25</v>
      </c>
      <c r="K37" s="22"/>
      <c r="L37" s="22"/>
      <c r="M37" s="22"/>
      <c r="N37" s="22"/>
      <c r="O37" s="22"/>
      <c r="P37" s="22"/>
    </row>
    <row r="38" spans="1:16" ht="39" customHeight="1" x14ac:dyDescent="0.2">
      <c r="A38" s="22"/>
      <c r="B38" s="35"/>
      <c r="C38" s="1145" t="s">
        <v>538</v>
      </c>
      <c r="D38" s="1146"/>
      <c r="E38" s="1147"/>
      <c r="F38" s="36">
        <v>1.44</v>
      </c>
      <c r="G38" s="37">
        <v>1.7</v>
      </c>
      <c r="H38" s="37">
        <v>1.1000000000000001</v>
      </c>
      <c r="I38" s="37">
        <v>0.18</v>
      </c>
      <c r="J38" s="38">
        <v>0.19</v>
      </c>
      <c r="K38" s="22"/>
      <c r="L38" s="22"/>
      <c r="M38" s="22"/>
      <c r="N38" s="22"/>
      <c r="O38" s="22"/>
      <c r="P38" s="22"/>
    </row>
    <row r="39" spans="1:16" ht="39" customHeight="1" x14ac:dyDescent="0.2">
      <c r="A39" s="22"/>
      <c r="B39" s="35"/>
      <c r="C39" s="1145" t="s">
        <v>539</v>
      </c>
      <c r="D39" s="1146"/>
      <c r="E39" s="1147"/>
      <c r="F39" s="36">
        <v>0.06</v>
      </c>
      <c r="G39" s="37">
        <v>0.09</v>
      </c>
      <c r="H39" s="37">
        <v>0.09</v>
      </c>
      <c r="I39" s="37">
        <v>0.12</v>
      </c>
      <c r="J39" s="38">
        <v>0.12</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542</v>
      </c>
      <c r="D43" s="1149"/>
      <c r="E43" s="1150"/>
      <c r="F43" s="41">
        <v>0.01</v>
      </c>
      <c r="G43" s="42">
        <v>0.01</v>
      </c>
      <c r="H43" s="42">
        <v>0.01</v>
      </c>
      <c r="I43" s="42">
        <v>0.12</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Rhebi+rgT4/3Apf2MhPcYQX7dHhTdKwH5i4+2VwN3xVLCpppz2lMH6m0BQ9aaj+hEKysxBLbhrY+jBvB1k4Zg==" saltValue="Tr8VXXWMdHaxkzJdD2MO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2401</v>
      </c>
      <c r="L45" s="60">
        <v>2437</v>
      </c>
      <c r="M45" s="60">
        <v>2544</v>
      </c>
      <c r="N45" s="60">
        <v>2456</v>
      </c>
      <c r="O45" s="61">
        <v>2281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82</v>
      </c>
      <c r="L48" s="64">
        <v>79</v>
      </c>
      <c r="M48" s="64">
        <v>93</v>
      </c>
      <c r="N48" s="64">
        <v>76</v>
      </c>
      <c r="O48" s="65">
        <v>64</v>
      </c>
      <c r="P48" s="48"/>
      <c r="Q48" s="48"/>
      <c r="R48" s="48"/>
      <c r="S48" s="48"/>
      <c r="T48" s="48"/>
      <c r="U48" s="48"/>
    </row>
    <row r="49" spans="1:21" ht="30.75" customHeight="1" x14ac:dyDescent="0.2">
      <c r="A49" s="48"/>
      <c r="B49" s="1155"/>
      <c r="C49" s="1156"/>
      <c r="D49" s="62"/>
      <c r="E49" s="1161" t="s">
        <v>14</v>
      </c>
      <c r="F49" s="1161"/>
      <c r="G49" s="1161"/>
      <c r="H49" s="1161"/>
      <c r="I49" s="1161"/>
      <c r="J49" s="1162"/>
      <c r="K49" s="63">
        <v>9</v>
      </c>
      <c r="L49" s="64">
        <v>14</v>
      </c>
      <c r="M49" s="64">
        <v>26</v>
      </c>
      <c r="N49" s="64">
        <v>28</v>
      </c>
      <c r="O49" s="65">
        <v>28</v>
      </c>
      <c r="P49" s="48"/>
      <c r="Q49" s="48"/>
      <c r="R49" s="48"/>
      <c r="S49" s="48"/>
      <c r="T49" s="48"/>
      <c r="U49" s="48"/>
    </row>
    <row r="50" spans="1:21" ht="30.75" customHeight="1" x14ac:dyDescent="0.2">
      <c r="A50" s="48"/>
      <c r="B50" s="1155"/>
      <c r="C50" s="1156"/>
      <c r="D50" s="62"/>
      <c r="E50" s="1161" t="s">
        <v>15</v>
      </c>
      <c r="F50" s="1161"/>
      <c r="G50" s="1161"/>
      <c r="H50" s="1161"/>
      <c r="I50" s="1161"/>
      <c r="J50" s="1162"/>
      <c r="K50" s="63">
        <v>35</v>
      </c>
      <c r="L50" s="64">
        <v>24</v>
      </c>
      <c r="M50" s="64">
        <v>17</v>
      </c>
      <c r="N50" s="64">
        <v>14</v>
      </c>
      <c r="O50" s="65">
        <v>10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1802</v>
      </c>
      <c r="L52" s="64">
        <v>1780</v>
      </c>
      <c r="M52" s="64">
        <v>1805</v>
      </c>
      <c r="N52" s="64">
        <v>1753</v>
      </c>
      <c r="O52" s="65">
        <v>1674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725</v>
      </c>
      <c r="L53" s="69">
        <v>774</v>
      </c>
      <c r="M53" s="69">
        <v>875</v>
      </c>
      <c r="N53" s="69">
        <v>821</v>
      </c>
      <c r="O53" s="70">
        <v>709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m5+Uyb7wEiGXvAucv1EsxWKV2YE1aN5m9LvLVyg11+bo+cO1sDn1bEyZ0PsjRciwKOF1wVV+yy944IpTXtPIA==" saltValue="XNNMR7mSy24yPA71aZ0m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21010</v>
      </c>
      <c r="J41" s="344">
        <v>20259</v>
      </c>
      <c r="K41" s="344">
        <v>18921</v>
      </c>
      <c r="L41" s="344">
        <v>18053</v>
      </c>
      <c r="M41" s="345">
        <v>16995</v>
      </c>
    </row>
    <row r="42" spans="2:13" ht="27.75" customHeight="1" x14ac:dyDescent="0.2">
      <c r="B42" s="1186"/>
      <c r="C42" s="1187"/>
      <c r="D42" s="106"/>
      <c r="E42" s="1192" t="s">
        <v>32</v>
      </c>
      <c r="F42" s="1192"/>
      <c r="G42" s="1192"/>
      <c r="H42" s="1193"/>
      <c r="I42" s="346">
        <v>71</v>
      </c>
      <c r="J42" s="347">
        <v>48</v>
      </c>
      <c r="K42" s="347">
        <v>32</v>
      </c>
      <c r="L42" s="347">
        <v>19</v>
      </c>
      <c r="M42" s="348">
        <v>8</v>
      </c>
    </row>
    <row r="43" spans="2:13" ht="27.75" customHeight="1" x14ac:dyDescent="0.2">
      <c r="B43" s="1186"/>
      <c r="C43" s="1187"/>
      <c r="D43" s="106"/>
      <c r="E43" s="1192" t="s">
        <v>33</v>
      </c>
      <c r="F43" s="1192"/>
      <c r="G43" s="1192"/>
      <c r="H43" s="1193"/>
      <c r="I43" s="346">
        <v>449</v>
      </c>
      <c r="J43" s="347">
        <v>399</v>
      </c>
      <c r="K43" s="347">
        <v>430</v>
      </c>
      <c r="L43" s="347">
        <v>370</v>
      </c>
      <c r="M43" s="348">
        <v>322</v>
      </c>
    </row>
    <row r="44" spans="2:13" ht="27.75" customHeight="1" x14ac:dyDescent="0.2">
      <c r="B44" s="1186"/>
      <c r="C44" s="1187"/>
      <c r="D44" s="106"/>
      <c r="E44" s="1192" t="s">
        <v>34</v>
      </c>
      <c r="F44" s="1192"/>
      <c r="G44" s="1192"/>
      <c r="H44" s="1193"/>
      <c r="I44" s="346">
        <v>267</v>
      </c>
      <c r="J44" s="347">
        <v>292</v>
      </c>
      <c r="K44" s="347">
        <v>270</v>
      </c>
      <c r="L44" s="347">
        <v>244</v>
      </c>
      <c r="M44" s="348">
        <v>213</v>
      </c>
    </row>
    <row r="45" spans="2:13" ht="27.75" customHeight="1" x14ac:dyDescent="0.2">
      <c r="B45" s="1186"/>
      <c r="C45" s="1187"/>
      <c r="D45" s="106"/>
      <c r="E45" s="1192" t="s">
        <v>35</v>
      </c>
      <c r="F45" s="1192"/>
      <c r="G45" s="1192"/>
      <c r="H45" s="1193"/>
      <c r="I45" s="346">
        <v>2692</v>
      </c>
      <c r="J45" s="347">
        <v>2799</v>
      </c>
      <c r="K45" s="347">
        <v>2582</v>
      </c>
      <c r="L45" s="347">
        <v>2575</v>
      </c>
      <c r="M45" s="348">
        <v>2509</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11953</v>
      </c>
      <c r="J50" s="347">
        <v>12447</v>
      </c>
      <c r="K50" s="347">
        <v>12849</v>
      </c>
      <c r="L50" s="347">
        <v>13074</v>
      </c>
      <c r="M50" s="348">
        <v>13052</v>
      </c>
    </row>
    <row r="51" spans="2:13" ht="27.75" customHeight="1" x14ac:dyDescent="0.2">
      <c r="B51" s="1186"/>
      <c r="C51" s="1187"/>
      <c r="D51" s="106"/>
      <c r="E51" s="1192" t="s">
        <v>42</v>
      </c>
      <c r="F51" s="1192"/>
      <c r="G51" s="1192"/>
      <c r="H51" s="1193"/>
      <c r="I51" s="346">
        <v>139</v>
      </c>
      <c r="J51" s="347">
        <v>126</v>
      </c>
      <c r="K51" s="347">
        <v>94</v>
      </c>
      <c r="L51" s="347">
        <v>78</v>
      </c>
      <c r="M51" s="348">
        <v>60</v>
      </c>
    </row>
    <row r="52" spans="2:13" ht="27.75" customHeight="1" x14ac:dyDescent="0.2">
      <c r="B52" s="1188"/>
      <c r="C52" s="1189"/>
      <c r="D52" s="106"/>
      <c r="E52" s="1192" t="s">
        <v>43</v>
      </c>
      <c r="F52" s="1192"/>
      <c r="G52" s="1192"/>
      <c r="H52" s="1193"/>
      <c r="I52" s="346">
        <v>16789</v>
      </c>
      <c r="J52" s="347">
        <v>16184</v>
      </c>
      <c r="K52" s="347">
        <v>15150</v>
      </c>
      <c r="L52" s="347">
        <v>14545</v>
      </c>
      <c r="M52" s="348">
        <v>13635</v>
      </c>
    </row>
    <row r="53" spans="2:13" ht="27.75" customHeight="1" thickBot="1" x14ac:dyDescent="0.25">
      <c r="B53" s="1199" t="s">
        <v>19</v>
      </c>
      <c r="C53" s="1200"/>
      <c r="D53" s="110"/>
      <c r="E53" s="1201" t="s">
        <v>44</v>
      </c>
      <c r="F53" s="1201"/>
      <c r="G53" s="1201"/>
      <c r="H53" s="1202"/>
      <c r="I53" s="349">
        <v>-4392</v>
      </c>
      <c r="J53" s="350">
        <v>-4959</v>
      </c>
      <c r="K53" s="350">
        <v>-5858</v>
      </c>
      <c r="L53" s="350">
        <v>-6437</v>
      </c>
      <c r="M53" s="351">
        <v>-6699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taIlcsAGv7+gwn9ABQUgVIQa1p7YLJo8vn5fXKnjwX+M/ZU9qgbnTjBuyCAp/D7LB2XPxfuYEUkRR2/8WXIdA==" saltValue="8cQ2CNylmAV1CSKuPPpG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3120</v>
      </c>
      <c r="G55" s="352">
        <v>3123</v>
      </c>
      <c r="H55" s="353">
        <v>3096</v>
      </c>
    </row>
    <row r="56" spans="2:8" ht="52.5" customHeight="1" x14ac:dyDescent="0.2">
      <c r="B56" s="122"/>
      <c r="C56" s="1213" t="s">
        <v>47</v>
      </c>
      <c r="D56" s="1213"/>
      <c r="E56" s="1214"/>
      <c r="F56" s="354">
        <v>2752</v>
      </c>
      <c r="G56" s="354">
        <v>2803</v>
      </c>
      <c r="H56" s="355">
        <v>2763</v>
      </c>
    </row>
    <row r="57" spans="2:8" ht="53.25" customHeight="1" x14ac:dyDescent="0.2">
      <c r="B57" s="122"/>
      <c r="C57" s="1215" t="s">
        <v>48</v>
      </c>
      <c r="D57" s="1215"/>
      <c r="E57" s="1216"/>
      <c r="F57" s="356">
        <v>8785</v>
      </c>
      <c r="G57" s="356">
        <v>8905</v>
      </c>
      <c r="H57" s="357">
        <v>8996</v>
      </c>
    </row>
    <row r="58" spans="2:8" ht="45.75" customHeight="1" x14ac:dyDescent="0.2">
      <c r="B58" s="123"/>
      <c r="C58" s="1203" t="s">
        <v>558</v>
      </c>
      <c r="D58" s="1204"/>
      <c r="E58" s="1205"/>
      <c r="F58" s="358">
        <v>2625</v>
      </c>
      <c r="G58" s="358">
        <v>2634</v>
      </c>
      <c r="H58" s="359">
        <v>2643</v>
      </c>
    </row>
    <row r="59" spans="2:8" ht="45.75" customHeight="1" x14ac:dyDescent="0.2">
      <c r="B59" s="123"/>
      <c r="C59" s="1203" t="s">
        <v>559</v>
      </c>
      <c r="D59" s="1204"/>
      <c r="E59" s="1205"/>
      <c r="F59" s="358">
        <v>2086</v>
      </c>
      <c r="G59" s="358">
        <v>2140</v>
      </c>
      <c r="H59" s="359">
        <v>2191</v>
      </c>
    </row>
    <row r="60" spans="2:8" ht="45.75" customHeight="1" x14ac:dyDescent="0.2">
      <c r="B60" s="123"/>
      <c r="C60" s="1203" t="s">
        <v>560</v>
      </c>
      <c r="D60" s="1204"/>
      <c r="E60" s="1205"/>
      <c r="F60" s="358">
        <v>1665</v>
      </c>
      <c r="G60" s="358">
        <v>1709</v>
      </c>
      <c r="H60" s="359">
        <v>1713</v>
      </c>
    </row>
    <row r="61" spans="2:8" ht="45.75" customHeight="1" x14ac:dyDescent="0.2">
      <c r="B61" s="123"/>
      <c r="C61" s="1203" t="s">
        <v>561</v>
      </c>
      <c r="D61" s="1204"/>
      <c r="E61" s="1205"/>
      <c r="F61" s="358">
        <v>882</v>
      </c>
      <c r="G61" s="358">
        <v>912</v>
      </c>
      <c r="H61" s="359">
        <v>938</v>
      </c>
    </row>
    <row r="62" spans="2:8" ht="45.75" customHeight="1" thickBot="1" x14ac:dyDescent="0.25">
      <c r="B62" s="124"/>
      <c r="C62" s="1206" t="s">
        <v>562</v>
      </c>
      <c r="D62" s="1207"/>
      <c r="E62" s="1208"/>
      <c r="F62" s="360">
        <v>593</v>
      </c>
      <c r="G62" s="360">
        <v>594</v>
      </c>
      <c r="H62" s="361">
        <v>574</v>
      </c>
    </row>
    <row r="63" spans="2:8" ht="52.5" customHeight="1" thickBot="1" x14ac:dyDescent="0.25">
      <c r="B63" s="125"/>
      <c r="C63" s="1209" t="s">
        <v>49</v>
      </c>
      <c r="D63" s="1209"/>
      <c r="E63" s="1210"/>
      <c r="F63" s="362">
        <v>14657</v>
      </c>
      <c r="G63" s="362">
        <v>14831</v>
      </c>
      <c r="H63" s="363">
        <v>14855</v>
      </c>
    </row>
    <row r="64" spans="2:8" ht="13" x14ac:dyDescent="0.2"/>
  </sheetData>
  <sheetProtection algorithmName="SHA-512" hashValue="UITx0ulHCm9pUD9stD+93mByv/NuyFnRikrI0tpuot8+1HGuwdQYr+JpNB+DdID6rmp5cUCyAbt1bUxAxS5ClA==" saltValue="rdQdUNPM0Edw0iA5nmc1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94323</v>
      </c>
      <c r="E3" s="144"/>
      <c r="F3" s="145">
        <v>128523</v>
      </c>
      <c r="G3" s="146"/>
      <c r="H3" s="147"/>
    </row>
    <row r="4" spans="1:8" x14ac:dyDescent="0.2">
      <c r="A4" s="148"/>
      <c r="B4" s="149"/>
      <c r="C4" s="150"/>
      <c r="D4" s="151">
        <v>66592</v>
      </c>
      <c r="E4" s="152"/>
      <c r="F4" s="153">
        <v>56792</v>
      </c>
      <c r="G4" s="154"/>
      <c r="H4" s="155"/>
    </row>
    <row r="5" spans="1:8" x14ac:dyDescent="0.2">
      <c r="A5" s="136" t="s">
        <v>519</v>
      </c>
      <c r="B5" s="141"/>
      <c r="C5" s="142"/>
      <c r="D5" s="143">
        <v>70529</v>
      </c>
      <c r="E5" s="144"/>
      <c r="F5" s="145">
        <v>96469</v>
      </c>
      <c r="G5" s="146"/>
      <c r="H5" s="147"/>
    </row>
    <row r="6" spans="1:8" x14ac:dyDescent="0.2">
      <c r="A6" s="148"/>
      <c r="B6" s="149"/>
      <c r="C6" s="150"/>
      <c r="D6" s="151">
        <v>46914</v>
      </c>
      <c r="E6" s="152"/>
      <c r="F6" s="153">
        <v>49775</v>
      </c>
      <c r="G6" s="154"/>
      <c r="H6" s="155"/>
    </row>
    <row r="7" spans="1:8" x14ac:dyDescent="0.2">
      <c r="A7" s="136" t="s">
        <v>520</v>
      </c>
      <c r="B7" s="141"/>
      <c r="C7" s="142"/>
      <c r="D7" s="143">
        <v>43876</v>
      </c>
      <c r="E7" s="144"/>
      <c r="F7" s="145">
        <v>85743</v>
      </c>
      <c r="G7" s="146"/>
      <c r="H7" s="147"/>
    </row>
    <row r="8" spans="1:8" x14ac:dyDescent="0.2">
      <c r="A8" s="148"/>
      <c r="B8" s="149"/>
      <c r="C8" s="150"/>
      <c r="D8" s="151">
        <v>30570</v>
      </c>
      <c r="E8" s="152"/>
      <c r="F8" s="153">
        <v>45231</v>
      </c>
      <c r="G8" s="154"/>
      <c r="H8" s="155"/>
    </row>
    <row r="9" spans="1:8" x14ac:dyDescent="0.2">
      <c r="A9" s="136" t="s">
        <v>521</v>
      </c>
      <c r="B9" s="141"/>
      <c r="C9" s="142"/>
      <c r="D9" s="143">
        <v>49953</v>
      </c>
      <c r="E9" s="144"/>
      <c r="F9" s="145">
        <v>92509</v>
      </c>
      <c r="G9" s="146"/>
      <c r="H9" s="147"/>
    </row>
    <row r="10" spans="1:8" x14ac:dyDescent="0.2">
      <c r="A10" s="148"/>
      <c r="B10" s="149"/>
      <c r="C10" s="150"/>
      <c r="D10" s="151">
        <v>38004</v>
      </c>
      <c r="E10" s="152"/>
      <c r="F10" s="153">
        <v>52274</v>
      </c>
      <c r="G10" s="154"/>
      <c r="H10" s="155"/>
    </row>
    <row r="11" spans="1:8" x14ac:dyDescent="0.2">
      <c r="A11" s="136" t="s">
        <v>522</v>
      </c>
      <c r="B11" s="141"/>
      <c r="C11" s="142"/>
      <c r="D11" s="143">
        <v>44060</v>
      </c>
      <c r="E11" s="144"/>
      <c r="F11" s="145">
        <v>98544</v>
      </c>
      <c r="G11" s="146"/>
      <c r="H11" s="147"/>
    </row>
    <row r="12" spans="1:8" x14ac:dyDescent="0.2">
      <c r="A12" s="148"/>
      <c r="B12" s="149"/>
      <c r="C12" s="156"/>
      <c r="D12" s="151">
        <v>31765</v>
      </c>
      <c r="E12" s="152"/>
      <c r="F12" s="153">
        <v>55816</v>
      </c>
      <c r="G12" s="154"/>
      <c r="H12" s="155"/>
    </row>
    <row r="13" spans="1:8" x14ac:dyDescent="0.2">
      <c r="A13" s="136"/>
      <c r="B13" s="141"/>
      <c r="C13" s="157"/>
      <c r="D13" s="158">
        <v>60548</v>
      </c>
      <c r="E13" s="159"/>
      <c r="F13" s="160">
        <v>100358</v>
      </c>
      <c r="G13" s="161"/>
      <c r="H13" s="147"/>
    </row>
    <row r="14" spans="1:8" x14ac:dyDescent="0.2">
      <c r="A14" s="148"/>
      <c r="B14" s="149"/>
      <c r="C14" s="150"/>
      <c r="D14" s="151">
        <v>42769</v>
      </c>
      <c r="E14" s="152"/>
      <c r="F14" s="153">
        <v>51978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4.3499999999999996</v>
      </c>
      <c r="C19" s="162">
        <f>ROUND(VALUE(SUBSTITUTE(実質収支比率等に係る経年分析!G$48,"▲","-")),2)</f>
        <v>7.3</v>
      </c>
      <c r="D19" s="162">
        <f>ROUND(VALUE(SUBSTITUTE(実質収支比率等に係る経年分析!H$48,"▲","-")),2)</f>
        <v>6.77</v>
      </c>
      <c r="E19" s="162">
        <f>ROUND(VALUE(SUBSTITUTE(実質収支比率等に係る経年分析!I$48,"▲","-")),2)</f>
        <v>5.51</v>
      </c>
      <c r="F19" s="162">
        <f>ROUND(VALUE(SUBSTITUTE(実質収支比率等に係る経年分析!J$48,"▲","-")),2)</f>
        <v>5.47</v>
      </c>
    </row>
    <row r="20" spans="1:11" x14ac:dyDescent="0.2">
      <c r="A20" s="162" t="s">
        <v>53</v>
      </c>
      <c r="B20" s="162">
        <f>ROUND(VALUE(SUBSTITUTE(実質収支比率等に係る経年分析!F$47,"▲","-")),2)</f>
        <v>25.36</v>
      </c>
      <c r="C20" s="162">
        <f>ROUND(VALUE(SUBSTITUTE(実質収支比率等に係る経年分析!G$47,"▲","-")),2)</f>
        <v>25.49</v>
      </c>
      <c r="D20" s="162">
        <f>ROUND(VALUE(SUBSTITUTE(実質収支比率等に係る経年分析!H$47,"▲","-")),2)</f>
        <v>26.08</v>
      </c>
      <c r="E20" s="162">
        <f>ROUND(VALUE(SUBSTITUTE(実質収支比率等に係る経年分析!I$47,"▲","-")),2)</f>
        <v>26.05</v>
      </c>
      <c r="F20" s="162">
        <f>ROUND(VALUE(SUBSTITUTE(実質収支比率等に係る経年分析!J$47,"▲","-")),2)</f>
        <v>25.75</v>
      </c>
    </row>
    <row r="21" spans="1:11" x14ac:dyDescent="0.2">
      <c r="A21" s="162" t="s">
        <v>54</v>
      </c>
      <c r="B21" s="162">
        <f>IF(ISNUMBER(VALUE(SUBSTITUTE(実質収支比率等に係る経年分析!F$49,"▲","-"))),ROUND(VALUE(SUBSTITUTE(実質収支比率等に係る経年分析!F$49,"▲","-")),2),NA())</f>
        <v>-1.04</v>
      </c>
      <c r="C21" s="162">
        <f>IF(ISNUMBER(VALUE(SUBSTITUTE(実質収支比率等に係る経年分析!G$49,"▲","-"))),ROUND(VALUE(SUBSTITUTE(実質収支比率等に係る経年分析!G$49,"▲","-")),2),NA())</f>
        <v>4</v>
      </c>
      <c r="D21" s="162">
        <f>IF(ISNUMBER(VALUE(SUBSTITUTE(実質収支比率等に係る経年分析!H$49,"▲","-"))),ROUND(VALUE(SUBSTITUTE(実質収支比率等に係る経年分析!H$49,"▲","-")),2),NA())</f>
        <v>-0.68</v>
      </c>
      <c r="E21" s="162">
        <f>IF(ISNUMBER(VALUE(SUBSTITUTE(実質収支比率等に係る経年分析!I$49,"▲","-"))),ROUND(VALUE(SUBSTITUTE(実質収支比率等に係る経年分析!I$49,"▲","-")),2),NA())</f>
        <v>-1.22</v>
      </c>
      <c r="F21" s="162">
        <f>IF(ISNUMBER(VALUE(SUBSTITUTE(実質収支比率等に係る経年分析!J$49,"▲","-"))),ROUND(VALUE(SUBSTITUTE(実質収支比率等に係る経年分析!J$49,"▲","-")),2),NA())</f>
        <v>-0.24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住宅新築資金等貸付事業特別会計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2">
      <c r="A33" s="163" t="str">
        <f>IF(連結実質赤字比率に係る赤字・黒字の構成分析!C$37="",NA(),連結実質赤字比率に係る赤字・黒字の構成分析!C$37)</f>
        <v>阿波市農業集落排水事業会計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0.25</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0.56000000000000005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1.1599999999999999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5.47</v>
      </c>
    </row>
    <row r="36" spans="1:16" x14ac:dyDescent="0.2">
      <c r="A36" s="163" t="str">
        <f>IF(連結実質赤字比率に係る赤字・黒字の構成分析!C$34="",NA(),連結実質赤字比率に係る赤字・黒字の構成分析!C$34)</f>
        <v>阿波市水道事業会計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14.85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1802</v>
      </c>
      <c r="E42" s="164"/>
      <c r="F42" s="164"/>
      <c r="G42" s="164">
        <f>'実質公債費比率（分子）の構造'!L$52</f>
        <v>1780</v>
      </c>
      <c r="H42" s="164"/>
      <c r="I42" s="164"/>
      <c r="J42" s="164">
        <f>'実質公債費比率（分子）の構造'!M$52</f>
        <v>1805</v>
      </c>
      <c r="K42" s="164"/>
      <c r="L42" s="164"/>
      <c r="M42" s="164">
        <f>'実質公債費比率（分子）の構造'!N$52</f>
        <v>1753</v>
      </c>
      <c r="N42" s="164"/>
      <c r="O42" s="164"/>
      <c r="P42" s="164">
        <f>'実質公債費比率（分子）の構造'!O$52</f>
        <v>1674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35</v>
      </c>
      <c r="C44" s="164"/>
      <c r="D44" s="164"/>
      <c r="E44" s="164">
        <f>'実質公債費比率（分子）の構造'!L$50</f>
        <v>24</v>
      </c>
      <c r="F44" s="164"/>
      <c r="G44" s="164"/>
      <c r="H44" s="164">
        <f>'実質公債費比率（分子）の構造'!M$50</f>
        <v>17</v>
      </c>
      <c r="I44" s="164"/>
      <c r="J44" s="164"/>
      <c r="K44" s="164">
        <f>'実質公債費比率（分子）の構造'!N$50</f>
        <v>14</v>
      </c>
      <c r="L44" s="164"/>
      <c r="M44" s="164"/>
      <c r="N44" s="164">
        <f>'実質公債費比率（分子）の構造'!O$50</f>
        <v>10</v>
      </c>
      <c r="O44" s="164"/>
      <c r="P44" s="164"/>
    </row>
    <row r="45" spans="1:16" x14ac:dyDescent="0.2">
      <c r="A45" s="164" t="s">
        <v>63</v>
      </c>
      <c r="B45" s="164">
        <f>'実質公債費比率（分子）の構造'!K$49</f>
        <v>9</v>
      </c>
      <c r="C45" s="164"/>
      <c r="D45" s="164"/>
      <c r="E45" s="164">
        <f>'実質公債費比率（分子）の構造'!L$49</f>
        <v>14</v>
      </c>
      <c r="F45" s="164"/>
      <c r="G45" s="164"/>
      <c r="H45" s="164">
        <f>'実質公債費比率（分子）の構造'!M$49</f>
        <v>26</v>
      </c>
      <c r="I45" s="164"/>
      <c r="J45" s="164"/>
      <c r="K45" s="164">
        <f>'実質公債費比率（分子）の構造'!N$49</f>
        <v>28</v>
      </c>
      <c r="L45" s="164"/>
      <c r="M45" s="164"/>
      <c r="N45" s="164">
        <f>'実質公債費比率（分子）の構造'!O$49</f>
        <v>28</v>
      </c>
      <c r="O45" s="164"/>
      <c r="P45" s="164"/>
    </row>
    <row r="46" spans="1:16" x14ac:dyDescent="0.2">
      <c r="A46" s="164" t="s">
        <v>64</v>
      </c>
      <c r="B46" s="164">
        <f>'実質公債費比率（分子）の構造'!K$48</f>
        <v>82</v>
      </c>
      <c r="C46" s="164"/>
      <c r="D46" s="164"/>
      <c r="E46" s="164">
        <f>'実質公債費比率（分子）の構造'!L$48</f>
        <v>79</v>
      </c>
      <c r="F46" s="164"/>
      <c r="G46" s="164"/>
      <c r="H46" s="164">
        <f>'実質公債費比率（分子）の構造'!M$48</f>
        <v>93</v>
      </c>
      <c r="I46" s="164"/>
      <c r="J46" s="164"/>
      <c r="K46" s="164">
        <f>'実質公債費比率（分子）の構造'!N$48</f>
        <v>76</v>
      </c>
      <c r="L46" s="164"/>
      <c r="M46" s="164"/>
      <c r="N46" s="164">
        <f>'実質公債費比率（分子）の構造'!O$48</f>
        <v>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2401</v>
      </c>
      <c r="C49" s="164"/>
      <c r="D49" s="164"/>
      <c r="E49" s="164">
        <f>'実質公債費比率（分子）の構造'!L$45</f>
        <v>2437</v>
      </c>
      <c r="F49" s="164"/>
      <c r="G49" s="164"/>
      <c r="H49" s="164">
        <f>'実質公債費比率（分子）の構造'!M$45</f>
        <v>2544</v>
      </c>
      <c r="I49" s="164"/>
      <c r="J49" s="164"/>
      <c r="K49" s="164">
        <f>'実質公債費比率（分子）の構造'!N$45</f>
        <v>2456</v>
      </c>
      <c r="L49" s="164"/>
      <c r="M49" s="164"/>
      <c r="N49" s="164">
        <f>'実質公債費比率（分子）の構造'!O$45</f>
        <v>2281</v>
      </c>
      <c r="O49" s="164"/>
      <c r="P49" s="164"/>
    </row>
    <row r="50" spans="1:16" x14ac:dyDescent="0.2">
      <c r="A50" s="164" t="s">
        <v>67</v>
      </c>
      <c r="B50" s="164" t="e">
        <f>NA()</f>
        <v>#N/A</v>
      </c>
      <c r="C50" s="164">
        <f>IF(ISNUMBER('実質公債費比率（分子）の構造'!K$53),'実質公債費比率（分子）の構造'!K$53,NA())</f>
        <v>725</v>
      </c>
      <c r="D50" s="164" t="e">
        <f>NA()</f>
        <v>#N/A</v>
      </c>
      <c r="E50" s="164" t="e">
        <f>NA()</f>
        <v>#N/A</v>
      </c>
      <c r="F50" s="164">
        <f>IF(ISNUMBER('実質公債費比率（分子）の構造'!L$53),'実質公債費比率（分子）の構造'!L$53,NA())</f>
        <v>774</v>
      </c>
      <c r="G50" s="164" t="e">
        <f>NA()</f>
        <v>#N/A</v>
      </c>
      <c r="H50" s="164" t="e">
        <f>NA()</f>
        <v>#N/A</v>
      </c>
      <c r="I50" s="164">
        <f>IF(ISNUMBER('実質公債費比率（分子）の構造'!M$53),'実質公債費比率（分子）の構造'!M$53,NA())</f>
        <v>875</v>
      </c>
      <c r="J50" s="164" t="e">
        <f>NA()</f>
        <v>#N/A</v>
      </c>
      <c r="K50" s="164" t="e">
        <f>NA()</f>
        <v>#N/A</v>
      </c>
      <c r="L50" s="164">
        <f>IF(ISNUMBER('実質公債費比率（分子）の構造'!N$53),'実質公債費比率（分子）の構造'!N$53,NA())</f>
        <v>821</v>
      </c>
      <c r="M50" s="164" t="e">
        <f>NA()</f>
        <v>#N/A</v>
      </c>
      <c r="N50" s="164" t="e">
        <f>NA()</f>
        <v>#N/A</v>
      </c>
      <c r="O50" s="164">
        <f>IF(ISNUMBER('実質公債費比率（分子）の構造'!O$53),'実質公債費比率（分子）の構造'!O$53,NA())</f>
        <v>709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16789</v>
      </c>
      <c r="E56" s="163"/>
      <c r="F56" s="163"/>
      <c r="G56" s="163">
        <f>'将来負担比率（分子）の構造'!J$52</f>
        <v>16184</v>
      </c>
      <c r="H56" s="163"/>
      <c r="I56" s="163"/>
      <c r="J56" s="163">
        <f>'将来負担比率（分子）の構造'!K$52</f>
        <v>15150</v>
      </c>
      <c r="K56" s="163"/>
      <c r="L56" s="163"/>
      <c r="M56" s="163">
        <f>'将来負担比率（分子）の構造'!L$52</f>
        <v>14545</v>
      </c>
      <c r="N56" s="163"/>
      <c r="O56" s="163"/>
      <c r="P56" s="163">
        <f>'将来負担比率（分子）の構造'!M$52</f>
        <v>13635</v>
      </c>
    </row>
    <row r="57" spans="1:16" x14ac:dyDescent="0.2">
      <c r="A57" s="163" t="s">
        <v>42</v>
      </c>
      <c r="B57" s="163"/>
      <c r="C57" s="163"/>
      <c r="D57" s="163">
        <f>'将来負担比率（分子）の構造'!I$51</f>
        <v>139</v>
      </c>
      <c r="E57" s="163"/>
      <c r="F57" s="163"/>
      <c r="G57" s="163">
        <f>'将来負担比率（分子）の構造'!J$51</f>
        <v>126</v>
      </c>
      <c r="H57" s="163"/>
      <c r="I57" s="163"/>
      <c r="J57" s="163">
        <f>'将来負担比率（分子）の構造'!K$51</f>
        <v>94</v>
      </c>
      <c r="K57" s="163"/>
      <c r="L57" s="163"/>
      <c r="M57" s="163">
        <f>'将来負担比率（分子）の構造'!L$51</f>
        <v>78</v>
      </c>
      <c r="N57" s="163"/>
      <c r="O57" s="163"/>
      <c r="P57" s="163">
        <f>'将来負担比率（分子）の構造'!M$51</f>
        <v>60</v>
      </c>
    </row>
    <row r="58" spans="1:16" x14ac:dyDescent="0.2">
      <c r="A58" s="163" t="s">
        <v>41</v>
      </c>
      <c r="B58" s="163"/>
      <c r="C58" s="163"/>
      <c r="D58" s="163">
        <f>'将来負担比率（分子）の構造'!I$50</f>
        <v>11953</v>
      </c>
      <c r="E58" s="163"/>
      <c r="F58" s="163"/>
      <c r="G58" s="163">
        <f>'将来負担比率（分子）の構造'!J$50</f>
        <v>12447</v>
      </c>
      <c r="H58" s="163"/>
      <c r="I58" s="163"/>
      <c r="J58" s="163">
        <f>'将来負担比率（分子）の構造'!K$50</f>
        <v>12849</v>
      </c>
      <c r="K58" s="163"/>
      <c r="L58" s="163"/>
      <c r="M58" s="163">
        <f>'将来負担比率（分子）の構造'!L$50</f>
        <v>13074</v>
      </c>
      <c r="N58" s="163"/>
      <c r="O58" s="163"/>
      <c r="P58" s="163">
        <f>'将来負担比率（分子）の構造'!M$50</f>
        <v>13052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2692</v>
      </c>
      <c r="C62" s="163"/>
      <c r="D62" s="163"/>
      <c r="E62" s="163">
        <f>'将来負担比率（分子）の構造'!J$45</f>
        <v>2799</v>
      </c>
      <c r="F62" s="163"/>
      <c r="G62" s="163"/>
      <c r="H62" s="163">
        <f>'将来負担比率（分子）の構造'!K$45</f>
        <v>2582</v>
      </c>
      <c r="I62" s="163"/>
      <c r="J62" s="163"/>
      <c r="K62" s="163">
        <f>'将来負担比率（分子）の構造'!L$45</f>
        <v>2575</v>
      </c>
      <c r="L62" s="163"/>
      <c r="M62" s="163"/>
      <c r="N62" s="163">
        <f>'将来負担比率（分子）の構造'!M$45</f>
        <v>2509</v>
      </c>
      <c r="O62" s="163"/>
      <c r="P62" s="163"/>
    </row>
    <row r="63" spans="1:16" x14ac:dyDescent="0.2">
      <c r="A63" s="163" t="s">
        <v>34</v>
      </c>
      <c r="B63" s="163">
        <f>'将来負担比率（分子）の構造'!I$44</f>
        <v>267</v>
      </c>
      <c r="C63" s="163"/>
      <c r="D63" s="163"/>
      <c r="E63" s="163">
        <f>'将来負担比率（分子）の構造'!J$44</f>
        <v>292</v>
      </c>
      <c r="F63" s="163"/>
      <c r="G63" s="163"/>
      <c r="H63" s="163">
        <f>'将来負担比率（分子）の構造'!K$44</f>
        <v>270</v>
      </c>
      <c r="I63" s="163"/>
      <c r="J63" s="163"/>
      <c r="K63" s="163">
        <f>'将来負担比率（分子）の構造'!L$44</f>
        <v>244</v>
      </c>
      <c r="L63" s="163"/>
      <c r="M63" s="163"/>
      <c r="N63" s="163">
        <f>'将来負担比率（分子）の構造'!M$44</f>
        <v>213</v>
      </c>
      <c r="O63" s="163"/>
      <c r="P63" s="163"/>
    </row>
    <row r="64" spans="1:16" x14ac:dyDescent="0.2">
      <c r="A64" s="163" t="s">
        <v>33</v>
      </c>
      <c r="B64" s="163">
        <f>'将来負担比率（分子）の構造'!I$43</f>
        <v>449</v>
      </c>
      <c r="C64" s="163"/>
      <c r="D64" s="163"/>
      <c r="E64" s="163">
        <f>'将来負担比率（分子）の構造'!J$43</f>
        <v>399</v>
      </c>
      <c r="F64" s="163"/>
      <c r="G64" s="163"/>
      <c r="H64" s="163">
        <f>'将来負担比率（分子）の構造'!K$43</f>
        <v>430</v>
      </c>
      <c r="I64" s="163"/>
      <c r="J64" s="163"/>
      <c r="K64" s="163">
        <f>'将来負担比率（分子）の構造'!L$43</f>
        <v>370</v>
      </c>
      <c r="L64" s="163"/>
      <c r="M64" s="163"/>
      <c r="N64" s="163">
        <f>'将来負担比率（分子）の構造'!M$43</f>
        <v>322</v>
      </c>
      <c r="O64" s="163"/>
      <c r="P64" s="163"/>
    </row>
    <row r="65" spans="1:16" x14ac:dyDescent="0.2">
      <c r="A65" s="163" t="s">
        <v>32</v>
      </c>
      <c r="B65" s="163">
        <f>'将来負担比率（分子）の構造'!I$42</f>
        <v>71</v>
      </c>
      <c r="C65" s="163"/>
      <c r="D65" s="163"/>
      <c r="E65" s="163">
        <f>'将来負担比率（分子）の構造'!J$42</f>
        <v>48</v>
      </c>
      <c r="F65" s="163"/>
      <c r="G65" s="163"/>
      <c r="H65" s="163">
        <f>'将来負担比率（分子）の構造'!K$42</f>
        <v>32</v>
      </c>
      <c r="I65" s="163"/>
      <c r="J65" s="163"/>
      <c r="K65" s="163">
        <f>'将来負担比率（分子）の構造'!L$42</f>
        <v>19</v>
      </c>
      <c r="L65" s="163"/>
      <c r="M65" s="163"/>
      <c r="N65" s="163">
        <f>'将来負担比率（分子）の構造'!M$42</f>
        <v>8</v>
      </c>
      <c r="O65" s="163"/>
      <c r="P65" s="163"/>
    </row>
    <row r="66" spans="1:16" x14ac:dyDescent="0.2">
      <c r="A66" s="163" t="s">
        <v>31</v>
      </c>
      <c r="B66" s="163">
        <f>'将来負担比率（分子）の構造'!I$41</f>
        <v>21010</v>
      </c>
      <c r="C66" s="163"/>
      <c r="D66" s="163"/>
      <c r="E66" s="163">
        <f>'将来負担比率（分子）の構造'!J$41</f>
        <v>20259</v>
      </c>
      <c r="F66" s="163"/>
      <c r="G66" s="163"/>
      <c r="H66" s="163">
        <f>'将来負担比率（分子）の構造'!K$41</f>
        <v>18921</v>
      </c>
      <c r="I66" s="163"/>
      <c r="J66" s="163"/>
      <c r="K66" s="163">
        <f>'将来負担比率（分子）の構造'!L$41</f>
        <v>18053</v>
      </c>
      <c r="L66" s="163"/>
      <c r="M66" s="163"/>
      <c r="N66" s="163">
        <f>'将来負担比率（分子）の構造'!M$41</f>
        <v>16995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3120</v>
      </c>
      <c r="C72" s="167">
        <f>基金残高に係る経年分析!G55</f>
        <v>3123</v>
      </c>
      <c r="D72" s="167">
        <f>基金残高に係る経年分析!H55</f>
        <v>3096</v>
      </c>
    </row>
    <row r="73" spans="1:16" x14ac:dyDescent="0.2">
      <c r="A73" s="166" t="s">
        <v>74</v>
      </c>
      <c r="B73" s="167">
        <f>基金残高に係る経年分析!F56</f>
        <v>2752</v>
      </c>
      <c r="C73" s="167">
        <f>基金残高に係る経年分析!G56</f>
        <v>2803</v>
      </c>
      <c r="D73" s="167">
        <f>基金残高に係る経年分析!H56</f>
        <v>2763</v>
      </c>
    </row>
    <row r="74" spans="1:16" x14ac:dyDescent="0.2">
      <c r="A74" s="166" t="s">
        <v>75</v>
      </c>
      <c r="B74" s="167">
        <f>基金残高に係る経年分析!F57</f>
        <v>8785</v>
      </c>
      <c r="C74" s="167">
        <f>基金残高に係る経年分析!G57</f>
        <v>8905</v>
      </c>
      <c r="D74" s="167">
        <f>基金残高に係る経年分析!H57</f>
        <v>8996</v>
      </c>
    </row>
  </sheetData>
  <sheetProtection algorithmName="SHA-512" hashValue="l2ALZxh4aO7lsDdtWdx/2w/1sj5vOLcioehDYsB5OBwSLaataUC27a+TbHwiQPAie5Lqqcj6yxVLdfFNAui8Gg==" saltValue="BOb8gqaCpd1+uGyE+LR1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3564262</v>
      </c>
      <c r="S5" s="613"/>
      <c r="T5" s="613"/>
      <c r="U5" s="613"/>
      <c r="V5" s="613"/>
      <c r="W5" s="613"/>
      <c r="X5" s="613"/>
      <c r="Y5" s="614"/>
      <c r="Z5" s="615">
        <v>16</v>
      </c>
      <c r="AA5" s="615"/>
      <c r="AB5" s="615"/>
      <c r="AC5" s="615"/>
      <c r="AD5" s="616">
        <v>3564262</v>
      </c>
      <c r="AE5" s="616"/>
      <c r="AF5" s="616"/>
      <c r="AG5" s="616"/>
      <c r="AH5" s="616"/>
      <c r="AI5" s="616"/>
      <c r="AJ5" s="616"/>
      <c r="AK5" s="616"/>
      <c r="AL5" s="617">
        <v>29.5</v>
      </c>
      <c r="AM5" s="618"/>
      <c r="AN5" s="618"/>
      <c r="AO5" s="619"/>
      <c r="AP5" s="609" t="s">
        <v>216</v>
      </c>
      <c r="AQ5" s="610"/>
      <c r="AR5" s="610"/>
      <c r="AS5" s="610"/>
      <c r="AT5" s="610"/>
      <c r="AU5" s="610"/>
      <c r="AV5" s="610"/>
      <c r="AW5" s="610"/>
      <c r="AX5" s="610"/>
      <c r="AY5" s="610"/>
      <c r="AZ5" s="610"/>
      <c r="BA5" s="610"/>
      <c r="BB5" s="610"/>
      <c r="BC5" s="610"/>
      <c r="BD5" s="610"/>
      <c r="BE5" s="610"/>
      <c r="BF5" s="611"/>
      <c r="BG5" s="623">
        <v>3564262</v>
      </c>
      <c r="BH5" s="624"/>
      <c r="BI5" s="624"/>
      <c r="BJ5" s="624"/>
      <c r="BK5" s="624"/>
      <c r="BL5" s="624"/>
      <c r="BM5" s="624"/>
      <c r="BN5" s="625"/>
      <c r="BO5" s="626">
        <v>100</v>
      </c>
      <c r="BP5" s="626"/>
      <c r="BQ5" s="626"/>
      <c r="BR5" s="626"/>
      <c r="BS5" s="627">
        <v>31729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250918</v>
      </c>
      <c r="S6" s="624"/>
      <c r="T6" s="624"/>
      <c r="U6" s="624"/>
      <c r="V6" s="624"/>
      <c r="W6" s="624"/>
      <c r="X6" s="624"/>
      <c r="Y6" s="625"/>
      <c r="Z6" s="626">
        <v>1.1000000000000001</v>
      </c>
      <c r="AA6" s="626"/>
      <c r="AB6" s="626"/>
      <c r="AC6" s="626"/>
      <c r="AD6" s="627">
        <v>250918</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3564262</v>
      </c>
      <c r="BH6" s="624"/>
      <c r="BI6" s="624"/>
      <c r="BJ6" s="624"/>
      <c r="BK6" s="624"/>
      <c r="BL6" s="624"/>
      <c r="BM6" s="624"/>
      <c r="BN6" s="625"/>
      <c r="BO6" s="626">
        <v>100</v>
      </c>
      <c r="BP6" s="626"/>
      <c r="BQ6" s="626"/>
      <c r="BR6" s="626"/>
      <c r="BS6" s="627">
        <v>31729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172121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172121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2223</v>
      </c>
      <c r="S7" s="624"/>
      <c r="T7" s="624"/>
      <c r="U7" s="624"/>
      <c r="V7" s="624"/>
      <c r="W7" s="624"/>
      <c r="X7" s="624"/>
      <c r="Y7" s="625"/>
      <c r="Z7" s="626">
        <v>0</v>
      </c>
      <c r="AA7" s="626"/>
      <c r="AB7" s="626"/>
      <c r="AC7" s="626"/>
      <c r="AD7" s="627">
        <v>2223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1342735</v>
      </c>
      <c r="BH7" s="624"/>
      <c r="BI7" s="624"/>
      <c r="BJ7" s="624"/>
      <c r="BK7" s="624"/>
      <c r="BL7" s="624"/>
      <c r="BM7" s="624"/>
      <c r="BN7" s="625"/>
      <c r="BO7" s="626">
        <v>37.700000000000003</v>
      </c>
      <c r="BP7" s="626"/>
      <c r="BQ7" s="626"/>
      <c r="BR7" s="626"/>
      <c r="BS7" s="627">
        <v>31729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4198762</v>
      </c>
      <c r="CS7" s="624"/>
      <c r="CT7" s="624"/>
      <c r="CU7" s="624"/>
      <c r="CV7" s="624"/>
      <c r="CW7" s="624"/>
      <c r="CX7" s="624"/>
      <c r="CY7" s="625"/>
      <c r="CZ7" s="626">
        <v>19.5</v>
      </c>
      <c r="DA7" s="626"/>
      <c r="DB7" s="626"/>
      <c r="DC7" s="626"/>
      <c r="DD7" s="632">
        <v>91947</v>
      </c>
      <c r="DE7" s="624"/>
      <c r="DF7" s="624"/>
      <c r="DG7" s="624"/>
      <c r="DH7" s="624"/>
      <c r="DI7" s="624"/>
      <c r="DJ7" s="624"/>
      <c r="DK7" s="624"/>
      <c r="DL7" s="624"/>
      <c r="DM7" s="624"/>
      <c r="DN7" s="624"/>
      <c r="DO7" s="624"/>
      <c r="DP7" s="625"/>
      <c r="DQ7" s="632">
        <v>3669762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52031</v>
      </c>
      <c r="S8" s="624"/>
      <c r="T8" s="624"/>
      <c r="U8" s="624"/>
      <c r="V8" s="624"/>
      <c r="W8" s="624"/>
      <c r="X8" s="624"/>
      <c r="Y8" s="625"/>
      <c r="Z8" s="626">
        <v>0.2</v>
      </c>
      <c r="AA8" s="626"/>
      <c r="AB8" s="626"/>
      <c r="AC8" s="626"/>
      <c r="AD8" s="627">
        <v>52031</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45090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7802985</v>
      </c>
      <c r="CS8" s="624"/>
      <c r="CT8" s="624"/>
      <c r="CU8" s="624"/>
      <c r="CV8" s="624"/>
      <c r="CW8" s="624"/>
      <c r="CX8" s="624"/>
      <c r="CY8" s="625"/>
      <c r="CZ8" s="626">
        <v>36.299999999999997</v>
      </c>
      <c r="DA8" s="626"/>
      <c r="DB8" s="626"/>
      <c r="DC8" s="626"/>
      <c r="DD8" s="632">
        <v>110170</v>
      </c>
      <c r="DE8" s="624"/>
      <c r="DF8" s="624"/>
      <c r="DG8" s="624"/>
      <c r="DH8" s="624"/>
      <c r="DI8" s="624"/>
      <c r="DJ8" s="624"/>
      <c r="DK8" s="624"/>
      <c r="DL8" s="624"/>
      <c r="DM8" s="624"/>
      <c r="DN8" s="624"/>
      <c r="DO8" s="624"/>
      <c r="DP8" s="625"/>
      <c r="DQ8" s="632">
        <v>4344089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68596</v>
      </c>
      <c r="S9" s="624"/>
      <c r="T9" s="624"/>
      <c r="U9" s="624"/>
      <c r="V9" s="624"/>
      <c r="W9" s="624"/>
      <c r="X9" s="624"/>
      <c r="Y9" s="625"/>
      <c r="Z9" s="626">
        <v>0.3</v>
      </c>
      <c r="AA9" s="626"/>
      <c r="AB9" s="626"/>
      <c r="AC9" s="626"/>
      <c r="AD9" s="627">
        <v>68596</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1113366</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2043300</v>
      </c>
      <c r="CS9" s="624"/>
      <c r="CT9" s="624"/>
      <c r="CU9" s="624"/>
      <c r="CV9" s="624"/>
      <c r="CW9" s="624"/>
      <c r="CX9" s="624"/>
      <c r="CY9" s="625"/>
      <c r="CZ9" s="626">
        <v>9.5</v>
      </c>
      <c r="DA9" s="626"/>
      <c r="DB9" s="626"/>
      <c r="DC9" s="626"/>
      <c r="DD9" s="632">
        <v>23941</v>
      </c>
      <c r="DE9" s="624"/>
      <c r="DF9" s="624"/>
      <c r="DG9" s="624"/>
      <c r="DH9" s="624"/>
      <c r="DI9" s="624"/>
      <c r="DJ9" s="624"/>
      <c r="DK9" s="624"/>
      <c r="DL9" s="624"/>
      <c r="DM9" s="624"/>
      <c r="DN9" s="624"/>
      <c r="DO9" s="624"/>
      <c r="DP9" s="625"/>
      <c r="DQ9" s="632">
        <v>1596001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73278</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4872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4872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800390</v>
      </c>
      <c r="S11" s="624"/>
      <c r="T11" s="624"/>
      <c r="U11" s="624"/>
      <c r="V11" s="624"/>
      <c r="W11" s="624"/>
      <c r="X11" s="624"/>
      <c r="Y11" s="625"/>
      <c r="Z11" s="628">
        <v>3.6</v>
      </c>
      <c r="AA11" s="629"/>
      <c r="AB11" s="629"/>
      <c r="AC11" s="635"/>
      <c r="AD11" s="632">
        <v>800390</v>
      </c>
      <c r="AE11" s="624"/>
      <c r="AF11" s="624"/>
      <c r="AG11" s="624"/>
      <c r="AH11" s="624"/>
      <c r="AI11" s="624"/>
      <c r="AJ11" s="624"/>
      <c r="AK11" s="625"/>
      <c r="AL11" s="628">
        <v>6.6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111001</v>
      </c>
      <c r="BH11" s="624"/>
      <c r="BI11" s="624"/>
      <c r="BJ11" s="624"/>
      <c r="BK11" s="624"/>
      <c r="BL11" s="624"/>
      <c r="BM11" s="624"/>
      <c r="BN11" s="625"/>
      <c r="BO11" s="626">
        <v>3.1</v>
      </c>
      <c r="BP11" s="626"/>
      <c r="BQ11" s="626"/>
      <c r="BR11" s="626"/>
      <c r="BS11" s="627">
        <v>31729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998474</v>
      </c>
      <c r="CS11" s="624"/>
      <c r="CT11" s="624"/>
      <c r="CU11" s="624"/>
      <c r="CV11" s="624"/>
      <c r="CW11" s="624"/>
      <c r="CX11" s="624"/>
      <c r="CY11" s="625"/>
      <c r="CZ11" s="626">
        <v>4.5999999999999996</v>
      </c>
      <c r="DA11" s="626"/>
      <c r="DB11" s="626"/>
      <c r="DC11" s="626"/>
      <c r="DD11" s="632">
        <v>143095</v>
      </c>
      <c r="DE11" s="624"/>
      <c r="DF11" s="624"/>
      <c r="DG11" s="624"/>
      <c r="DH11" s="624"/>
      <c r="DI11" s="624"/>
      <c r="DJ11" s="624"/>
      <c r="DK11" s="624"/>
      <c r="DL11" s="624"/>
      <c r="DM11" s="624"/>
      <c r="DN11" s="624"/>
      <c r="DO11" s="624"/>
      <c r="DP11" s="625"/>
      <c r="DQ11" s="632">
        <v>504789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30626</v>
      </c>
      <c r="S12" s="624"/>
      <c r="T12" s="624"/>
      <c r="U12" s="624"/>
      <c r="V12" s="624"/>
      <c r="W12" s="624"/>
      <c r="X12" s="624"/>
      <c r="Y12" s="625"/>
      <c r="Z12" s="626">
        <v>0.1</v>
      </c>
      <c r="AA12" s="626"/>
      <c r="AB12" s="626"/>
      <c r="AC12" s="626"/>
      <c r="AD12" s="627">
        <v>30626</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1818343</v>
      </c>
      <c r="BH12" s="624"/>
      <c r="BI12" s="624"/>
      <c r="BJ12" s="624"/>
      <c r="BK12" s="624"/>
      <c r="BL12" s="624"/>
      <c r="BM12" s="624"/>
      <c r="BN12" s="625"/>
      <c r="BO12" s="626">
        <v>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169776</v>
      </c>
      <c r="CS12" s="624"/>
      <c r="CT12" s="624"/>
      <c r="CU12" s="624"/>
      <c r="CV12" s="624"/>
      <c r="CW12" s="624"/>
      <c r="CX12" s="624"/>
      <c r="CY12" s="625"/>
      <c r="CZ12" s="626">
        <v>0.8</v>
      </c>
      <c r="DA12" s="626"/>
      <c r="DB12" s="626"/>
      <c r="DC12" s="626"/>
      <c r="DD12" s="632">
        <v>9075</v>
      </c>
      <c r="DE12" s="624"/>
      <c r="DF12" s="624"/>
      <c r="DG12" s="624"/>
      <c r="DH12" s="624"/>
      <c r="DI12" s="624"/>
      <c r="DJ12" s="624"/>
      <c r="DK12" s="624"/>
      <c r="DL12" s="624"/>
      <c r="DM12" s="624"/>
      <c r="DN12" s="624"/>
      <c r="DO12" s="624"/>
      <c r="DP12" s="625"/>
      <c r="DQ12" s="632">
        <v>149474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1816749</v>
      </c>
      <c r="BH13" s="624"/>
      <c r="BI13" s="624"/>
      <c r="BJ13" s="624"/>
      <c r="BK13" s="624"/>
      <c r="BL13" s="624"/>
      <c r="BM13" s="624"/>
      <c r="BN13" s="625"/>
      <c r="BO13" s="626">
        <v>51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1316370</v>
      </c>
      <c r="CS13" s="624"/>
      <c r="CT13" s="624"/>
      <c r="CU13" s="624"/>
      <c r="CV13" s="624"/>
      <c r="CW13" s="624"/>
      <c r="CX13" s="624"/>
      <c r="CY13" s="625"/>
      <c r="CZ13" s="626">
        <v>6.1</v>
      </c>
      <c r="DA13" s="626"/>
      <c r="DB13" s="626"/>
      <c r="DC13" s="626"/>
      <c r="DD13" s="632">
        <v>836735</v>
      </c>
      <c r="DE13" s="624"/>
      <c r="DF13" s="624"/>
      <c r="DG13" s="624"/>
      <c r="DH13" s="624"/>
      <c r="DI13" s="624"/>
      <c r="DJ13" s="624"/>
      <c r="DK13" s="624"/>
      <c r="DL13" s="624"/>
      <c r="DM13" s="624"/>
      <c r="DN13" s="624"/>
      <c r="DO13" s="624"/>
      <c r="DP13" s="625"/>
      <c r="DQ13" s="632">
        <v>524289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168401</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815155</v>
      </c>
      <c r="CS14" s="624"/>
      <c r="CT14" s="624"/>
      <c r="CU14" s="624"/>
      <c r="CV14" s="624"/>
      <c r="CW14" s="624"/>
      <c r="CX14" s="624"/>
      <c r="CY14" s="625"/>
      <c r="CZ14" s="626">
        <v>3.8</v>
      </c>
      <c r="DA14" s="626"/>
      <c r="DB14" s="626"/>
      <c r="DC14" s="626"/>
      <c r="DD14" s="632">
        <v>43736</v>
      </c>
      <c r="DE14" s="624"/>
      <c r="DF14" s="624"/>
      <c r="DG14" s="624"/>
      <c r="DH14" s="624"/>
      <c r="DI14" s="624"/>
      <c r="DJ14" s="624"/>
      <c r="DK14" s="624"/>
      <c r="DL14" s="624"/>
      <c r="DM14" s="624"/>
      <c r="DN14" s="624"/>
      <c r="DO14" s="624"/>
      <c r="DP14" s="625"/>
      <c r="DQ14" s="632">
        <v>667305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22497</v>
      </c>
      <c r="S15" s="624"/>
      <c r="T15" s="624"/>
      <c r="U15" s="624"/>
      <c r="V15" s="624"/>
      <c r="W15" s="624"/>
      <c r="X15" s="624"/>
      <c r="Y15" s="625"/>
      <c r="Z15" s="626">
        <v>0.1</v>
      </c>
      <c r="AA15" s="626"/>
      <c r="AB15" s="626"/>
      <c r="AC15" s="626"/>
      <c r="AD15" s="627">
        <v>22497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234783</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1703315</v>
      </c>
      <c r="CS15" s="624"/>
      <c r="CT15" s="624"/>
      <c r="CU15" s="624"/>
      <c r="CV15" s="624"/>
      <c r="CW15" s="624"/>
      <c r="CX15" s="624"/>
      <c r="CY15" s="625"/>
      <c r="CZ15" s="626">
        <v>7.9</v>
      </c>
      <c r="DA15" s="626"/>
      <c r="DB15" s="626"/>
      <c r="DC15" s="626"/>
      <c r="DD15" s="632">
        <v>247629</v>
      </c>
      <c r="DE15" s="624"/>
      <c r="DF15" s="624"/>
      <c r="DG15" s="624"/>
      <c r="DH15" s="624"/>
      <c r="DI15" s="624"/>
      <c r="DJ15" s="624"/>
      <c r="DK15" s="624"/>
      <c r="DL15" s="624"/>
      <c r="DM15" s="624"/>
      <c r="DN15" s="624"/>
      <c r="DO15" s="624"/>
      <c r="DP15" s="625"/>
      <c r="DQ15" s="632">
        <v>1236996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57875</v>
      </c>
      <c r="S16" s="624"/>
      <c r="T16" s="624"/>
      <c r="U16" s="624"/>
      <c r="V16" s="624"/>
      <c r="W16" s="624"/>
      <c r="X16" s="624"/>
      <c r="Y16" s="625"/>
      <c r="Z16" s="626">
        <v>0.3</v>
      </c>
      <c r="AA16" s="626"/>
      <c r="AB16" s="626"/>
      <c r="AC16" s="626"/>
      <c r="AD16" s="627">
        <v>57875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7098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3598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161957</v>
      </c>
      <c r="S17" s="624"/>
      <c r="T17" s="624"/>
      <c r="U17" s="624"/>
      <c r="V17" s="624"/>
      <c r="W17" s="624"/>
      <c r="X17" s="624"/>
      <c r="Y17" s="625"/>
      <c r="Z17" s="626">
        <v>0.7</v>
      </c>
      <c r="AA17" s="626"/>
      <c r="AB17" s="626"/>
      <c r="AC17" s="626"/>
      <c r="AD17" s="627">
        <v>161957</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2280751</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2271026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18268</v>
      </c>
      <c r="S18" s="624"/>
      <c r="T18" s="624"/>
      <c r="U18" s="624"/>
      <c r="V18" s="624"/>
      <c r="W18" s="624"/>
      <c r="X18" s="624"/>
      <c r="Y18" s="625"/>
      <c r="Z18" s="626">
        <v>0.1</v>
      </c>
      <c r="AA18" s="626"/>
      <c r="AB18" s="626"/>
      <c r="AC18" s="626"/>
      <c r="AD18" s="627">
        <v>18268</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128686</v>
      </c>
      <c r="S19" s="624"/>
      <c r="T19" s="624"/>
      <c r="U19" s="624"/>
      <c r="V19" s="624"/>
      <c r="W19" s="624"/>
      <c r="X19" s="624"/>
      <c r="Y19" s="625"/>
      <c r="Z19" s="626">
        <v>0.6</v>
      </c>
      <c r="AA19" s="626"/>
      <c r="AB19" s="626"/>
      <c r="AC19" s="626"/>
      <c r="AD19" s="627">
        <v>128686</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15003</v>
      </c>
      <c r="S20" s="624"/>
      <c r="T20" s="624"/>
      <c r="U20" s="624"/>
      <c r="V20" s="624"/>
      <c r="W20" s="624"/>
      <c r="X20" s="624"/>
      <c r="Y20" s="625"/>
      <c r="Z20" s="626">
        <v>0.1</v>
      </c>
      <c r="AA20" s="626"/>
      <c r="AB20" s="626"/>
      <c r="AC20" s="626"/>
      <c r="AD20" s="627">
        <v>15003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21512979</v>
      </c>
      <c r="CS20" s="624"/>
      <c r="CT20" s="624"/>
      <c r="CU20" s="624"/>
      <c r="CV20" s="624"/>
      <c r="CW20" s="624"/>
      <c r="CX20" s="624"/>
      <c r="CY20" s="625"/>
      <c r="CZ20" s="626">
        <v>100</v>
      </c>
      <c r="DA20" s="626"/>
      <c r="DB20" s="626"/>
      <c r="DC20" s="626"/>
      <c r="DD20" s="632">
        <v>1506328</v>
      </c>
      <c r="DE20" s="624"/>
      <c r="DF20" s="624"/>
      <c r="DG20" s="624"/>
      <c r="DH20" s="624"/>
      <c r="DI20" s="624"/>
      <c r="DJ20" s="624"/>
      <c r="DK20" s="624"/>
      <c r="DL20" s="624"/>
      <c r="DM20" s="624"/>
      <c r="DN20" s="624"/>
      <c r="DO20" s="624"/>
      <c r="DP20" s="625"/>
      <c r="DQ20" s="632">
        <v>15144322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8000509</v>
      </c>
      <c r="S21" s="624"/>
      <c r="T21" s="624"/>
      <c r="U21" s="624"/>
      <c r="V21" s="624"/>
      <c r="W21" s="624"/>
      <c r="X21" s="624"/>
      <c r="Y21" s="625"/>
      <c r="Z21" s="626">
        <v>35.9</v>
      </c>
      <c r="AA21" s="626"/>
      <c r="AB21" s="626"/>
      <c r="AC21" s="626"/>
      <c r="AD21" s="627">
        <v>7045675</v>
      </c>
      <c r="AE21" s="627"/>
      <c r="AF21" s="627"/>
      <c r="AG21" s="627"/>
      <c r="AH21" s="627"/>
      <c r="AI21" s="627"/>
      <c r="AJ21" s="627"/>
      <c r="AK21" s="627"/>
      <c r="AL21" s="628">
        <v>58.3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7045675</v>
      </c>
      <c r="S22" s="624"/>
      <c r="T22" s="624"/>
      <c r="U22" s="624"/>
      <c r="V22" s="624"/>
      <c r="W22" s="624"/>
      <c r="X22" s="624"/>
      <c r="Y22" s="625"/>
      <c r="Z22" s="626">
        <v>31.6</v>
      </c>
      <c r="AA22" s="626"/>
      <c r="AB22" s="626"/>
      <c r="AC22" s="626"/>
      <c r="AD22" s="627">
        <v>7045675</v>
      </c>
      <c r="AE22" s="627"/>
      <c r="AF22" s="627"/>
      <c r="AG22" s="627"/>
      <c r="AH22" s="627"/>
      <c r="AI22" s="627"/>
      <c r="AJ22" s="627"/>
      <c r="AK22" s="627"/>
      <c r="AL22" s="628">
        <v>58.3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954834</v>
      </c>
      <c r="S23" s="624"/>
      <c r="T23" s="624"/>
      <c r="U23" s="624"/>
      <c r="V23" s="624"/>
      <c r="W23" s="624"/>
      <c r="X23" s="624"/>
      <c r="Y23" s="625"/>
      <c r="Z23" s="626">
        <v>4.3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10024795</v>
      </c>
      <c r="CS24" s="613"/>
      <c r="CT24" s="613"/>
      <c r="CU24" s="613"/>
      <c r="CV24" s="613"/>
      <c r="CW24" s="613"/>
      <c r="CX24" s="613"/>
      <c r="CY24" s="614"/>
      <c r="CZ24" s="617">
        <v>46.6</v>
      </c>
      <c r="DA24" s="618"/>
      <c r="DB24" s="618"/>
      <c r="DC24" s="634"/>
      <c r="DD24" s="658">
        <v>6966231</v>
      </c>
      <c r="DE24" s="613"/>
      <c r="DF24" s="613"/>
      <c r="DG24" s="613"/>
      <c r="DH24" s="613"/>
      <c r="DI24" s="613"/>
      <c r="DJ24" s="613"/>
      <c r="DK24" s="614"/>
      <c r="DL24" s="658">
        <v>6871887</v>
      </c>
      <c r="DM24" s="613"/>
      <c r="DN24" s="613"/>
      <c r="DO24" s="613"/>
      <c r="DP24" s="613"/>
      <c r="DQ24" s="613"/>
      <c r="DR24" s="613"/>
      <c r="DS24" s="613"/>
      <c r="DT24" s="613"/>
      <c r="DU24" s="613"/>
      <c r="DV24" s="614"/>
      <c r="DW24" s="617">
        <v>56.7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13011884</v>
      </c>
      <c r="S25" s="624"/>
      <c r="T25" s="624"/>
      <c r="U25" s="624"/>
      <c r="V25" s="624"/>
      <c r="W25" s="624"/>
      <c r="X25" s="624"/>
      <c r="Y25" s="625"/>
      <c r="Z25" s="626">
        <v>58.3</v>
      </c>
      <c r="AA25" s="626"/>
      <c r="AB25" s="626"/>
      <c r="AC25" s="626"/>
      <c r="AD25" s="627">
        <v>12057050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3577168</v>
      </c>
      <c r="CS25" s="655"/>
      <c r="CT25" s="655"/>
      <c r="CU25" s="655"/>
      <c r="CV25" s="655"/>
      <c r="CW25" s="655"/>
      <c r="CX25" s="655"/>
      <c r="CY25" s="656"/>
      <c r="CZ25" s="628">
        <v>16.600000000000001</v>
      </c>
      <c r="DA25" s="653"/>
      <c r="DB25" s="653"/>
      <c r="DC25" s="657"/>
      <c r="DD25" s="632">
        <v>3327593</v>
      </c>
      <c r="DE25" s="655"/>
      <c r="DF25" s="655"/>
      <c r="DG25" s="655"/>
      <c r="DH25" s="655"/>
      <c r="DI25" s="655"/>
      <c r="DJ25" s="655"/>
      <c r="DK25" s="656"/>
      <c r="DL25" s="632">
        <v>3242769</v>
      </c>
      <c r="DM25" s="655"/>
      <c r="DN25" s="655"/>
      <c r="DO25" s="655"/>
      <c r="DP25" s="655"/>
      <c r="DQ25" s="655"/>
      <c r="DR25" s="655"/>
      <c r="DS25" s="655"/>
      <c r="DT25" s="655"/>
      <c r="DU25" s="655"/>
      <c r="DV25" s="656"/>
      <c r="DW25" s="628">
        <v>26.8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4079</v>
      </c>
      <c r="S26" s="624"/>
      <c r="T26" s="624"/>
      <c r="U26" s="624"/>
      <c r="V26" s="624"/>
      <c r="W26" s="624"/>
      <c r="X26" s="624"/>
      <c r="Y26" s="625"/>
      <c r="Z26" s="626">
        <v>0</v>
      </c>
      <c r="AA26" s="626"/>
      <c r="AB26" s="626"/>
      <c r="AC26" s="626"/>
      <c r="AD26" s="627">
        <v>4079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2163867</v>
      </c>
      <c r="CS26" s="624"/>
      <c r="CT26" s="624"/>
      <c r="CU26" s="624"/>
      <c r="CV26" s="624"/>
      <c r="CW26" s="624"/>
      <c r="CX26" s="624"/>
      <c r="CY26" s="625"/>
      <c r="CZ26" s="628">
        <v>10.1</v>
      </c>
      <c r="DA26" s="653"/>
      <c r="DB26" s="653"/>
      <c r="DC26" s="657"/>
      <c r="DD26" s="632">
        <v>2023643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79732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3564262</v>
      </c>
      <c r="BH27" s="624"/>
      <c r="BI27" s="624"/>
      <c r="BJ27" s="624"/>
      <c r="BK27" s="624"/>
      <c r="BL27" s="624"/>
      <c r="BM27" s="624"/>
      <c r="BN27" s="625"/>
      <c r="BO27" s="626">
        <v>100</v>
      </c>
      <c r="BP27" s="626"/>
      <c r="BQ27" s="626"/>
      <c r="BR27" s="626"/>
      <c r="BS27" s="627">
        <v>31729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4166876</v>
      </c>
      <c r="CS27" s="655"/>
      <c r="CT27" s="655"/>
      <c r="CU27" s="655"/>
      <c r="CV27" s="655"/>
      <c r="CW27" s="655"/>
      <c r="CX27" s="655"/>
      <c r="CY27" s="656"/>
      <c r="CZ27" s="628">
        <v>19.399999999999999</v>
      </c>
      <c r="DA27" s="653"/>
      <c r="DB27" s="653"/>
      <c r="DC27" s="657"/>
      <c r="DD27" s="632">
        <v>1367612</v>
      </c>
      <c r="DE27" s="655"/>
      <c r="DF27" s="655"/>
      <c r="DG27" s="655"/>
      <c r="DH27" s="655"/>
      <c r="DI27" s="655"/>
      <c r="DJ27" s="655"/>
      <c r="DK27" s="656"/>
      <c r="DL27" s="632">
        <v>1358092</v>
      </c>
      <c r="DM27" s="655"/>
      <c r="DN27" s="655"/>
      <c r="DO27" s="655"/>
      <c r="DP27" s="655"/>
      <c r="DQ27" s="655"/>
      <c r="DR27" s="655"/>
      <c r="DS27" s="655"/>
      <c r="DT27" s="655"/>
      <c r="DU27" s="655"/>
      <c r="DV27" s="656"/>
      <c r="DW27" s="628">
        <v>11.2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392012</v>
      </c>
      <c r="S28" s="624"/>
      <c r="T28" s="624"/>
      <c r="U28" s="624"/>
      <c r="V28" s="624"/>
      <c r="W28" s="624"/>
      <c r="X28" s="624"/>
      <c r="Y28" s="625"/>
      <c r="Z28" s="626">
        <v>1.8</v>
      </c>
      <c r="AA28" s="626"/>
      <c r="AB28" s="626"/>
      <c r="AC28" s="626"/>
      <c r="AD28" s="627">
        <v>2962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2280751</v>
      </c>
      <c r="CS28" s="624"/>
      <c r="CT28" s="624"/>
      <c r="CU28" s="624"/>
      <c r="CV28" s="624"/>
      <c r="CW28" s="624"/>
      <c r="CX28" s="624"/>
      <c r="CY28" s="625"/>
      <c r="CZ28" s="628">
        <v>10.6</v>
      </c>
      <c r="DA28" s="653"/>
      <c r="DB28" s="653"/>
      <c r="DC28" s="657"/>
      <c r="DD28" s="632">
        <v>2271026</v>
      </c>
      <c r="DE28" s="624"/>
      <c r="DF28" s="624"/>
      <c r="DG28" s="624"/>
      <c r="DH28" s="624"/>
      <c r="DI28" s="624"/>
      <c r="DJ28" s="624"/>
      <c r="DK28" s="625"/>
      <c r="DL28" s="632">
        <v>2271026</v>
      </c>
      <c r="DM28" s="624"/>
      <c r="DN28" s="624"/>
      <c r="DO28" s="624"/>
      <c r="DP28" s="624"/>
      <c r="DQ28" s="624"/>
      <c r="DR28" s="624"/>
      <c r="DS28" s="624"/>
      <c r="DT28" s="624"/>
      <c r="DU28" s="624"/>
      <c r="DV28" s="625"/>
      <c r="DW28" s="628">
        <v>18.7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54910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2280751</v>
      </c>
      <c r="CS29" s="655"/>
      <c r="CT29" s="655"/>
      <c r="CU29" s="655"/>
      <c r="CV29" s="655"/>
      <c r="CW29" s="655"/>
      <c r="CX29" s="655"/>
      <c r="CY29" s="656"/>
      <c r="CZ29" s="628">
        <v>10.6</v>
      </c>
      <c r="DA29" s="653"/>
      <c r="DB29" s="653"/>
      <c r="DC29" s="657"/>
      <c r="DD29" s="632">
        <v>2271026</v>
      </c>
      <c r="DE29" s="655"/>
      <c r="DF29" s="655"/>
      <c r="DG29" s="655"/>
      <c r="DH29" s="655"/>
      <c r="DI29" s="655"/>
      <c r="DJ29" s="655"/>
      <c r="DK29" s="656"/>
      <c r="DL29" s="632">
        <v>2271026</v>
      </c>
      <c r="DM29" s="655"/>
      <c r="DN29" s="655"/>
      <c r="DO29" s="655"/>
      <c r="DP29" s="655"/>
      <c r="DQ29" s="655"/>
      <c r="DR29" s="655"/>
      <c r="DS29" s="655"/>
      <c r="DT29" s="655"/>
      <c r="DU29" s="655"/>
      <c r="DV29" s="656"/>
      <c r="DW29" s="628">
        <v>18.7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2979975</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2220933</v>
      </c>
      <c r="CS30" s="624"/>
      <c r="CT30" s="624"/>
      <c r="CU30" s="624"/>
      <c r="CV30" s="624"/>
      <c r="CW30" s="624"/>
      <c r="CX30" s="624"/>
      <c r="CY30" s="625"/>
      <c r="CZ30" s="628">
        <v>10.3</v>
      </c>
      <c r="DA30" s="653"/>
      <c r="DB30" s="653"/>
      <c r="DC30" s="657"/>
      <c r="DD30" s="632">
        <v>2211339</v>
      </c>
      <c r="DE30" s="624"/>
      <c r="DF30" s="624"/>
      <c r="DG30" s="624"/>
      <c r="DH30" s="624"/>
      <c r="DI30" s="624"/>
      <c r="DJ30" s="624"/>
      <c r="DK30" s="625"/>
      <c r="DL30" s="632">
        <v>2211339</v>
      </c>
      <c r="DM30" s="624"/>
      <c r="DN30" s="624"/>
      <c r="DO30" s="624"/>
      <c r="DP30" s="624"/>
      <c r="DQ30" s="624"/>
      <c r="DR30" s="624"/>
      <c r="DS30" s="624"/>
      <c r="DT30" s="624"/>
      <c r="DU30" s="624"/>
      <c r="DV30" s="625"/>
      <c r="DW30" s="628">
        <v>18.3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98.7</v>
      </c>
      <c r="BH31" s="667"/>
      <c r="BI31" s="667"/>
      <c r="BJ31" s="667"/>
      <c r="BK31" s="667"/>
      <c r="BL31" s="667"/>
      <c r="BM31" s="618">
        <v>95.6</v>
      </c>
      <c r="BN31" s="667"/>
      <c r="BO31" s="667"/>
      <c r="BP31" s="667"/>
      <c r="BQ31" s="668"/>
      <c r="BR31" s="679">
        <v>98.7</v>
      </c>
      <c r="BS31" s="667"/>
      <c r="BT31" s="667"/>
      <c r="BU31" s="667"/>
      <c r="BV31" s="667"/>
      <c r="BW31" s="667"/>
      <c r="BX31" s="618">
        <v>95.6</v>
      </c>
      <c r="BY31" s="667"/>
      <c r="BZ31" s="667"/>
      <c r="CA31" s="667"/>
      <c r="CB31" s="668"/>
      <c r="CD31" s="661"/>
      <c r="CE31" s="662"/>
      <c r="CF31" s="620" t="s">
        <v>300</v>
      </c>
      <c r="CG31" s="621"/>
      <c r="CH31" s="621"/>
      <c r="CI31" s="621"/>
      <c r="CJ31" s="621"/>
      <c r="CK31" s="621"/>
      <c r="CL31" s="621"/>
      <c r="CM31" s="621"/>
      <c r="CN31" s="621"/>
      <c r="CO31" s="621"/>
      <c r="CP31" s="621"/>
      <c r="CQ31" s="622"/>
      <c r="CR31" s="623">
        <v>59818</v>
      </c>
      <c r="CS31" s="655"/>
      <c r="CT31" s="655"/>
      <c r="CU31" s="655"/>
      <c r="CV31" s="655"/>
      <c r="CW31" s="655"/>
      <c r="CX31" s="655"/>
      <c r="CY31" s="656"/>
      <c r="CZ31" s="628">
        <v>0.3</v>
      </c>
      <c r="DA31" s="653"/>
      <c r="DB31" s="653"/>
      <c r="DC31" s="657"/>
      <c r="DD31" s="632">
        <v>59687</v>
      </c>
      <c r="DE31" s="655"/>
      <c r="DF31" s="655"/>
      <c r="DG31" s="655"/>
      <c r="DH31" s="655"/>
      <c r="DI31" s="655"/>
      <c r="DJ31" s="655"/>
      <c r="DK31" s="656"/>
      <c r="DL31" s="632">
        <v>59687</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1680545</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97.2</v>
      </c>
      <c r="BN32" s="655"/>
      <c r="BO32" s="655"/>
      <c r="BP32" s="655"/>
      <c r="BQ32" s="678"/>
      <c r="BR32" s="680">
        <v>99.1</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215761</v>
      </c>
      <c r="S33" s="624"/>
      <c r="T33" s="624"/>
      <c r="U33" s="624"/>
      <c r="V33" s="624"/>
      <c r="W33" s="624"/>
      <c r="X33" s="624"/>
      <c r="Y33" s="625"/>
      <c r="Z33" s="626">
        <v>1</v>
      </c>
      <c r="AA33" s="626"/>
      <c r="AB33" s="626"/>
      <c r="AC33" s="626"/>
      <c r="AD33" s="627">
        <v>20956</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98.3</v>
      </c>
      <c r="BH33" s="682"/>
      <c r="BI33" s="682"/>
      <c r="BJ33" s="682"/>
      <c r="BK33" s="682"/>
      <c r="BL33" s="682"/>
      <c r="BM33" s="683">
        <v>94.3</v>
      </c>
      <c r="BN33" s="682"/>
      <c r="BO33" s="682"/>
      <c r="BP33" s="682"/>
      <c r="BQ33" s="684"/>
      <c r="BR33" s="681">
        <v>98.3</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9974758</v>
      </c>
      <c r="CS33" s="655"/>
      <c r="CT33" s="655"/>
      <c r="CU33" s="655"/>
      <c r="CV33" s="655"/>
      <c r="CW33" s="655"/>
      <c r="CX33" s="655"/>
      <c r="CY33" s="656"/>
      <c r="CZ33" s="628">
        <v>46.4</v>
      </c>
      <c r="DA33" s="653"/>
      <c r="DB33" s="653"/>
      <c r="DC33" s="657"/>
      <c r="DD33" s="632">
        <v>7874910</v>
      </c>
      <c r="DE33" s="655"/>
      <c r="DF33" s="655"/>
      <c r="DG33" s="655"/>
      <c r="DH33" s="655"/>
      <c r="DI33" s="655"/>
      <c r="DJ33" s="655"/>
      <c r="DK33" s="656"/>
      <c r="DL33" s="632">
        <v>5092870</v>
      </c>
      <c r="DM33" s="655"/>
      <c r="DN33" s="655"/>
      <c r="DO33" s="655"/>
      <c r="DP33" s="655"/>
      <c r="DQ33" s="655"/>
      <c r="DR33" s="655"/>
      <c r="DS33" s="655"/>
      <c r="DT33" s="655"/>
      <c r="DU33" s="655"/>
      <c r="DV33" s="656"/>
      <c r="DW33" s="628">
        <v>42</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211920</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2596663</v>
      </c>
      <c r="CS34" s="624"/>
      <c r="CT34" s="624"/>
      <c r="CU34" s="624"/>
      <c r="CV34" s="624"/>
      <c r="CW34" s="624"/>
      <c r="CX34" s="624"/>
      <c r="CY34" s="625"/>
      <c r="CZ34" s="628">
        <v>12.1</v>
      </c>
      <c r="DA34" s="653"/>
      <c r="DB34" s="653"/>
      <c r="DC34" s="657"/>
      <c r="DD34" s="632">
        <v>1783521</v>
      </c>
      <c r="DE34" s="624"/>
      <c r="DF34" s="624"/>
      <c r="DG34" s="624"/>
      <c r="DH34" s="624"/>
      <c r="DI34" s="624"/>
      <c r="DJ34" s="624"/>
      <c r="DK34" s="625"/>
      <c r="DL34" s="632">
        <v>1456685</v>
      </c>
      <c r="DM34" s="624"/>
      <c r="DN34" s="624"/>
      <c r="DO34" s="624"/>
      <c r="DP34" s="624"/>
      <c r="DQ34" s="624"/>
      <c r="DR34" s="624"/>
      <c r="DS34" s="624"/>
      <c r="DT34" s="624"/>
      <c r="DU34" s="624"/>
      <c r="DV34" s="625"/>
      <c r="DW34" s="628">
        <v>12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1597597</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187473</v>
      </c>
      <c r="CS35" s="655"/>
      <c r="CT35" s="655"/>
      <c r="CU35" s="655"/>
      <c r="CV35" s="655"/>
      <c r="CW35" s="655"/>
      <c r="CX35" s="655"/>
      <c r="CY35" s="656"/>
      <c r="CZ35" s="628">
        <v>0.9</v>
      </c>
      <c r="DA35" s="653"/>
      <c r="DB35" s="653"/>
      <c r="DC35" s="657"/>
      <c r="DD35" s="632">
        <v>155235</v>
      </c>
      <c r="DE35" s="655"/>
      <c r="DF35" s="655"/>
      <c r="DG35" s="655"/>
      <c r="DH35" s="655"/>
      <c r="DI35" s="655"/>
      <c r="DJ35" s="655"/>
      <c r="DK35" s="656"/>
      <c r="DL35" s="632">
        <v>151104</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776152</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2335399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23370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3363291</v>
      </c>
      <c r="CS36" s="624"/>
      <c r="CT36" s="624"/>
      <c r="CU36" s="624"/>
      <c r="CV36" s="624"/>
      <c r="CW36" s="624"/>
      <c r="CX36" s="624"/>
      <c r="CY36" s="625"/>
      <c r="CZ36" s="628">
        <v>15.6</v>
      </c>
      <c r="DA36" s="653"/>
      <c r="DB36" s="653"/>
      <c r="DC36" s="657"/>
      <c r="DD36" s="632">
        <v>2737505</v>
      </c>
      <c r="DE36" s="624"/>
      <c r="DF36" s="624"/>
      <c r="DG36" s="624"/>
      <c r="DH36" s="624"/>
      <c r="DI36" s="624"/>
      <c r="DJ36" s="624"/>
      <c r="DK36" s="625"/>
      <c r="DL36" s="632">
        <v>1958767</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142039</v>
      </c>
      <c r="S37" s="624"/>
      <c r="T37" s="624"/>
      <c r="U37" s="624"/>
      <c r="V37" s="624"/>
      <c r="W37" s="624"/>
      <c r="X37" s="624"/>
      <c r="Y37" s="625"/>
      <c r="Z37" s="626">
        <v>0.6</v>
      </c>
      <c r="AA37" s="626"/>
      <c r="AB37" s="626"/>
      <c r="AC37" s="626"/>
      <c r="AD37" s="627">
        <v>986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227930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-45919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1655866</v>
      </c>
      <c r="CS37" s="655"/>
      <c r="CT37" s="655"/>
      <c r="CU37" s="655"/>
      <c r="CV37" s="655"/>
      <c r="CW37" s="655"/>
      <c r="CX37" s="655"/>
      <c r="CY37" s="656"/>
      <c r="CZ37" s="628">
        <v>7.7</v>
      </c>
      <c r="DA37" s="653"/>
      <c r="DB37" s="653"/>
      <c r="DC37" s="657"/>
      <c r="DD37" s="632">
        <v>1549852</v>
      </c>
      <c r="DE37" s="655"/>
      <c r="DF37" s="655"/>
      <c r="DG37" s="655"/>
      <c r="DH37" s="655"/>
      <c r="DI37" s="655"/>
      <c r="DJ37" s="655"/>
      <c r="DK37" s="656"/>
      <c r="DL37" s="632">
        <v>1440166</v>
      </c>
      <c r="DM37" s="655"/>
      <c r="DN37" s="655"/>
      <c r="DO37" s="655"/>
      <c r="DP37" s="655"/>
      <c r="DQ37" s="655"/>
      <c r="DR37" s="655"/>
      <c r="DS37" s="655"/>
      <c r="DT37" s="655"/>
      <c r="DU37" s="655"/>
      <c r="DV37" s="656"/>
      <c r="DW37" s="628">
        <v>11.9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1163400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119598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4700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1987871</v>
      </c>
      <c r="CS38" s="624"/>
      <c r="CT38" s="624"/>
      <c r="CU38" s="624"/>
      <c r="CV38" s="624"/>
      <c r="CW38" s="624"/>
      <c r="CX38" s="624"/>
      <c r="CY38" s="625"/>
      <c r="CZ38" s="628">
        <v>9.1999999999999993</v>
      </c>
      <c r="DA38" s="653"/>
      <c r="DB38" s="653"/>
      <c r="DC38" s="657"/>
      <c r="DD38" s="632">
        <v>1600604</v>
      </c>
      <c r="DE38" s="624"/>
      <c r="DF38" s="624"/>
      <c r="DG38" s="624"/>
      <c r="DH38" s="624"/>
      <c r="DI38" s="624"/>
      <c r="DJ38" s="624"/>
      <c r="DK38" s="625"/>
      <c r="DL38" s="632">
        <v>1526314</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7175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1618560</v>
      </c>
      <c r="CS39" s="655"/>
      <c r="CT39" s="655"/>
      <c r="CU39" s="655"/>
      <c r="CV39" s="655"/>
      <c r="CW39" s="655"/>
      <c r="CX39" s="655"/>
      <c r="CY39" s="656"/>
      <c r="CZ39" s="628">
        <v>7.5</v>
      </c>
      <c r="DA39" s="653"/>
      <c r="DB39" s="653"/>
      <c r="DC39" s="657"/>
      <c r="DD39" s="632">
        <v>1598045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29200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220900</v>
      </c>
      <c r="CS40" s="624"/>
      <c r="CT40" s="624"/>
      <c r="CU40" s="624"/>
      <c r="CV40" s="624"/>
      <c r="CW40" s="624"/>
      <c r="CX40" s="624"/>
      <c r="CY40" s="625"/>
      <c r="CZ40" s="628">
        <v>1</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22310006</v>
      </c>
      <c r="S41" s="696"/>
      <c r="T41" s="696"/>
      <c r="U41" s="696"/>
      <c r="V41" s="696"/>
      <c r="W41" s="696"/>
      <c r="X41" s="696"/>
      <c r="Y41" s="700"/>
      <c r="Z41" s="701">
        <v>100</v>
      </c>
      <c r="AA41" s="701"/>
      <c r="AB41" s="701"/>
      <c r="AC41" s="701"/>
      <c r="AD41" s="702">
        <v>12086033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426576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1561295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1513426</v>
      </c>
      <c r="CS42" s="655"/>
      <c r="CT42" s="655"/>
      <c r="CU42" s="655"/>
      <c r="CV42" s="655"/>
      <c r="CW42" s="655"/>
      <c r="CX42" s="655"/>
      <c r="CY42" s="656"/>
      <c r="CZ42" s="628">
        <v>7</v>
      </c>
      <c r="DA42" s="653"/>
      <c r="DB42" s="653"/>
      <c r="DC42" s="657"/>
      <c r="DD42" s="632">
        <v>303181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28679</v>
      </c>
      <c r="CS43" s="655"/>
      <c r="CT43" s="655"/>
      <c r="CU43" s="655"/>
      <c r="CV43" s="655"/>
      <c r="CW43" s="655"/>
      <c r="CX43" s="655"/>
      <c r="CY43" s="656"/>
      <c r="CZ43" s="628">
        <v>0.1</v>
      </c>
      <c r="DA43" s="653"/>
      <c r="DB43" s="653"/>
      <c r="DC43" s="657"/>
      <c r="DD43" s="632">
        <v>28679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1506328</v>
      </c>
      <c r="CS44" s="624"/>
      <c r="CT44" s="624"/>
      <c r="CU44" s="624"/>
      <c r="CV44" s="624"/>
      <c r="CW44" s="624"/>
      <c r="CX44" s="624"/>
      <c r="CY44" s="625"/>
      <c r="CZ44" s="628">
        <v>7</v>
      </c>
      <c r="DA44" s="629"/>
      <c r="DB44" s="629"/>
      <c r="DC44" s="635"/>
      <c r="DD44" s="632">
        <v>299583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359136</v>
      </c>
      <c r="CS45" s="655"/>
      <c r="CT45" s="655"/>
      <c r="CU45" s="655"/>
      <c r="CV45" s="655"/>
      <c r="CW45" s="655"/>
      <c r="CX45" s="655"/>
      <c r="CY45" s="656"/>
      <c r="CZ45" s="628">
        <v>1.7</v>
      </c>
      <c r="DA45" s="653"/>
      <c r="DB45" s="653"/>
      <c r="DC45" s="657"/>
      <c r="DD45" s="632">
        <v>74703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1085996</v>
      </c>
      <c r="CS46" s="624"/>
      <c r="CT46" s="624"/>
      <c r="CU46" s="624"/>
      <c r="CV46" s="624"/>
      <c r="CW46" s="624"/>
      <c r="CX46" s="624"/>
      <c r="CY46" s="625"/>
      <c r="CZ46" s="628">
        <v>5</v>
      </c>
      <c r="DA46" s="629"/>
      <c r="DB46" s="629"/>
      <c r="DC46" s="635"/>
      <c r="DD46" s="632">
        <v>209484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7098</v>
      </c>
      <c r="CS47" s="655"/>
      <c r="CT47" s="655"/>
      <c r="CU47" s="655"/>
      <c r="CV47" s="655"/>
      <c r="CW47" s="655"/>
      <c r="CX47" s="655"/>
      <c r="CY47" s="656"/>
      <c r="CZ47" s="628">
        <v>0</v>
      </c>
      <c r="DA47" s="653"/>
      <c r="DB47" s="653"/>
      <c r="DC47" s="657"/>
      <c r="DD47" s="632">
        <v>3598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21512979</v>
      </c>
      <c r="CS49" s="682"/>
      <c r="CT49" s="682"/>
      <c r="CU49" s="682"/>
      <c r="CV49" s="682"/>
      <c r="CW49" s="682"/>
      <c r="CX49" s="682"/>
      <c r="CY49" s="711"/>
      <c r="CZ49" s="703">
        <v>100</v>
      </c>
      <c r="DA49" s="712"/>
      <c r="DB49" s="712"/>
      <c r="DC49" s="713"/>
      <c r="DD49" s="714">
        <v>15144322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X++jaB25gU8T4ItU8v6tRvzT2HXdd1JdaPLP9+CxGb4Hc4nFppRD+Zm515/cJQY2gs++giyjD1ylwbN7+s3nQ==" saltValue="gQ47j2aECAMRjJOImpsl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22327</v>
      </c>
      <c r="R7" s="753"/>
      <c r="S7" s="753"/>
      <c r="T7" s="753"/>
      <c r="U7" s="753"/>
      <c r="V7" s="753">
        <v>21530</v>
      </c>
      <c r="W7" s="753"/>
      <c r="X7" s="753"/>
      <c r="Y7" s="753"/>
      <c r="Z7" s="753"/>
      <c r="AA7" s="753">
        <v>797</v>
      </c>
      <c r="AB7" s="753"/>
      <c r="AC7" s="753"/>
      <c r="AD7" s="753"/>
      <c r="AE7" s="754"/>
      <c r="AF7" s="755">
        <v>658</v>
      </c>
      <c r="AG7" s="756"/>
      <c r="AH7" s="756"/>
      <c r="AI7" s="756"/>
      <c r="AJ7" s="757"/>
      <c r="AK7" s="758">
        <v>1598</v>
      </c>
      <c r="AL7" s="759"/>
      <c r="AM7" s="759"/>
      <c r="AN7" s="759"/>
      <c r="AO7" s="759"/>
      <c r="AP7" s="759">
        <v>16995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4</v>
      </c>
      <c r="CI7" s="744"/>
      <c r="CJ7" s="744"/>
      <c r="CK7" s="744"/>
      <c r="CL7" s="745"/>
      <c r="CM7" s="743">
        <v>220</v>
      </c>
      <c r="CN7" s="744"/>
      <c r="CO7" s="744"/>
      <c r="CP7" s="744"/>
      <c r="CQ7" s="745"/>
      <c r="CR7" s="743">
        <v>20</v>
      </c>
      <c r="CS7" s="744"/>
      <c r="CT7" s="744"/>
      <c r="CU7" s="744"/>
      <c r="CV7" s="745"/>
      <c r="CW7" s="743" t="s">
        <v>564</v>
      </c>
      <c r="CX7" s="744"/>
      <c r="CY7" s="744"/>
      <c r="CZ7" s="744"/>
      <c r="DA7" s="745"/>
      <c r="DB7" s="743" t="s">
        <v>564</v>
      </c>
      <c r="DC7" s="744"/>
      <c r="DD7" s="744"/>
      <c r="DE7" s="744"/>
      <c r="DF7" s="745"/>
      <c r="DG7" s="743" t="s">
        <v>564</v>
      </c>
      <c r="DH7" s="744"/>
      <c r="DI7" s="744"/>
      <c r="DJ7" s="744"/>
      <c r="DK7" s="745"/>
      <c r="DL7" s="743" t="s">
        <v>564</v>
      </c>
      <c r="DM7" s="744"/>
      <c r="DN7" s="744"/>
      <c r="DO7" s="744"/>
      <c r="DP7" s="745"/>
      <c r="DQ7" s="743" t="s">
        <v>564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v>
      </c>
      <c r="R8" s="784"/>
      <c r="S8" s="784"/>
      <c r="T8" s="784"/>
      <c r="U8" s="784"/>
      <c r="V8" s="784">
        <v>0</v>
      </c>
      <c r="W8" s="784"/>
      <c r="X8" s="784"/>
      <c r="Y8" s="784"/>
      <c r="Z8" s="784"/>
      <c r="AA8" s="784">
        <v>0</v>
      </c>
      <c r="AB8" s="784"/>
      <c r="AC8" s="784"/>
      <c r="AD8" s="784"/>
      <c r="AE8" s="785"/>
      <c r="AF8" s="786">
        <v>0</v>
      </c>
      <c r="AG8" s="787"/>
      <c r="AH8" s="787"/>
      <c r="AI8" s="787"/>
      <c r="AJ8" s="788"/>
      <c r="AK8" s="769" t="s">
        <v>564</v>
      </c>
      <c r="AL8" s="770"/>
      <c r="AM8" s="770"/>
      <c r="AN8" s="770"/>
      <c r="AO8" s="770"/>
      <c r="AP8" s="770" t="s">
        <v>564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22328</v>
      </c>
      <c r="R23" s="793"/>
      <c r="S23" s="793"/>
      <c r="T23" s="793"/>
      <c r="U23" s="793"/>
      <c r="V23" s="793">
        <v>21530</v>
      </c>
      <c r="W23" s="793"/>
      <c r="X23" s="793"/>
      <c r="Y23" s="793"/>
      <c r="Z23" s="793"/>
      <c r="AA23" s="793">
        <v>797</v>
      </c>
      <c r="AB23" s="793"/>
      <c r="AC23" s="793"/>
      <c r="AD23" s="793"/>
      <c r="AE23" s="794"/>
      <c r="AF23" s="795">
        <v>658</v>
      </c>
      <c r="AG23" s="793"/>
      <c r="AH23" s="793"/>
      <c r="AI23" s="793"/>
      <c r="AJ23" s="796"/>
      <c r="AK23" s="797"/>
      <c r="AL23" s="798"/>
      <c r="AM23" s="798"/>
      <c r="AN23" s="798"/>
      <c r="AO23" s="798"/>
      <c r="AP23" s="793">
        <v>16995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4288</v>
      </c>
      <c r="R28" s="823"/>
      <c r="S28" s="823"/>
      <c r="T28" s="823"/>
      <c r="U28" s="823"/>
      <c r="V28" s="823">
        <v>4265</v>
      </c>
      <c r="W28" s="823"/>
      <c r="X28" s="823"/>
      <c r="Y28" s="823"/>
      <c r="Z28" s="823"/>
      <c r="AA28" s="823">
        <v>23</v>
      </c>
      <c r="AB28" s="823"/>
      <c r="AC28" s="823"/>
      <c r="AD28" s="823"/>
      <c r="AE28" s="824"/>
      <c r="AF28" s="825">
        <v>23</v>
      </c>
      <c r="AG28" s="823"/>
      <c r="AH28" s="823"/>
      <c r="AI28" s="823"/>
      <c r="AJ28" s="826"/>
      <c r="AK28" s="827">
        <v>427</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4617</v>
      </c>
      <c r="R29" s="784"/>
      <c r="S29" s="784"/>
      <c r="T29" s="784"/>
      <c r="U29" s="784"/>
      <c r="V29" s="784">
        <v>4522</v>
      </c>
      <c r="W29" s="784"/>
      <c r="X29" s="784"/>
      <c r="Y29" s="784"/>
      <c r="Z29" s="784"/>
      <c r="AA29" s="784">
        <v>95</v>
      </c>
      <c r="AB29" s="784"/>
      <c r="AC29" s="784"/>
      <c r="AD29" s="784"/>
      <c r="AE29" s="785"/>
      <c r="AF29" s="786">
        <v>95</v>
      </c>
      <c r="AG29" s="787"/>
      <c r="AH29" s="787"/>
      <c r="AI29" s="787"/>
      <c r="AJ29" s="788"/>
      <c r="AK29" s="834">
        <v>758</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632</v>
      </c>
      <c r="R30" s="784"/>
      <c r="S30" s="784"/>
      <c r="T30" s="784"/>
      <c r="U30" s="784"/>
      <c r="V30" s="784">
        <v>617</v>
      </c>
      <c r="W30" s="784"/>
      <c r="X30" s="784"/>
      <c r="Y30" s="784"/>
      <c r="Z30" s="784"/>
      <c r="AA30" s="784">
        <v>15</v>
      </c>
      <c r="AB30" s="784"/>
      <c r="AC30" s="784"/>
      <c r="AD30" s="784"/>
      <c r="AE30" s="785"/>
      <c r="AF30" s="786">
        <v>15</v>
      </c>
      <c r="AG30" s="787"/>
      <c r="AH30" s="787"/>
      <c r="AI30" s="787"/>
      <c r="AJ30" s="788"/>
      <c r="AK30" s="834">
        <v>211</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620</v>
      </c>
      <c r="R31" s="784"/>
      <c r="S31" s="784"/>
      <c r="T31" s="784"/>
      <c r="U31" s="784"/>
      <c r="V31" s="784">
        <v>604</v>
      </c>
      <c r="W31" s="784"/>
      <c r="X31" s="784"/>
      <c r="Y31" s="784"/>
      <c r="Z31" s="784"/>
      <c r="AA31" s="784">
        <v>16</v>
      </c>
      <c r="AB31" s="784"/>
      <c r="AC31" s="784"/>
      <c r="AD31" s="784"/>
      <c r="AE31" s="785"/>
      <c r="AF31" s="786">
        <v>1786</v>
      </c>
      <c r="AG31" s="787"/>
      <c r="AH31" s="787"/>
      <c r="AI31" s="787"/>
      <c r="AJ31" s="788"/>
      <c r="AK31" s="834">
        <v>229</v>
      </c>
      <c r="AL31" s="830"/>
      <c r="AM31" s="830"/>
      <c r="AN31" s="830"/>
      <c r="AO31" s="830"/>
      <c r="AP31" s="830">
        <v>2554</v>
      </c>
      <c r="AQ31" s="830"/>
      <c r="AR31" s="830"/>
      <c r="AS31" s="830"/>
      <c r="AT31" s="830"/>
      <c r="AU31" s="830">
        <v>140</v>
      </c>
      <c r="AV31" s="830"/>
      <c r="AW31" s="830"/>
      <c r="AX31" s="830"/>
      <c r="AY31" s="830"/>
      <c r="AZ31" s="831" t="s">
        <v>564</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105</v>
      </c>
      <c r="R32" s="784"/>
      <c r="S32" s="784"/>
      <c r="T32" s="784"/>
      <c r="U32" s="784"/>
      <c r="V32" s="784">
        <v>99</v>
      </c>
      <c r="W32" s="784"/>
      <c r="X32" s="784"/>
      <c r="Y32" s="784"/>
      <c r="Z32" s="784"/>
      <c r="AA32" s="784">
        <v>6</v>
      </c>
      <c r="AB32" s="784"/>
      <c r="AC32" s="784"/>
      <c r="AD32" s="784"/>
      <c r="AE32" s="785"/>
      <c r="AF32" s="786">
        <v>31</v>
      </c>
      <c r="AG32" s="787"/>
      <c r="AH32" s="787"/>
      <c r="AI32" s="787"/>
      <c r="AJ32" s="788"/>
      <c r="AK32" s="834">
        <v>120</v>
      </c>
      <c r="AL32" s="830"/>
      <c r="AM32" s="830"/>
      <c r="AN32" s="830"/>
      <c r="AO32" s="830"/>
      <c r="AP32" s="830">
        <v>189</v>
      </c>
      <c r="AQ32" s="830"/>
      <c r="AR32" s="830"/>
      <c r="AS32" s="830"/>
      <c r="AT32" s="830"/>
      <c r="AU32" s="830">
        <v>181</v>
      </c>
      <c r="AV32" s="830"/>
      <c r="AW32" s="830"/>
      <c r="AX32" s="830"/>
      <c r="AY32" s="830"/>
      <c r="AZ32" s="831" t="s">
        <v>564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1951</v>
      </c>
      <c r="AG63" s="844"/>
      <c r="AH63" s="844"/>
      <c r="AI63" s="844"/>
      <c r="AJ63" s="845"/>
      <c r="AK63" s="846"/>
      <c r="AL63" s="841"/>
      <c r="AM63" s="841"/>
      <c r="AN63" s="841"/>
      <c r="AO63" s="841"/>
      <c r="AP63" s="844">
        <v>2743</v>
      </c>
      <c r="AQ63" s="844"/>
      <c r="AR63" s="844"/>
      <c r="AS63" s="844"/>
      <c r="AT63" s="844"/>
      <c r="AU63" s="844">
        <v>321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75</v>
      </c>
      <c r="R68" s="866"/>
      <c r="S68" s="866"/>
      <c r="T68" s="866"/>
      <c r="U68" s="866"/>
      <c r="V68" s="866">
        <v>68</v>
      </c>
      <c r="W68" s="866"/>
      <c r="X68" s="866"/>
      <c r="Y68" s="866"/>
      <c r="Z68" s="866"/>
      <c r="AA68" s="866">
        <v>7</v>
      </c>
      <c r="AB68" s="866"/>
      <c r="AC68" s="866"/>
      <c r="AD68" s="866"/>
      <c r="AE68" s="866"/>
      <c r="AF68" s="866">
        <v>7</v>
      </c>
      <c r="AG68" s="866"/>
      <c r="AH68" s="866"/>
      <c r="AI68" s="866"/>
      <c r="AJ68" s="866"/>
      <c r="AK68" s="866">
        <v>17</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563</v>
      </c>
      <c r="C69" s="874"/>
      <c r="D69" s="874"/>
      <c r="E69" s="874"/>
      <c r="F69" s="874"/>
      <c r="G69" s="874"/>
      <c r="H69" s="874"/>
      <c r="I69" s="874"/>
      <c r="J69" s="874"/>
      <c r="K69" s="874"/>
      <c r="L69" s="874"/>
      <c r="M69" s="874"/>
      <c r="N69" s="874"/>
      <c r="O69" s="874"/>
      <c r="P69" s="875"/>
      <c r="Q69" s="876">
        <v>143031</v>
      </c>
      <c r="R69" s="830"/>
      <c r="S69" s="830"/>
      <c r="T69" s="830"/>
      <c r="U69" s="830"/>
      <c r="V69" s="830">
        <v>140009</v>
      </c>
      <c r="W69" s="830"/>
      <c r="X69" s="830"/>
      <c r="Y69" s="830"/>
      <c r="Z69" s="830"/>
      <c r="AA69" s="830">
        <v>3022</v>
      </c>
      <c r="AB69" s="830"/>
      <c r="AC69" s="830"/>
      <c r="AD69" s="830"/>
      <c r="AE69" s="830"/>
      <c r="AF69" s="830">
        <v>3022</v>
      </c>
      <c r="AG69" s="830"/>
      <c r="AH69" s="830"/>
      <c r="AI69" s="830"/>
      <c r="AJ69" s="830"/>
      <c r="AK69" s="830" t="s">
        <v>564</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381</v>
      </c>
      <c r="R70" s="830"/>
      <c r="S70" s="830"/>
      <c r="T70" s="830"/>
      <c r="U70" s="830"/>
      <c r="V70" s="830">
        <v>317</v>
      </c>
      <c r="W70" s="830"/>
      <c r="X70" s="830"/>
      <c r="Y70" s="830"/>
      <c r="Z70" s="830"/>
      <c r="AA70" s="830">
        <v>64</v>
      </c>
      <c r="AB70" s="830"/>
      <c r="AC70" s="830"/>
      <c r="AD70" s="830"/>
      <c r="AE70" s="830"/>
      <c r="AF70" s="830">
        <v>64</v>
      </c>
      <c r="AG70" s="830"/>
      <c r="AH70" s="830"/>
      <c r="AI70" s="830"/>
      <c r="AJ70" s="830"/>
      <c r="AK70" s="830" t="s">
        <v>564</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2451</v>
      </c>
      <c r="R71" s="830"/>
      <c r="S71" s="830"/>
      <c r="T71" s="830"/>
      <c r="U71" s="830"/>
      <c r="V71" s="830">
        <v>2236</v>
      </c>
      <c r="W71" s="830"/>
      <c r="X71" s="830"/>
      <c r="Y71" s="830"/>
      <c r="Z71" s="830"/>
      <c r="AA71" s="830">
        <v>215</v>
      </c>
      <c r="AB71" s="830"/>
      <c r="AC71" s="830"/>
      <c r="AD71" s="830"/>
      <c r="AE71" s="830"/>
      <c r="AF71" s="830">
        <v>198</v>
      </c>
      <c r="AG71" s="830"/>
      <c r="AH71" s="830"/>
      <c r="AI71" s="830"/>
      <c r="AJ71" s="830"/>
      <c r="AK71" s="830">
        <v>10</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286</v>
      </c>
      <c r="R72" s="830"/>
      <c r="S72" s="830"/>
      <c r="T72" s="830"/>
      <c r="U72" s="830"/>
      <c r="V72" s="830">
        <v>251</v>
      </c>
      <c r="W72" s="830"/>
      <c r="X72" s="830"/>
      <c r="Y72" s="830"/>
      <c r="Z72" s="830"/>
      <c r="AA72" s="830">
        <v>35</v>
      </c>
      <c r="AB72" s="830"/>
      <c r="AC72" s="830"/>
      <c r="AD72" s="830"/>
      <c r="AE72" s="830"/>
      <c r="AF72" s="830">
        <v>35</v>
      </c>
      <c r="AG72" s="830"/>
      <c r="AH72" s="830"/>
      <c r="AI72" s="830"/>
      <c r="AJ72" s="830"/>
      <c r="AK72" s="830" t="s">
        <v>564</v>
      </c>
      <c r="AL72" s="830"/>
      <c r="AM72" s="830"/>
      <c r="AN72" s="830"/>
      <c r="AO72" s="830"/>
      <c r="AP72" s="830">
        <v>291</v>
      </c>
      <c r="AQ72" s="830"/>
      <c r="AR72" s="830"/>
      <c r="AS72" s="830"/>
      <c r="AT72" s="830"/>
      <c r="AU72" s="830">
        <v>198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4917</v>
      </c>
      <c r="R73" s="830"/>
      <c r="S73" s="830"/>
      <c r="T73" s="830"/>
      <c r="U73" s="830"/>
      <c r="V73" s="830">
        <v>4349</v>
      </c>
      <c r="W73" s="830"/>
      <c r="X73" s="830"/>
      <c r="Y73" s="830"/>
      <c r="Z73" s="830"/>
      <c r="AA73" s="830">
        <v>568</v>
      </c>
      <c r="AB73" s="830"/>
      <c r="AC73" s="830"/>
      <c r="AD73" s="830"/>
      <c r="AE73" s="830"/>
      <c r="AF73" s="830">
        <v>568</v>
      </c>
      <c r="AG73" s="830"/>
      <c r="AH73" s="830"/>
      <c r="AI73" s="830"/>
      <c r="AJ73" s="830"/>
      <c r="AK73" s="830">
        <v>11</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553</v>
      </c>
      <c r="C74" s="874"/>
      <c r="D74" s="874"/>
      <c r="E74" s="874"/>
      <c r="F74" s="874"/>
      <c r="G74" s="874"/>
      <c r="H74" s="874"/>
      <c r="I74" s="874"/>
      <c r="J74" s="874"/>
      <c r="K74" s="874"/>
      <c r="L74" s="874"/>
      <c r="M74" s="874"/>
      <c r="N74" s="874"/>
      <c r="O74" s="874"/>
      <c r="P74" s="875"/>
      <c r="Q74" s="876">
        <v>96</v>
      </c>
      <c r="R74" s="830"/>
      <c r="S74" s="830"/>
      <c r="T74" s="830"/>
      <c r="U74" s="830"/>
      <c r="V74" s="830">
        <v>63</v>
      </c>
      <c r="W74" s="830"/>
      <c r="X74" s="830"/>
      <c r="Y74" s="830"/>
      <c r="Z74" s="830"/>
      <c r="AA74" s="830">
        <v>33</v>
      </c>
      <c r="AB74" s="830"/>
      <c r="AC74" s="830"/>
      <c r="AD74" s="830"/>
      <c r="AE74" s="830"/>
      <c r="AF74" s="830">
        <v>33</v>
      </c>
      <c r="AG74" s="830"/>
      <c r="AH74" s="830"/>
      <c r="AI74" s="830"/>
      <c r="AJ74" s="830"/>
      <c r="AK74" s="830" t="s">
        <v>564</v>
      </c>
      <c r="AL74" s="830"/>
      <c r="AM74" s="830"/>
      <c r="AN74" s="830"/>
      <c r="AO74" s="830"/>
      <c r="AP74" s="830" t="s">
        <v>564</v>
      </c>
      <c r="AQ74" s="830"/>
      <c r="AR74" s="830"/>
      <c r="AS74" s="830"/>
      <c r="AT74" s="830"/>
      <c r="AU74" s="830" t="s">
        <v>564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554</v>
      </c>
      <c r="C75" s="874"/>
      <c r="D75" s="874"/>
      <c r="E75" s="874"/>
      <c r="F75" s="874"/>
      <c r="G75" s="874"/>
      <c r="H75" s="874"/>
      <c r="I75" s="874"/>
      <c r="J75" s="874"/>
      <c r="K75" s="874"/>
      <c r="L75" s="874"/>
      <c r="M75" s="874"/>
      <c r="N75" s="874"/>
      <c r="O75" s="874"/>
      <c r="P75" s="875"/>
      <c r="Q75" s="877">
        <v>2</v>
      </c>
      <c r="R75" s="878"/>
      <c r="S75" s="878"/>
      <c r="T75" s="878"/>
      <c r="U75" s="834"/>
      <c r="V75" s="879">
        <v>1</v>
      </c>
      <c r="W75" s="878"/>
      <c r="X75" s="878"/>
      <c r="Y75" s="878"/>
      <c r="Z75" s="834"/>
      <c r="AA75" s="879">
        <v>1</v>
      </c>
      <c r="AB75" s="878"/>
      <c r="AC75" s="878"/>
      <c r="AD75" s="878"/>
      <c r="AE75" s="834"/>
      <c r="AF75" s="879">
        <v>1</v>
      </c>
      <c r="AG75" s="878"/>
      <c r="AH75" s="878"/>
      <c r="AI75" s="878"/>
      <c r="AJ75" s="834"/>
      <c r="AK75" s="879" t="s">
        <v>564</v>
      </c>
      <c r="AL75" s="878"/>
      <c r="AM75" s="878"/>
      <c r="AN75" s="878"/>
      <c r="AO75" s="834"/>
      <c r="AP75" s="879" t="s">
        <v>564</v>
      </c>
      <c r="AQ75" s="878"/>
      <c r="AR75" s="878"/>
      <c r="AS75" s="878"/>
      <c r="AT75" s="834"/>
      <c r="AU75" s="879" t="s">
        <v>564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555</v>
      </c>
      <c r="C76" s="874"/>
      <c r="D76" s="874"/>
      <c r="E76" s="874"/>
      <c r="F76" s="874"/>
      <c r="G76" s="874"/>
      <c r="H76" s="874"/>
      <c r="I76" s="874"/>
      <c r="J76" s="874"/>
      <c r="K76" s="874"/>
      <c r="L76" s="874"/>
      <c r="M76" s="874"/>
      <c r="N76" s="874"/>
      <c r="O76" s="874"/>
      <c r="P76" s="875"/>
      <c r="Q76" s="877">
        <v>1628</v>
      </c>
      <c r="R76" s="878"/>
      <c r="S76" s="878"/>
      <c r="T76" s="878"/>
      <c r="U76" s="834"/>
      <c r="V76" s="879">
        <v>1524</v>
      </c>
      <c r="W76" s="878"/>
      <c r="X76" s="878"/>
      <c r="Y76" s="878"/>
      <c r="Z76" s="834"/>
      <c r="AA76" s="879">
        <v>104</v>
      </c>
      <c r="AB76" s="878"/>
      <c r="AC76" s="878"/>
      <c r="AD76" s="878"/>
      <c r="AE76" s="834"/>
      <c r="AF76" s="879">
        <v>104</v>
      </c>
      <c r="AG76" s="878"/>
      <c r="AH76" s="878"/>
      <c r="AI76" s="878"/>
      <c r="AJ76" s="834"/>
      <c r="AK76" s="879">
        <v>40</v>
      </c>
      <c r="AL76" s="878"/>
      <c r="AM76" s="878"/>
      <c r="AN76" s="878"/>
      <c r="AO76" s="834"/>
      <c r="AP76" s="879">
        <v>32</v>
      </c>
      <c r="AQ76" s="878"/>
      <c r="AR76" s="878"/>
      <c r="AS76" s="878"/>
      <c r="AT76" s="834"/>
      <c r="AU76" s="879">
        <v>16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556</v>
      </c>
      <c r="C77" s="874"/>
      <c r="D77" s="874"/>
      <c r="E77" s="874"/>
      <c r="F77" s="874"/>
      <c r="G77" s="874"/>
      <c r="H77" s="874"/>
      <c r="I77" s="874"/>
      <c r="J77" s="874"/>
      <c r="K77" s="874"/>
      <c r="L77" s="874"/>
      <c r="M77" s="874"/>
      <c r="N77" s="874"/>
      <c r="O77" s="874"/>
      <c r="P77" s="875"/>
      <c r="Q77" s="877">
        <v>97</v>
      </c>
      <c r="R77" s="878"/>
      <c r="S77" s="878"/>
      <c r="T77" s="878"/>
      <c r="U77" s="834"/>
      <c r="V77" s="879">
        <v>88</v>
      </c>
      <c r="W77" s="878"/>
      <c r="X77" s="878"/>
      <c r="Y77" s="878"/>
      <c r="Z77" s="834"/>
      <c r="AA77" s="879">
        <v>9</v>
      </c>
      <c r="AB77" s="878"/>
      <c r="AC77" s="878"/>
      <c r="AD77" s="878"/>
      <c r="AE77" s="834"/>
      <c r="AF77" s="879">
        <v>9</v>
      </c>
      <c r="AG77" s="878"/>
      <c r="AH77" s="878"/>
      <c r="AI77" s="878"/>
      <c r="AJ77" s="834"/>
      <c r="AK77" s="879" t="s">
        <v>564</v>
      </c>
      <c r="AL77" s="878"/>
      <c r="AM77" s="878"/>
      <c r="AN77" s="878"/>
      <c r="AO77" s="834"/>
      <c r="AP77" s="879" t="s">
        <v>564</v>
      </c>
      <c r="AQ77" s="878"/>
      <c r="AR77" s="878"/>
      <c r="AS77" s="878"/>
      <c r="AT77" s="834"/>
      <c r="AU77" s="879" t="s">
        <v>564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4041</v>
      </c>
      <c r="AG88" s="844"/>
      <c r="AH88" s="844"/>
      <c r="AI88" s="844"/>
      <c r="AJ88" s="844"/>
      <c r="AK88" s="841"/>
      <c r="AL88" s="841"/>
      <c r="AM88" s="841"/>
      <c r="AN88" s="841"/>
      <c r="AO88" s="841"/>
      <c r="AP88" s="844">
        <v>323</v>
      </c>
      <c r="AQ88" s="844"/>
      <c r="AR88" s="844"/>
      <c r="AS88" s="844"/>
      <c r="AT88" s="844"/>
      <c r="AU88" s="844">
        <v>214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t="s">
        <v>564</v>
      </c>
      <c r="CX102" s="852"/>
      <c r="CY102" s="852"/>
      <c r="CZ102" s="852"/>
      <c r="DA102" s="891"/>
      <c r="DB102" s="890" t="s">
        <v>564</v>
      </c>
      <c r="DC102" s="852"/>
      <c r="DD102" s="852"/>
      <c r="DE102" s="852"/>
      <c r="DF102" s="891"/>
      <c r="DG102" s="890" t="s">
        <v>564</v>
      </c>
      <c r="DH102" s="852"/>
      <c r="DI102" s="852"/>
      <c r="DJ102" s="852"/>
      <c r="DK102" s="891"/>
      <c r="DL102" s="890" t="s">
        <v>564</v>
      </c>
      <c r="DM102" s="852"/>
      <c r="DN102" s="852"/>
      <c r="DO102" s="852"/>
      <c r="DP102" s="891"/>
      <c r="DQ102" s="890" t="s">
        <v>564</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2544326</v>
      </c>
      <c r="AB110" s="900"/>
      <c r="AC110" s="900"/>
      <c r="AD110" s="900"/>
      <c r="AE110" s="901"/>
      <c r="AF110" s="902">
        <v>2456412</v>
      </c>
      <c r="AG110" s="900"/>
      <c r="AH110" s="900"/>
      <c r="AI110" s="900"/>
      <c r="AJ110" s="901"/>
      <c r="AK110" s="902">
        <v>2280751</v>
      </c>
      <c r="AL110" s="900"/>
      <c r="AM110" s="900"/>
      <c r="AN110" s="900"/>
      <c r="AO110" s="901"/>
      <c r="AP110" s="903">
        <v>22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18920911</v>
      </c>
      <c r="BR110" s="931"/>
      <c r="BS110" s="931"/>
      <c r="BT110" s="931"/>
      <c r="BU110" s="931"/>
      <c r="BV110" s="931">
        <v>18052524</v>
      </c>
      <c r="BW110" s="931"/>
      <c r="BX110" s="931"/>
      <c r="BY110" s="931"/>
      <c r="BZ110" s="931"/>
      <c r="CA110" s="931">
        <v>16994991</v>
      </c>
      <c r="CB110" s="931"/>
      <c r="CC110" s="931"/>
      <c r="CD110" s="931"/>
      <c r="CE110" s="931"/>
      <c r="CF110" s="944">
        <v>163.6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31889</v>
      </c>
      <c r="BR111" s="926"/>
      <c r="BS111" s="926"/>
      <c r="BT111" s="926"/>
      <c r="BU111" s="926"/>
      <c r="BV111" s="926">
        <v>18512</v>
      </c>
      <c r="BW111" s="926"/>
      <c r="BX111" s="926"/>
      <c r="BY111" s="926"/>
      <c r="BZ111" s="926"/>
      <c r="CA111" s="926">
        <v>8424</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429606</v>
      </c>
      <c r="BR112" s="926"/>
      <c r="BS112" s="926"/>
      <c r="BT112" s="926"/>
      <c r="BU112" s="926"/>
      <c r="BV112" s="926">
        <v>370155</v>
      </c>
      <c r="BW112" s="926"/>
      <c r="BX112" s="926"/>
      <c r="BY112" s="926"/>
      <c r="BZ112" s="926"/>
      <c r="CA112" s="926">
        <v>321899</v>
      </c>
      <c r="CB112" s="926"/>
      <c r="CC112" s="926"/>
      <c r="CD112" s="926"/>
      <c r="CE112" s="926"/>
      <c r="CF112" s="920">
        <v>3.1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92728</v>
      </c>
      <c r="AB113" s="938"/>
      <c r="AC113" s="938"/>
      <c r="AD113" s="938"/>
      <c r="AE113" s="939"/>
      <c r="AF113" s="940">
        <v>76358</v>
      </c>
      <c r="AG113" s="938"/>
      <c r="AH113" s="938"/>
      <c r="AI113" s="938"/>
      <c r="AJ113" s="939"/>
      <c r="AK113" s="940">
        <v>64115</v>
      </c>
      <c r="AL113" s="938"/>
      <c r="AM113" s="938"/>
      <c r="AN113" s="938"/>
      <c r="AO113" s="939"/>
      <c r="AP113" s="941">
        <v>0.6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269751</v>
      </c>
      <c r="BR113" s="926"/>
      <c r="BS113" s="926"/>
      <c r="BT113" s="926"/>
      <c r="BU113" s="926"/>
      <c r="BV113" s="926">
        <v>244303</v>
      </c>
      <c r="BW113" s="926"/>
      <c r="BX113" s="926"/>
      <c r="BY113" s="926"/>
      <c r="BZ113" s="926"/>
      <c r="CA113" s="926">
        <v>213263</v>
      </c>
      <c r="CB113" s="926"/>
      <c r="CC113" s="926"/>
      <c r="CD113" s="926"/>
      <c r="CE113" s="926"/>
      <c r="CF113" s="920">
        <v>2.1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26068</v>
      </c>
      <c r="AB114" s="959"/>
      <c r="AC114" s="959"/>
      <c r="AD114" s="959"/>
      <c r="AE114" s="960"/>
      <c r="AF114" s="961">
        <v>27689</v>
      </c>
      <c r="AG114" s="959"/>
      <c r="AH114" s="959"/>
      <c r="AI114" s="959"/>
      <c r="AJ114" s="960"/>
      <c r="AK114" s="961">
        <v>27697</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2582232</v>
      </c>
      <c r="BR114" s="926"/>
      <c r="BS114" s="926"/>
      <c r="BT114" s="926"/>
      <c r="BU114" s="926"/>
      <c r="BV114" s="926">
        <v>2575198</v>
      </c>
      <c r="BW114" s="926"/>
      <c r="BX114" s="926"/>
      <c r="BY114" s="926"/>
      <c r="BZ114" s="926"/>
      <c r="CA114" s="926">
        <v>2509397</v>
      </c>
      <c r="CB114" s="926"/>
      <c r="CC114" s="926"/>
      <c r="CD114" s="926"/>
      <c r="CE114" s="926"/>
      <c r="CF114" s="920">
        <v>24.2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16977</v>
      </c>
      <c r="AB115" s="938"/>
      <c r="AC115" s="938"/>
      <c r="AD115" s="938"/>
      <c r="AE115" s="939"/>
      <c r="AF115" s="940">
        <v>13901</v>
      </c>
      <c r="AG115" s="938"/>
      <c r="AH115" s="938"/>
      <c r="AI115" s="938"/>
      <c r="AJ115" s="939"/>
      <c r="AK115" s="940">
        <v>10392</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2680099</v>
      </c>
      <c r="AB117" s="979"/>
      <c r="AC117" s="979"/>
      <c r="AD117" s="979"/>
      <c r="AE117" s="980"/>
      <c r="AF117" s="981">
        <v>2574360</v>
      </c>
      <c r="AG117" s="979"/>
      <c r="AH117" s="979"/>
      <c r="AI117" s="979"/>
      <c r="AJ117" s="980"/>
      <c r="AK117" s="981">
        <v>2382955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22234389</v>
      </c>
      <c r="BR119" s="1000"/>
      <c r="BS119" s="1000"/>
      <c r="BT119" s="1000"/>
      <c r="BU119" s="1000"/>
      <c r="BV119" s="1000">
        <v>21260692</v>
      </c>
      <c r="BW119" s="1000"/>
      <c r="BX119" s="1000"/>
      <c r="BY119" s="1000"/>
      <c r="BZ119" s="1000"/>
      <c r="CA119" s="1000">
        <v>20047974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31889</v>
      </c>
      <c r="DH119" s="986"/>
      <c r="DI119" s="986"/>
      <c r="DJ119" s="986"/>
      <c r="DK119" s="987"/>
      <c r="DL119" s="985">
        <v>18512</v>
      </c>
      <c r="DM119" s="986"/>
      <c r="DN119" s="986"/>
      <c r="DO119" s="986"/>
      <c r="DP119" s="987"/>
      <c r="DQ119" s="985">
        <v>8424</v>
      </c>
      <c r="DR119" s="986"/>
      <c r="DS119" s="986"/>
      <c r="DT119" s="986"/>
      <c r="DU119" s="987"/>
      <c r="DV119" s="988">
        <v>0.1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12849223</v>
      </c>
      <c r="BR120" s="931"/>
      <c r="BS120" s="931"/>
      <c r="BT120" s="931"/>
      <c r="BU120" s="931"/>
      <c r="BV120" s="931">
        <v>13074288</v>
      </c>
      <c r="BW120" s="931"/>
      <c r="BX120" s="931"/>
      <c r="BY120" s="931"/>
      <c r="BZ120" s="931"/>
      <c r="CA120" s="931">
        <v>13052472</v>
      </c>
      <c r="CB120" s="931"/>
      <c r="CC120" s="931"/>
      <c r="CD120" s="931"/>
      <c r="CE120" s="931"/>
      <c r="CF120" s="944">
        <v>125.6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181417</v>
      </c>
      <c r="DR120" s="931"/>
      <c r="DS120" s="931"/>
      <c r="DT120" s="931"/>
      <c r="DU120" s="931"/>
      <c r="DV120" s="932">
        <v>1.7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93618</v>
      </c>
      <c r="BR121" s="926"/>
      <c r="BS121" s="926"/>
      <c r="BT121" s="926"/>
      <c r="BU121" s="926"/>
      <c r="BV121" s="926">
        <v>77532</v>
      </c>
      <c r="BW121" s="926"/>
      <c r="BX121" s="926"/>
      <c r="BY121" s="926"/>
      <c r="BZ121" s="926"/>
      <c r="CA121" s="926">
        <v>59685</v>
      </c>
      <c r="CB121" s="926"/>
      <c r="CC121" s="926"/>
      <c r="CD121" s="926"/>
      <c r="CE121" s="926"/>
      <c r="CF121" s="920">
        <v>0.6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119234</v>
      </c>
      <c r="DH121" s="926"/>
      <c r="DI121" s="926"/>
      <c r="DJ121" s="926"/>
      <c r="DK121" s="926"/>
      <c r="DL121" s="926">
        <v>125569</v>
      </c>
      <c r="DM121" s="926"/>
      <c r="DN121" s="926"/>
      <c r="DO121" s="926"/>
      <c r="DP121" s="926"/>
      <c r="DQ121" s="926">
        <v>140482</v>
      </c>
      <c r="DR121" s="926"/>
      <c r="DS121" s="926"/>
      <c r="DT121" s="926"/>
      <c r="DU121" s="926"/>
      <c r="DV121" s="927">
        <v>1.4</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15149507</v>
      </c>
      <c r="BR122" s="1000"/>
      <c r="BS122" s="1000"/>
      <c r="BT122" s="1000"/>
      <c r="BU122" s="1000"/>
      <c r="BV122" s="1000">
        <v>14545377</v>
      </c>
      <c r="BW122" s="1000"/>
      <c r="BX122" s="1000"/>
      <c r="BY122" s="1000"/>
      <c r="BZ122" s="1000"/>
      <c r="CA122" s="1000">
        <v>13634649</v>
      </c>
      <c r="CB122" s="1000"/>
      <c r="CC122" s="1000"/>
      <c r="CD122" s="1000"/>
      <c r="CE122" s="1000"/>
      <c r="CF122" s="1017">
        <v>131.19999999999999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28092348</v>
      </c>
      <c r="BR123" s="1064"/>
      <c r="BS123" s="1064"/>
      <c r="BT123" s="1064"/>
      <c r="BU123" s="1064"/>
      <c r="BV123" s="1064">
        <v>27697197</v>
      </c>
      <c r="BW123" s="1064"/>
      <c r="BX123" s="1064"/>
      <c r="BY123" s="1064"/>
      <c r="BZ123" s="1064"/>
      <c r="CA123" s="1064">
        <v>26746806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310372</v>
      </c>
      <c r="DH124" s="986"/>
      <c r="DI124" s="986"/>
      <c r="DJ124" s="986"/>
      <c r="DK124" s="987"/>
      <c r="DL124" s="985">
        <v>244586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16180</v>
      </c>
      <c r="AB126" s="959"/>
      <c r="AC126" s="959"/>
      <c r="AD126" s="959"/>
      <c r="AE126" s="960"/>
      <c r="AF126" s="961">
        <v>13377</v>
      </c>
      <c r="AG126" s="959"/>
      <c r="AH126" s="959"/>
      <c r="AI126" s="959"/>
      <c r="AJ126" s="960"/>
      <c r="AK126" s="961">
        <v>10087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797</v>
      </c>
      <c r="AB127" s="959"/>
      <c r="AC127" s="959"/>
      <c r="AD127" s="959"/>
      <c r="AE127" s="960"/>
      <c r="AF127" s="961">
        <v>524</v>
      </c>
      <c r="AG127" s="959"/>
      <c r="AH127" s="959"/>
      <c r="AI127" s="959"/>
      <c r="AJ127" s="960"/>
      <c r="AK127" s="961">
        <v>305</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42738</v>
      </c>
      <c r="AB128" s="1046"/>
      <c r="AC128" s="1046"/>
      <c r="AD128" s="1046"/>
      <c r="AE128" s="1047"/>
      <c r="AF128" s="1048">
        <v>26455</v>
      </c>
      <c r="AG128" s="1046"/>
      <c r="AH128" s="1046"/>
      <c r="AI128" s="1046"/>
      <c r="AJ128" s="1047"/>
      <c r="AK128" s="1048">
        <v>41061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13.05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11962625</v>
      </c>
      <c r="AB129" s="959"/>
      <c r="AC129" s="959"/>
      <c r="AD129" s="959"/>
      <c r="AE129" s="960"/>
      <c r="AF129" s="961">
        <v>11985669</v>
      </c>
      <c r="AG129" s="959"/>
      <c r="AH129" s="959"/>
      <c r="AI129" s="959"/>
      <c r="AJ129" s="960"/>
      <c r="AK129" s="961">
        <v>12022077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18.05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1762050</v>
      </c>
      <c r="AB130" s="959"/>
      <c r="AC130" s="959"/>
      <c r="AD130" s="959"/>
      <c r="AE130" s="960"/>
      <c r="AF130" s="961">
        <v>1727296</v>
      </c>
      <c r="AG130" s="959"/>
      <c r="AH130" s="959"/>
      <c r="AI130" s="959"/>
      <c r="AJ130" s="960"/>
      <c r="AK130" s="961">
        <v>1632951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10200575</v>
      </c>
      <c r="AB131" s="986"/>
      <c r="AC131" s="986"/>
      <c r="AD131" s="986"/>
      <c r="AE131" s="987"/>
      <c r="AF131" s="985">
        <v>10258373</v>
      </c>
      <c r="AG131" s="986"/>
      <c r="AH131" s="986"/>
      <c r="AI131" s="986"/>
      <c r="AJ131" s="987"/>
      <c r="AK131" s="985">
        <v>10389126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8.5809966600000003</v>
      </c>
      <c r="AB132" s="1097"/>
      <c r="AC132" s="1097"/>
      <c r="AD132" s="1097"/>
      <c r="AE132" s="1098"/>
      <c r="AF132" s="1099">
        <v>7.9994069229999996</v>
      </c>
      <c r="AG132" s="1097"/>
      <c r="AH132" s="1097"/>
      <c r="AI132" s="1097"/>
      <c r="AJ132" s="1098"/>
      <c r="AK132" s="1099">
        <v>6.8238945219999998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7.7</v>
      </c>
      <c r="AB133" s="1080"/>
      <c r="AC133" s="1080"/>
      <c r="AD133" s="1080"/>
      <c r="AE133" s="1081"/>
      <c r="AF133" s="1079">
        <v>7.9</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M1x2W6Xfp3b8Fp842949ZKnaWCyex3JWk1SBAq0K8x7G3gK9uXDeaXezxunMaM8nzWE3Vi9ifGEmT8Szgtjzw==" saltValue="ngkd/zrcNZGeVjVutfAT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ftS6oVHNCJV6aTelBD3nf2KjaYomorT37Nf2fMTwsJYdgIQ5BOZ2MxGzVsByHZua7lbfObr/EV0F3sEGNq2mQ==" saltValue="DjWTpbrrxpsxds1NLsEkj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W1uffB34AxlUqVM10xHaDtfBZtLpOXx23mbn/ab+Q3PnJCbaA2S2mU7TXAPCOK832Q3qcNK6NDjqe5iRKfwlA==" saltValue="h3IMi7AD+xsgD0Q1vVIcS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3577168</v>
      </c>
      <c r="AP9" s="269">
        <v>104632</v>
      </c>
      <c r="AQ9" s="270">
        <v>117270</v>
      </c>
      <c r="AR9" s="271">
        <v>-10.8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585073</v>
      </c>
      <c r="AP10" s="272">
        <v>17113</v>
      </c>
      <c r="AQ10" s="273">
        <v>10490</v>
      </c>
      <c r="AR10" s="274">
        <v>63.1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1802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103307</v>
      </c>
      <c r="AP13" s="272">
        <v>3022</v>
      </c>
      <c r="AQ13" s="273">
        <v>4482</v>
      </c>
      <c r="AR13" s="274">
        <v>-32.6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28679</v>
      </c>
      <c r="AP14" s="272">
        <v>839</v>
      </c>
      <c r="AQ14" s="273">
        <v>2749</v>
      </c>
      <c r="AR14" s="274">
        <v>-69.5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-282233</v>
      </c>
      <c r="AP15" s="272">
        <v>-8255</v>
      </c>
      <c r="AQ15" s="273">
        <v>-7399</v>
      </c>
      <c r="AR15" s="274">
        <v>11.6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4011994</v>
      </c>
      <c r="AP16" s="272">
        <v>117351</v>
      </c>
      <c r="AQ16" s="273">
        <v>129397</v>
      </c>
      <c r="AR16" s="274">
        <v>-9.3000000000000007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9.48</v>
      </c>
      <c r="AP21" s="286">
        <v>11.07</v>
      </c>
      <c r="AQ21" s="287">
        <v>-1.59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98.8</v>
      </c>
      <c r="AP22" s="291">
        <v>97.2</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2280751</v>
      </c>
      <c r="AP32" s="300">
        <v>66712</v>
      </c>
      <c r="AQ32" s="301">
        <v>74841</v>
      </c>
      <c r="AR32" s="302">
        <v>-10.9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64115</v>
      </c>
      <c r="AP35" s="300">
        <v>1875</v>
      </c>
      <c r="AQ35" s="301">
        <v>16683</v>
      </c>
      <c r="AR35" s="302">
        <v>-88.8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27697</v>
      </c>
      <c r="AP36" s="300">
        <v>810</v>
      </c>
      <c r="AQ36" s="301">
        <v>2411</v>
      </c>
      <c r="AR36" s="302">
        <v>-66.400000000000006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10392</v>
      </c>
      <c r="AP37" s="300">
        <v>304</v>
      </c>
      <c r="AQ37" s="301">
        <v>548</v>
      </c>
      <c r="AR37" s="302">
        <v>-44.5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-41061</v>
      </c>
      <c r="AP39" s="300">
        <v>-1201</v>
      </c>
      <c r="AQ39" s="301">
        <v>-3756</v>
      </c>
      <c r="AR39" s="302">
        <v>-68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-1632951</v>
      </c>
      <c r="AP40" s="300">
        <v>-47764</v>
      </c>
      <c r="AQ40" s="301">
        <v>-63247</v>
      </c>
      <c r="AR40" s="302">
        <v>-24.5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708943</v>
      </c>
      <c r="AP41" s="300">
        <v>20737</v>
      </c>
      <c r="AQ41" s="301">
        <v>27488</v>
      </c>
      <c r="AR41" s="302">
        <v>-24.6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3450436</v>
      </c>
      <c r="AN51" s="322">
        <v>94323</v>
      </c>
      <c r="AO51" s="323">
        <v>-32.1</v>
      </c>
      <c r="AP51" s="324">
        <v>128523</v>
      </c>
      <c r="AQ51" s="325">
        <v>-3.4</v>
      </c>
      <c r="AR51" s="326">
        <v>-28.7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2435999</v>
      </c>
      <c r="AN52" s="330">
        <v>66592</v>
      </c>
      <c r="AO52" s="331">
        <v>-17.2</v>
      </c>
      <c r="AP52" s="332">
        <v>56792</v>
      </c>
      <c r="AQ52" s="333">
        <v>-0.3</v>
      </c>
      <c r="AR52" s="334">
        <v>-16.899999999999999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2530432</v>
      </c>
      <c r="AN53" s="322">
        <v>70529</v>
      </c>
      <c r="AO53" s="323">
        <v>-25.2</v>
      </c>
      <c r="AP53" s="324">
        <v>96469</v>
      </c>
      <c r="AQ53" s="325">
        <v>-24.9</v>
      </c>
      <c r="AR53" s="326">
        <v>-0.3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1683166</v>
      </c>
      <c r="AN54" s="330">
        <v>46914</v>
      </c>
      <c r="AO54" s="331">
        <v>-29.6</v>
      </c>
      <c r="AP54" s="332">
        <v>49775</v>
      </c>
      <c r="AQ54" s="333">
        <v>-12.4</v>
      </c>
      <c r="AR54" s="334">
        <v>-17.2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1549472</v>
      </c>
      <c r="AN55" s="322">
        <v>43876</v>
      </c>
      <c r="AO55" s="323">
        <v>-37.799999999999997</v>
      </c>
      <c r="AP55" s="324">
        <v>85743</v>
      </c>
      <c r="AQ55" s="325">
        <v>-11.1</v>
      </c>
      <c r="AR55" s="326">
        <v>-26.7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1079562</v>
      </c>
      <c r="AN56" s="330">
        <v>30570</v>
      </c>
      <c r="AO56" s="331">
        <v>-34.799999999999997</v>
      </c>
      <c r="AP56" s="332">
        <v>45231</v>
      </c>
      <c r="AQ56" s="333">
        <v>-9.1</v>
      </c>
      <c r="AR56" s="334">
        <v>-25.7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1737006</v>
      </c>
      <c r="AN57" s="322">
        <v>49953</v>
      </c>
      <c r="AO57" s="323">
        <v>13.9</v>
      </c>
      <c r="AP57" s="324">
        <v>92509</v>
      </c>
      <c r="AQ57" s="325">
        <v>7.9</v>
      </c>
      <c r="AR57" s="326">
        <v>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1321526</v>
      </c>
      <c r="AN58" s="330">
        <v>38004</v>
      </c>
      <c r="AO58" s="331">
        <v>24.3</v>
      </c>
      <c r="AP58" s="332">
        <v>52274</v>
      </c>
      <c r="AQ58" s="333">
        <v>15.6</v>
      </c>
      <c r="AR58" s="334">
        <v>8.6999999999999993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1506328</v>
      </c>
      <c r="AN59" s="322">
        <v>44060</v>
      </c>
      <c r="AO59" s="323">
        <v>-11.8</v>
      </c>
      <c r="AP59" s="324">
        <v>98544</v>
      </c>
      <c r="AQ59" s="325">
        <v>6.5</v>
      </c>
      <c r="AR59" s="326">
        <v>-18.3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1085996</v>
      </c>
      <c r="AN60" s="330">
        <v>31765</v>
      </c>
      <c r="AO60" s="331">
        <v>-16.399999999999999</v>
      </c>
      <c r="AP60" s="332">
        <v>55816</v>
      </c>
      <c r="AQ60" s="333">
        <v>6.8</v>
      </c>
      <c r="AR60" s="334">
        <v>-23.2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2154735</v>
      </c>
      <c r="AN61" s="337">
        <v>60548</v>
      </c>
      <c r="AO61" s="338">
        <v>-18.600000000000001</v>
      </c>
      <c r="AP61" s="339">
        <v>100358</v>
      </c>
      <c r="AQ61" s="340">
        <v>-5</v>
      </c>
      <c r="AR61" s="326">
        <v>-13.6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1521250</v>
      </c>
      <c r="AN62" s="330">
        <v>42769</v>
      </c>
      <c r="AO62" s="331">
        <v>-14.7</v>
      </c>
      <c r="AP62" s="332">
        <v>51978</v>
      </c>
      <c r="AQ62" s="333">
        <v>0.1</v>
      </c>
      <c r="AR62" s="334">
        <v>-14.8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U/NrydKRcPJ6MDGPdBrsSMEltW7Vuu066l0YezLSjKHTAQOC+8AB+/Zzy0QHqE0WUlKXzqiu0dAFdIh6txR5A==" saltValue="1cbSdm/AdCn7ahar+4Kp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XQsEd1RNvb2TPL1g+ZnlSujgSup9G5n9eclbsqoTMwgTgsTv4TuHLlhFJBD2KsSPC+LLR92EqTep3pp8bSX2aw==" saltValue="6HCnTu+J+opNb2yD3HPEc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7YqM4G0s6+V9VNPKVGr30oJGOLDFGNo5pgDMnXUZPZ0by828spUQOu+nyxgLqwocVmT9VAyugr5H+YTbjDfiZw==" saltValue="g2RX4dVBld81Tc/Y4uTd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25.36</v>
      </c>
      <c r="G47" s="12">
        <v>25.49</v>
      </c>
      <c r="H47" s="12">
        <v>26.08</v>
      </c>
      <c r="I47" s="12">
        <v>26.05</v>
      </c>
      <c r="J47" s="13">
        <v>25.75</v>
      </c>
    </row>
    <row r="48" spans="2:10" ht="57.75" customHeight="1" x14ac:dyDescent="0.2">
      <c r="B48" s="14"/>
      <c r="C48" s="1141" t="s">
        <v>4</v>
      </c>
      <c r="D48" s="1141"/>
      <c r="E48" s="1142"/>
      <c r="F48" s="15">
        <v>4.3499999999999996</v>
      </c>
      <c r="G48" s="16">
        <v>7.3</v>
      </c>
      <c r="H48" s="16">
        <v>6.77</v>
      </c>
      <c r="I48" s="16">
        <v>5.51</v>
      </c>
      <c r="J48" s="17">
        <v>5.47</v>
      </c>
    </row>
    <row r="49" spans="2:10" ht="57.75" customHeight="1" thickBot="1" x14ac:dyDescent="0.25">
      <c r="B49" s="18"/>
      <c r="C49" s="1143" t="s">
        <v>5</v>
      </c>
      <c r="D49" s="1143"/>
      <c r="E49" s="1144"/>
      <c r="F49" s="19" t="s">
        <v>530</v>
      </c>
      <c r="G49" s="20">
        <v>4</v>
      </c>
      <c r="H49" s="20" t="s">
        <v>531</v>
      </c>
      <c r="I49" s="20" t="s">
        <v>532</v>
      </c>
      <c r="J49" s="21" t="s">
        <v>533</v>
      </c>
    </row>
    <row r="50" spans="2:10" ht="13" x14ac:dyDescent="0.2"/>
  </sheetData>
  <sheetProtection algorithmName="SHA-512" hashValue="/kaEaADe64+amlF6n1jILKRyhqY3NIPaTA7SieWOdiEYDLtWpnN7osjhBXJLN11xjLuHu+NwImsCQNdJnjuZuQ==" saltValue="FXufp8G/PufPZOO/WCOO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2026-03-17T00:33:13Z</cp:lastPrinted>
  <dcterms:created xsi:type="dcterms:W3CDTF">2026-02-23T08:39:41Z</dcterms:created>
  <dcterms:modified xsi:type="dcterms:W3CDTF">2026-03-19T06:13:00Z</dcterms:modified>
  <cp:category/>
</cp:coreProperties>
</file>