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G:\共有ドライブ\110135000市町村課_2025\H_財政\R7年度　研修生\02_交付税_後期（井形）\13_財政状況資料集【前年度上席】\07 _HP公表用データ\"/>
    </mc:Choice>
  </mc:AlternateContent>
  <xr:revisionPtr revIDLastSave="0" documentId="13_ncr:1_{81580EBB-9204-4069-BBAC-65B06C5A5DEA}" xr6:coauthVersionLast="47" xr6:coauthVersionMax="47" xr10:uidLastSave="{00000000-0000-0000-0000-000000000000}"/>
  <bookViews>
    <workbookView xWindow="28680" yWindow="-120" windowWidth="29040" windowHeight="15720" tabRatio="81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C37" i="10"/>
  <c r="CO36" i="10"/>
  <c r="BE36" i="10"/>
  <c r="AM36" i="10"/>
  <c r="CO35" i="10"/>
  <c r="BE35" i="10"/>
  <c r="BE34" i="10"/>
  <c r="C34" i="10"/>
  <c r="C35" i="10" s="1"/>
  <c r="C36" i="10" s="1"/>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W34" i="10" l="1"/>
  <c r="BW35" i="10" l="1"/>
  <c r="BW36" i="10" s="1"/>
  <c r="BW37" i="10" s="1"/>
  <c r="BW38" i="10" s="1"/>
  <c r="BW39" i="10" s="1"/>
  <c r="CO34" i="10" l="1"/>
</calcChain>
</file>

<file path=xl/sharedStrings.xml><?xml version="1.0" encoding="utf-8"?>
<sst xmlns="http://schemas.openxmlformats.org/spreadsheetml/2006/main" count="1109" uniqueCount="566">
  <si>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</si>
  <si>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</si>
  <si>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</si>
  <si>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</si>
  <si>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</si>
  <si>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</si>
  <si>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</si>
  <si>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</si>
  <si>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</si>
  <si>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</si>
  <si>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</si>
  <si>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</si>
  <si>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</si>
  <si>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</si>
  <si>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</si>
  <si>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</si>
  <si>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</si>
  <si>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</si>
  <si>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</si>
  <si>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</si>
  <si>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</si>
  <si>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</si>
  <si>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</si>
  <si>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</si>
  <si>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</si>
  <si>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</si>
  <si>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</si>
  <si>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</si>
  <si>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</si>
  <si>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</si>
  <si>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</si>
  <si>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</si>
  <si>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</si>
  <si>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</si>
  <si>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</si>
  <si>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</si>
  <si>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</si>
  <si>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</si>
  <si>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</si>
  <si>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</si>
  <si>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</si>
  <si>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</si>
  <si>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</si>
  <si>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</si>
  <si>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</si>
  <si>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</si>
  <si>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</si>
  <si>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</si>
  <si>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</si>
  <si>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</si>
  <si>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</si>
  <si>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</si>
  <si>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</si>
  <si>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</si>
  <si>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</si>
  <si>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</si>
  <si>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</si>
  <si>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</si>
  <si>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</si>
  <si>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</si>
  <si>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</si>
  <si>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</si>
  <si>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</si>
  <si>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</si>
  <si>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</si>
  <si>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</si>
  <si>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</si>
  <si>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</si>
  <si>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</si>
  <si>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</si>
  <si>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</si>
  <si>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</si>
  <si>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</si>
  <si>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</si>
  <si>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</si>
  <si>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</si>
  <si>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</si>
  <si>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</si>
  <si>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</si>
  <si>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徳島県</t>
    <phoneticPr fontId="5"/>
  </si>
  <si>
    <t>市町村類型</t>
    <phoneticPr fontId="5"/>
  </si>
  <si>
    <t>Ⅰ－１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</si>
  <si>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</si>
  <si>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</si>
  <si>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</si>
  <si>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</si>
  <si>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</si>
  <si>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</si>
  <si>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</si>
  <si>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</si>
  <si>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</si>
  <si>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</si>
  <si>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</si>
  <si>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</si>
  <si>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小松島市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</si>
  <si>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</si>
  <si>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</si>
  <si>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</si>
  <si>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</si>
  <si>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</si>
  <si>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</si>
  <si>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</si>
  <si>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</si>
  <si>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</si>
  <si>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</si>
  <si>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</si>
  <si>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</si>
  <si>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</si>
  <si>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</si>
  <si>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</si>
  <si>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</si>
  <si>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</si>
  <si>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</si>
  <si>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</si>
  <si>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</si>
  <si>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</si>
  <si>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</si>
  <si>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</si>
  <si>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</si>
  <si>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</si>
  <si>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</si>
  <si>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</si>
  <si>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</si>
  <si>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</si>
  <si>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</si>
  <si>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</si>
  <si>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</si>
  <si>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</si>
  <si>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</si>
  <si>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</si>
  <si>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</si>
  <si>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</si>
  <si>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</si>
  <si>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</si>
  <si>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</si>
  <si>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</si>
  <si>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</si>
  <si>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</si>
  <si>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</si>
  <si>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</si>
  <si>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</si>
  <si>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-2.2</t>
    <phoneticPr fontId="5"/>
  </si>
  <si>
    <t>基準財政需要額</t>
    <phoneticPr fontId="25"/>
  </si>
  <si>
    <t>うち日本人(％)</t>
    <phoneticPr fontId="5"/>
  </si>
  <si>
    <t>-2.4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</si>
  <si>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</si>
  <si>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</si>
  <si>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</si>
  <si>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</si>
  <si>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</si>
  <si>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</si>
  <si>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</si>
  <si>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</si>
  <si>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</si>
  <si>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</si>
  <si>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</si>
  <si>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</si>
  <si>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</si>
  <si>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</si>
  <si>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</si>
  <si>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</si>
  <si>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</si>
  <si>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</si>
  <si>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</si>
  <si>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</si>
  <si>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</si>
  <si>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</si>
  <si>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</si>
  <si>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</si>
  <si>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</si>
  <si>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</si>
  <si>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</si>
  <si>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</si>
  <si>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</si>
  <si>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</si>
  <si>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</si>
  <si>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</si>
  <si>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</si>
  <si>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</si>
  <si>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</si>
  <si>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</si>
  <si>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</si>
  <si>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</si>
  <si>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</si>
  <si>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</si>
  <si>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</si>
  <si>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</si>
  <si>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</si>
  <si>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</si>
  <si>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</si>
  <si>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</si>
  <si>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</si>
  <si>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</si>
  <si>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</si>
  <si>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</si>
  <si>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</si>
  <si>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</si>
  <si>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</si>
  <si>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</si>
  <si>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</si>
  <si>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</si>
  <si>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</si>
  <si>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</si>
  <si>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徳島県小松島市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</si>
  <si>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</si>
  <si>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</si>
  <si>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</si>
  <si>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</si>
  <si>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</si>
  <si>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</si>
  <si>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</si>
  <si>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</si>
  <si>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</si>
  <si>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</si>
  <si>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</si>
  <si>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</si>
  <si>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</si>
  <si>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</si>
  <si>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</si>
  <si>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</si>
  <si>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</si>
  <si>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</si>
  <si>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</si>
  <si>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</si>
  <si>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</si>
  <si>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</si>
  <si>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</si>
  <si>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</si>
  <si>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</si>
  <si>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</si>
  <si>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</si>
  <si>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</si>
  <si>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</si>
  <si>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</si>
  <si>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</si>
  <si>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</si>
  <si>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</si>
  <si>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</si>
  <si>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</si>
  <si>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</si>
  <si>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</si>
  <si>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</si>
  <si>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</si>
  <si>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</si>
  <si>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</si>
  <si>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</si>
  <si>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</si>
  <si>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</si>
  <si>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</si>
  <si>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</si>
  <si>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</si>
  <si>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</si>
  <si>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</si>
  <si>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</si>
  <si>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</si>
  <si>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</si>
  <si>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</si>
  <si>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</si>
  <si>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</si>
  <si>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</si>
  <si>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</si>
  <si>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</si>
  <si>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</si>
  <si>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</si>
  <si>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</si>
  <si>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</si>
  <si>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</si>
  <si>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</si>
  <si>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</si>
  <si>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</si>
  <si>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</si>
  <si>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</si>
  <si>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</si>
  <si>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</si>
  <si>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</si>
  <si>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</si>
  <si>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</si>
  <si>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</si>
  <si>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</si>
  <si>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</si>
  <si>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</si>
  <si>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</si>
  <si>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</si>
  <si>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</si>
  <si>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</si>
  <si>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</si>
  <si>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</si>
  <si>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</si>
  <si>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</si>
  <si>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</si>
  <si>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</si>
  <si>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</si>
  <si>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</si>
  <si>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</si>
  <si>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</si>
  <si>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</si>
  <si>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</si>
  <si>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</si>
  <si>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</si>
  <si>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</si>
  <si>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</si>
  <si>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</si>
  <si>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</si>
  <si>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</si>
  <si>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</si>
  <si>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</si>
  <si>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</si>
  <si>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</si>
  <si>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</si>
  <si>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</si>
  <si>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</si>
  <si>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</si>
  <si>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</si>
  <si>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</si>
  <si>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</si>
  <si>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</si>
  <si>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</si>
  <si>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</si>
  <si>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</si>
  <si>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</si>
  <si>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</si>
  <si>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</si>
  <si>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</si>
  <si>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</si>
  <si>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</si>
  <si>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</si>
  <si>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</si>
  <si>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</si>
  <si>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</si>
  <si>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</si>
  <si>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</si>
  <si>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</si>
  <si>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</si>
  <si>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</si>
  <si>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</si>
  <si>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</si>
  <si>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</si>
  <si>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</si>
  <si>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</si>
  <si>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</si>
  <si>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</si>
  <si>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</si>
  <si>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</si>
  <si>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</si>
  <si>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</si>
  <si>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</si>
  <si>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</si>
  <si>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</si>
  <si>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</si>
  <si>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</si>
  <si>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</si>
  <si>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</si>
  <si>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</si>
  <si>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</si>
  <si>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徳島県小松島市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</si>
  <si>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</si>
  <si>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</si>
  <si>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</si>
  <si>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</si>
  <si>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</si>
  <si>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</si>
  <si>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</si>
  <si>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</si>
  <si>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</si>
  <si>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</si>
  <si>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</si>
  <si>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</si>
  <si>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</si>
  <si>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</si>
  <si>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</si>
  <si>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</si>
  <si>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</si>
  <si>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</si>
  <si>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</si>
  <si>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</si>
  <si>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小松島市住宅新築資金等貸付事業特別会計</t>
    <phoneticPr fontId="5"/>
  </si>
  <si>
    <t>小松島市土地取得事業特別会計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</si>
  <si>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</si>
  <si>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</si>
  <si>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</si>
  <si>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</si>
  <si>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</si>
  <si>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</si>
  <si>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</si>
  <si>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</si>
  <si>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</si>
  <si>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</si>
  <si>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</si>
  <si>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</si>
  <si>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</si>
  <si>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小松島市競輪事業特別会計</t>
    <phoneticPr fontId="5"/>
  </si>
  <si>
    <t>小松島市後期高齢者医療特別会計</t>
    <phoneticPr fontId="5"/>
  </si>
  <si>
    <t>小松島市国民健康保険特別会計</t>
    <phoneticPr fontId="5"/>
  </si>
  <si>
    <t>小松島市介護保険特別会計</t>
    <phoneticPr fontId="5"/>
  </si>
  <si>
    <t>小松島市下水道事業会計</t>
    <phoneticPr fontId="5"/>
  </si>
  <si>
    <t>法適用企業</t>
    <phoneticPr fontId="5"/>
  </si>
  <si>
    <t>小松島市水道事業会計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</si>
  <si>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</si>
  <si>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</si>
  <si>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</si>
  <si>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</si>
  <si>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</si>
  <si>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</si>
  <si>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</si>
  <si>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</si>
  <si>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</si>
  <si>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</si>
  <si>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</si>
  <si>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</si>
  <si>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</si>
  <si>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</si>
  <si>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</si>
  <si>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</si>
  <si>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</si>
  <si>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</si>
  <si>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</si>
  <si>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</si>
  <si>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</si>
  <si>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</si>
  <si>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</si>
  <si>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</si>
  <si>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</si>
  <si>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</si>
  <si>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</si>
  <si>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</si>
  <si>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</si>
  <si>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</si>
  <si>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</si>
  <si>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</si>
  <si>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</si>
  <si>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</si>
  <si>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</si>
  <si>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</si>
  <si>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</si>
  <si>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</si>
  <si>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</si>
  <si>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</si>
  <si>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</si>
  <si>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</si>
  <si>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</si>
  <si>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</si>
  <si>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</si>
  <si>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</si>
  <si>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</si>
  <si>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</si>
  <si>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</si>
  <si>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</si>
  <si>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</si>
  <si>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</si>
  <si>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</si>
  <si>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</si>
  <si>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</si>
  <si>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</si>
  <si>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</si>
  <si>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</si>
  <si>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</si>
  <si>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</si>
  <si>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</si>
  <si>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</si>
  <si>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</si>
  <si>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</si>
  <si>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</si>
  <si>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</si>
  <si>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</si>
  <si>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</si>
  <si>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</si>
  <si>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</si>
  <si>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</si>
  <si>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</si>
  <si>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</si>
  <si>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</si>
  <si>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</si>
  <si>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</si>
  <si>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</si>
  <si>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</si>
  <si>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</si>
  <si>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</si>
  <si>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</si>
  <si>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</si>
  <si>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</si>
  <si>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</si>
  <si>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</si>
  <si>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</si>
  <si>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</si>
  <si>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</si>
  <si>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</si>
  <si>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</si>
  <si>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</si>
  <si>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</si>
  <si>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</si>
  <si>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</si>
  <si>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</si>
  <si>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</si>
  <si>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</si>
  <si>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</si>
  <si>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</si>
  <si>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</si>
  <si>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</si>
  <si>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</si>
  <si>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</si>
  <si>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</si>
  <si>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</si>
  <si>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</si>
  <si>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</si>
  <si>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</si>
  <si>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</si>
  <si>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</si>
  <si>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</si>
  <si>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</si>
  <si>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</si>
  <si>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</si>
  <si>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</si>
  <si>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</si>
  <si>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</si>
  <si>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</si>
  <si>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</si>
  <si>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</si>
  <si>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</si>
  <si>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</si>
  <si>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</si>
  <si>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</si>
  <si>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</si>
  <si>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</si>
  <si>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</si>
  <si>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</si>
  <si>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</si>
  <si>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</si>
  <si>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</si>
  <si>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</si>
  <si>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</si>
  <si>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</si>
  <si>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</si>
  <si>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0.18</t>
  </si>
  <si>
    <t>▲ 1.22</t>
  </si>
  <si>
    <t>小松島市住宅新築資金等貸付事業特別会計</t>
  </si>
  <si>
    <t>▲ 1.33</t>
  </si>
  <si>
    <t>▲ 1.16</t>
  </si>
  <si>
    <t>▲ 1.06</t>
  </si>
  <si>
    <t>▲ 0.98</t>
  </si>
  <si>
    <t>▲ 0.89</t>
  </si>
  <si>
    <t>小松島市競輪事業特別会計</t>
  </si>
  <si>
    <t>小松島市水道事業会計</t>
  </si>
  <si>
    <t>小松島市介護保険特別会計</t>
  </si>
  <si>
    <t>一般会計</t>
  </si>
  <si>
    <t>小松島市国民健康保険特別会計</t>
  </si>
  <si>
    <t>小松島市下水道事業会計</t>
  </si>
  <si>
    <t>小松島市後期高齢者医療特別会計</t>
  </si>
  <si>
    <t>その他会計（赤字）</t>
  </si>
  <si>
    <t>その他会計（黒字）</t>
  </si>
  <si>
    <t>R02</t>
    <phoneticPr fontId="5"/>
  </si>
  <si>
    <t>R03</t>
    <phoneticPr fontId="5"/>
  </si>
  <si>
    <t>R04</t>
    <phoneticPr fontId="5"/>
  </si>
  <si>
    <t>R05</t>
    <phoneticPr fontId="5"/>
  </si>
  <si>
    <t>R06</t>
    <phoneticPr fontId="5"/>
  </si>
  <si>
    <t>小松島市外三町村衛生組合（一般会計）</t>
  </si>
  <si>
    <t>那賀川北岸地域湛水防除施設組合
（那賀川北岸地域湛水防除施設組合会計）</t>
  </si>
  <si>
    <t>徳島県後期高齢者医療広域連合（一般会計）</t>
  </si>
  <si>
    <t>徳島県後期高齢者医療広域連合
（後期高齢者医療特別会計）</t>
  </si>
  <si>
    <t>徳島県市町村総合事務組合（一般会計）</t>
  </si>
  <si>
    <t>徳島県市町村総合事務組合
（徳島滞納整理機構特別会計）</t>
  </si>
  <si>
    <t>小松島市土地開発公社</t>
  </si>
  <si>
    <t>-</t>
    <phoneticPr fontId="2"/>
  </si>
  <si>
    <t>金磯地区整備基金</t>
    <rPh sb="0" eb="2">
      <t>カナイソ</t>
    </rPh>
    <rPh sb="2" eb="4">
      <t>チク</t>
    </rPh>
    <rPh sb="4" eb="6">
      <t>セイビ</t>
    </rPh>
    <rPh sb="6" eb="8">
      <t>キキン</t>
    </rPh>
    <phoneticPr fontId="5"/>
  </si>
  <si>
    <t>地域福祉基金</t>
    <rPh sb="0" eb="2">
      <t>チイキ</t>
    </rPh>
    <rPh sb="2" eb="4">
      <t>フクシ</t>
    </rPh>
    <rPh sb="4" eb="6">
      <t>キキン</t>
    </rPh>
    <phoneticPr fontId="5"/>
  </si>
  <si>
    <t>奨学基金</t>
    <rPh sb="0" eb="2">
      <t>ショウガク</t>
    </rPh>
    <rPh sb="2" eb="4">
      <t>キキン</t>
    </rPh>
    <phoneticPr fontId="5"/>
  </si>
  <si>
    <t>森林環境整備基金</t>
    <rPh sb="0" eb="4">
      <t>シンリンカンキョウ</t>
    </rPh>
    <rPh sb="4" eb="6">
      <t>セイビ</t>
    </rPh>
    <rPh sb="6" eb="8">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</si>
</sst>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92632</c:v>
                </c:pt>
                <c:pt idx="1">
                  <c:v>96469</c:v>
                </c:pt>
                <c:pt idx="2">
                  <c:v>85743</c:v>
                </c:pt>
                <c:pt idx="3">
                  <c:v>92509</c:v>
                </c:pt>
                <c:pt idx="4">
                  <c:v>98544</c:v>
                </c:pt>
              </c:numCache>
            </c:numRef>
          </c:val>
          <c:smooth val="0"/>
          <c:extLst>
            <c:ext xmlns:c16="http://schemas.microsoft.com/office/drawing/2014/chart" uri="{C3380CC4-5D6E-409C-BE32-E72D297353CC}">
              <c16:uniqueId val="{00000000-3501-45C9-9C4F-99942E980AE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52820</c:v>
                </c:pt>
                <c:pt idx="1">
                  <c:v>53166</c:v>
                </c:pt>
                <c:pt idx="2">
                  <c:v>59395</c:v>
                </c:pt>
                <c:pt idx="3">
                  <c:v>42471</c:v>
                </c:pt>
                <c:pt idx="4">
                  <c:v>60124</c:v>
                </c:pt>
              </c:numCache>
            </c:numRef>
          </c:val>
          <c:smooth val="0"/>
          <c:extLst>
            <c:ext xmlns:c16="http://schemas.microsoft.com/office/drawing/2014/chart" uri="{C3380CC4-5D6E-409C-BE32-E72D297353CC}">
              <c16:uniqueId val="{00000001-3501-45C9-9C4F-99942E980AE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3.73</c:v>
                </c:pt>
                <c:pt idx="1">
                  <c:v>6.3</c:v>
                </c:pt>
                <c:pt idx="2">
                  <c:v>6.39</c:v>
                </c:pt>
                <c:pt idx="3">
                  <c:v>3.63</c:v>
                </c:pt>
                <c:pt idx="4">
                  <c:v>2.34</c:v>
                </c:pt>
              </c:numCache>
            </c:numRef>
          </c:val>
          <c:extLst>
            <c:ext xmlns:c16="http://schemas.microsoft.com/office/drawing/2014/chart" uri="{C3380CC4-5D6E-409C-BE32-E72D297353CC}">
              <c16:uniqueId val="{00000000-EDBC-4E20-8E41-099B5B6D59F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5.26</c:v>
                </c:pt>
                <c:pt idx="1">
                  <c:v>7.61</c:v>
                </c:pt>
                <c:pt idx="2">
                  <c:v>11.19</c:v>
                </c:pt>
                <c:pt idx="3">
                  <c:v>14.33</c:v>
                </c:pt>
                <c:pt idx="4">
                  <c:v>14.04</c:v>
                </c:pt>
              </c:numCache>
            </c:numRef>
          </c:val>
          <c:extLst>
            <c:ext xmlns:c16="http://schemas.microsoft.com/office/drawing/2014/chart" uri="{C3380CC4-5D6E-409C-BE32-E72D297353CC}">
              <c16:uniqueId val="{00000001-EDBC-4E20-8E41-099B5B6D59F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-0.18</c:v>
                </c:pt>
                <c:pt idx="1">
                  <c:v>5.51</c:v>
                </c:pt>
                <c:pt idx="2">
                  <c:v>3.48</c:v>
                </c:pt>
                <c:pt idx="3">
                  <c:v>0.42</c:v>
                </c:pt>
                <c:pt idx="4">
                  <c:v>-1.22</c:v>
                </c:pt>
              </c:numCache>
            </c:numRef>
          </c:val>
          <c:smooth val="0"/>
          <c:extLst>
            <c:ext xmlns:c16="http://schemas.microsoft.com/office/drawing/2014/chart" uri="{C3380CC4-5D6E-409C-BE32-E72D297353CC}">
              <c16:uniqueId val="{00000002-EDBC-4E20-8E41-099B5B6D59F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DC05-4CC2-ABB5-49980FBB599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C05-4CC2-ABB5-49980FBB5992}"/>
            </c:ext>
          </c:extLst>
        </c:ser>
        <c:ser>
          <c:idx val="2"/>
          <c:order val="2"/>
          <c:tx>
            <c:strRef>
              <c:f>データシート!$A$29</c:f>
              <c:strCache>
                <c:ptCount val="1"/>
                <c:pt idx="0">
                  <c:v>小松島市後期高齢者医療特別会計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0.09</c:v>
                </c:pt>
                <c:pt idx="2">
                  <c:v>#N/A</c:v>
                </c:pt>
                <c:pt idx="3">
                  <c:v>0.11</c:v>
                </c:pt>
                <c:pt idx="4">
                  <c:v>#N/A</c:v>
                </c:pt>
                <c:pt idx="5">
                  <c:v>0.12</c:v>
                </c:pt>
                <c:pt idx="6">
                  <c:v>#N/A</c:v>
                </c:pt>
                <c:pt idx="7">
                  <c:v>0.11</c:v>
                </c:pt>
                <c:pt idx="8">
                  <c:v>#N/A</c:v>
                </c:pt>
                <c:pt idx="9">
                  <c:v>0.12</c:v>
                </c:pt>
              </c:numCache>
            </c:numRef>
          </c:val>
          <c:extLst>
            <c:ext xmlns:c16="http://schemas.microsoft.com/office/drawing/2014/chart" uri="{C3380CC4-5D6E-409C-BE32-E72D297353CC}">
              <c16:uniqueId val="{00000002-DC05-4CC2-ABB5-49980FBB5992}"/>
            </c:ext>
          </c:extLst>
        </c:ser>
        <c:ser>
          <c:idx val="3"/>
          <c:order val="3"/>
          <c:tx>
            <c:strRef>
              <c:f>データシート!$A$30</c:f>
              <c:strCache>
                <c:ptCount val="1"/>
                <c:pt idx="0">
                  <c:v>小松島市下水道事業会計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0.32</c:v>
                </c:pt>
                <c:pt idx="2">
                  <c:v>#N/A</c:v>
                </c:pt>
                <c:pt idx="3">
                  <c:v>0.3</c:v>
                </c:pt>
                <c:pt idx="4">
                  <c:v>#N/A</c:v>
                </c:pt>
                <c:pt idx="5">
                  <c:v>0.4</c:v>
                </c:pt>
                <c:pt idx="6">
                  <c:v>#N/A</c:v>
                </c:pt>
                <c:pt idx="7">
                  <c:v>0.31</c:v>
                </c:pt>
                <c:pt idx="8">
                  <c:v>#N/A</c:v>
                </c:pt>
                <c:pt idx="9">
                  <c:v>0.31</c:v>
                </c:pt>
              </c:numCache>
            </c:numRef>
          </c:val>
          <c:extLst>
            <c:ext xmlns:c16="http://schemas.microsoft.com/office/drawing/2014/chart" uri="{C3380CC4-5D6E-409C-BE32-E72D297353CC}">
              <c16:uniqueId val="{00000003-DC05-4CC2-ABB5-49980FBB5992}"/>
            </c:ext>
          </c:extLst>
        </c:ser>
        <c:ser>
          <c:idx val="4"/>
          <c:order val="4"/>
          <c:tx>
            <c:strRef>
              <c:f>データシート!$A$31</c:f>
              <c:strCache>
                <c:ptCount val="1"/>
                <c:pt idx="0">
                  <c:v>小松島市国民健康保険特別会計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1.71</c:v>
                </c:pt>
                <c:pt idx="2">
                  <c:v>#N/A</c:v>
                </c:pt>
                <c:pt idx="3">
                  <c:v>1.66</c:v>
                </c:pt>
                <c:pt idx="4">
                  <c:v>#N/A</c:v>
                </c:pt>
                <c:pt idx="5">
                  <c:v>1.17</c:v>
                </c:pt>
                <c:pt idx="6">
                  <c:v>#N/A</c:v>
                </c:pt>
                <c:pt idx="7">
                  <c:v>1.2</c:v>
                </c:pt>
                <c:pt idx="8">
                  <c:v>#N/A</c:v>
                </c:pt>
                <c:pt idx="9">
                  <c:v>0.73</c:v>
                </c:pt>
              </c:numCache>
            </c:numRef>
          </c:val>
          <c:extLst>
            <c:ext xmlns:c16="http://schemas.microsoft.com/office/drawing/2014/chart" uri="{C3380CC4-5D6E-409C-BE32-E72D297353CC}">
              <c16:uniqueId val="{00000004-DC05-4CC2-ABB5-49980FBB5992}"/>
            </c:ext>
          </c:extLst>
        </c:ser>
        <c:ser>
          <c:idx val="5"/>
          <c:order val="5"/>
          <c:tx>
            <c:strRef>
              <c:f>データシート!$A$32</c:f>
              <c:strCache>
                <c:ptCount val="1"/>
                <c:pt idx="0">
                  <c:v>一般会計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5.0599999999999996</c:v>
                </c:pt>
                <c:pt idx="2">
                  <c:v>#N/A</c:v>
                </c:pt>
                <c:pt idx="3">
                  <c:v>7.46</c:v>
                </c:pt>
                <c:pt idx="4">
                  <c:v>#N/A</c:v>
                </c:pt>
                <c:pt idx="5">
                  <c:v>7.45</c:v>
                </c:pt>
                <c:pt idx="6">
                  <c:v>#N/A</c:v>
                </c:pt>
                <c:pt idx="7">
                  <c:v>4.5999999999999996</c:v>
                </c:pt>
                <c:pt idx="8">
                  <c:v>#N/A</c:v>
                </c:pt>
                <c:pt idx="9">
                  <c:v>3.23</c:v>
                </c:pt>
              </c:numCache>
            </c:numRef>
          </c:val>
          <c:extLst>
            <c:ext xmlns:c16="http://schemas.microsoft.com/office/drawing/2014/chart" uri="{C3380CC4-5D6E-409C-BE32-E72D297353CC}">
              <c16:uniqueId val="{00000005-DC05-4CC2-ABB5-49980FBB5992}"/>
            </c:ext>
          </c:extLst>
        </c:ser>
        <c:ser>
          <c:idx val="6"/>
          <c:order val="6"/>
          <c:tx>
            <c:strRef>
              <c:f>データシート!$A$33</c:f>
              <c:strCache>
                <c:ptCount val="1"/>
                <c:pt idx="0">
                  <c:v>小松島市介護保険特別会計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3.69</c:v>
                </c:pt>
                <c:pt idx="2">
                  <c:v>#N/A</c:v>
                </c:pt>
                <c:pt idx="3">
                  <c:v>3.65</c:v>
                </c:pt>
                <c:pt idx="4">
                  <c:v>#N/A</c:v>
                </c:pt>
                <c:pt idx="5">
                  <c:v>3.75</c:v>
                </c:pt>
                <c:pt idx="6">
                  <c:v>#N/A</c:v>
                </c:pt>
                <c:pt idx="7">
                  <c:v>3.32</c:v>
                </c:pt>
                <c:pt idx="8">
                  <c:v>#N/A</c:v>
                </c:pt>
                <c:pt idx="9">
                  <c:v>3.53</c:v>
                </c:pt>
              </c:numCache>
            </c:numRef>
          </c:val>
          <c:extLst>
            <c:ext xmlns:c16="http://schemas.microsoft.com/office/drawing/2014/chart" uri="{C3380CC4-5D6E-409C-BE32-E72D297353CC}">
              <c16:uniqueId val="{00000006-DC05-4CC2-ABB5-49980FBB5992}"/>
            </c:ext>
          </c:extLst>
        </c:ser>
        <c:ser>
          <c:idx val="7"/>
          <c:order val="7"/>
          <c:tx>
            <c:strRef>
              <c:f>データシート!$A$34</c:f>
              <c:strCache>
                <c:ptCount val="1"/>
                <c:pt idx="0">
                  <c:v>小松島市水道事業会計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6.22</c:v>
                </c:pt>
                <c:pt idx="2">
                  <c:v>#N/A</c:v>
                </c:pt>
                <c:pt idx="3">
                  <c:v>5.78</c:v>
                </c:pt>
                <c:pt idx="4">
                  <c:v>#N/A</c:v>
                </c:pt>
                <c:pt idx="5">
                  <c:v>6.92</c:v>
                </c:pt>
                <c:pt idx="6">
                  <c:v>#N/A</c:v>
                </c:pt>
                <c:pt idx="7">
                  <c:v>7.26</c:v>
                </c:pt>
                <c:pt idx="8">
                  <c:v>#N/A</c:v>
                </c:pt>
                <c:pt idx="9">
                  <c:v>5.73</c:v>
                </c:pt>
              </c:numCache>
            </c:numRef>
          </c:val>
          <c:extLst>
            <c:ext xmlns:c16="http://schemas.microsoft.com/office/drawing/2014/chart" uri="{C3380CC4-5D6E-409C-BE32-E72D297353CC}">
              <c16:uniqueId val="{00000007-DC05-4CC2-ABB5-49980FBB5992}"/>
            </c:ext>
          </c:extLst>
        </c:ser>
        <c:ser>
          <c:idx val="8"/>
          <c:order val="8"/>
          <c:tx>
            <c:strRef>
              <c:f>データシート!$A$35</c:f>
              <c:strCache>
                <c:ptCount val="1"/>
                <c:pt idx="0">
                  <c:v>小松島市競輪事業特別会計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1.1399999999999999</c:v>
                </c:pt>
                <c:pt idx="2">
                  <c:v>#N/A</c:v>
                </c:pt>
                <c:pt idx="3">
                  <c:v>1.26</c:v>
                </c:pt>
                <c:pt idx="4">
                  <c:v>#N/A</c:v>
                </c:pt>
                <c:pt idx="5">
                  <c:v>2.89</c:v>
                </c:pt>
                <c:pt idx="6">
                  <c:v>#N/A</c:v>
                </c:pt>
                <c:pt idx="7">
                  <c:v>5.34</c:v>
                </c:pt>
                <c:pt idx="8">
                  <c:v>#N/A</c:v>
                </c:pt>
                <c:pt idx="9">
                  <c:v>8.09</c:v>
                </c:pt>
              </c:numCache>
            </c:numRef>
          </c:val>
          <c:extLst>
            <c:ext xmlns:c16="http://schemas.microsoft.com/office/drawing/2014/chart" uri="{C3380CC4-5D6E-409C-BE32-E72D297353CC}">
              <c16:uniqueId val="{00000008-DC05-4CC2-ABB5-49980FBB5992}"/>
            </c:ext>
          </c:extLst>
        </c:ser>
        <c:ser>
          <c:idx val="9"/>
          <c:order val="9"/>
          <c:tx>
            <c:strRef>
              <c:f>データシート!$A$36</c:f>
              <c:strCache>
                <c:ptCount val="1"/>
                <c:pt idx="0">
                  <c:v>小松島市住宅新築資金等貸付事業特別会計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1.33</c:v>
                </c:pt>
                <c:pt idx="1">
                  <c:v>#N/A</c:v>
                </c:pt>
                <c:pt idx="2">
                  <c:v>1.1599999999999999</c:v>
                </c:pt>
                <c:pt idx="3">
                  <c:v>#N/A</c:v>
                </c:pt>
                <c:pt idx="4">
                  <c:v>1.06</c:v>
                </c:pt>
                <c:pt idx="5">
                  <c:v>#N/A</c:v>
                </c:pt>
                <c:pt idx="6">
                  <c:v>0.98</c:v>
                </c:pt>
                <c:pt idx="7">
                  <c:v>#N/A</c:v>
                </c:pt>
                <c:pt idx="8">
                  <c:v>0.89</c:v>
                </c:pt>
                <c:pt idx="9">
                  <c:v>#N/A</c:v>
                </c:pt>
              </c:numCache>
            </c:numRef>
          </c:val>
          <c:extLst>
            <c:ext xmlns:c16="http://schemas.microsoft.com/office/drawing/2014/chart" uri="{C3380CC4-5D6E-409C-BE32-E72D297353CC}">
              <c16:uniqueId val="{00000009-DC05-4CC2-ABB5-49980FBB599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1022</c:v>
                </c:pt>
                <c:pt idx="5">
                  <c:v>1030</c:v>
                </c:pt>
                <c:pt idx="8">
                  <c:v>1024</c:v>
                </c:pt>
                <c:pt idx="11">
                  <c:v>953</c:v>
                </c:pt>
                <c:pt idx="14">
                  <c:v>924</c:v>
                </c:pt>
              </c:numCache>
            </c:numRef>
          </c:val>
          <c:extLst>
            <c:ext xmlns:c16="http://schemas.microsoft.com/office/drawing/2014/chart" uri="{C3380CC4-5D6E-409C-BE32-E72D297353CC}">
              <c16:uniqueId val="{00000000-3DD5-480F-9342-63446AFA28B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DD5-480F-9342-63446AFA28B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3DD5-480F-9342-63446AFA28B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8</c:v>
                </c:pt>
                <c:pt idx="3">
                  <c:v>8</c:v>
                </c:pt>
                <c:pt idx="6">
                  <c:v>8</c:v>
                </c:pt>
                <c:pt idx="9">
                  <c:v>0</c:v>
                </c:pt>
                <c:pt idx="12">
                  <c:v>0</c:v>
                </c:pt>
              </c:numCache>
            </c:numRef>
          </c:val>
          <c:extLst>
            <c:ext xmlns:c16="http://schemas.microsoft.com/office/drawing/2014/chart" uri="{C3380CC4-5D6E-409C-BE32-E72D297353CC}">
              <c16:uniqueId val="{00000003-3DD5-480F-9342-63446AFA28B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244</c:v>
                </c:pt>
                <c:pt idx="3">
                  <c:v>240</c:v>
                </c:pt>
                <c:pt idx="6">
                  <c:v>238</c:v>
                </c:pt>
                <c:pt idx="9">
                  <c:v>251</c:v>
                </c:pt>
                <c:pt idx="12">
                  <c:v>255</c:v>
                </c:pt>
              </c:numCache>
            </c:numRef>
          </c:val>
          <c:extLst>
            <c:ext xmlns:c16="http://schemas.microsoft.com/office/drawing/2014/chart" uri="{C3380CC4-5D6E-409C-BE32-E72D297353CC}">
              <c16:uniqueId val="{00000004-3DD5-480F-9342-63446AFA28B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DD5-480F-9342-63446AFA28B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DD5-480F-9342-63446AFA28B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1833</c:v>
                </c:pt>
                <c:pt idx="3">
                  <c:v>1799</c:v>
                </c:pt>
                <c:pt idx="6">
                  <c:v>1764</c:v>
                </c:pt>
                <c:pt idx="9">
                  <c:v>1748</c:v>
                </c:pt>
                <c:pt idx="12">
                  <c:v>1637</c:v>
                </c:pt>
              </c:numCache>
            </c:numRef>
          </c:val>
          <c:extLst>
            <c:ext xmlns:c16="http://schemas.microsoft.com/office/drawing/2014/chart" uri="{C3380CC4-5D6E-409C-BE32-E72D297353CC}">
              <c16:uniqueId val="{00000007-3DD5-480F-9342-63446AFA28B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1063</c:v>
                </c:pt>
                <c:pt idx="2">
                  <c:v>#N/A</c:v>
                </c:pt>
                <c:pt idx="3">
                  <c:v>#N/A</c:v>
                </c:pt>
                <c:pt idx="4">
                  <c:v>1017</c:v>
                </c:pt>
                <c:pt idx="5">
                  <c:v>#N/A</c:v>
                </c:pt>
                <c:pt idx="6">
                  <c:v>#N/A</c:v>
                </c:pt>
                <c:pt idx="7">
                  <c:v>986</c:v>
                </c:pt>
                <c:pt idx="8">
                  <c:v>#N/A</c:v>
                </c:pt>
                <c:pt idx="9">
                  <c:v>#N/A</c:v>
                </c:pt>
                <c:pt idx="10">
                  <c:v>1046</c:v>
                </c:pt>
                <c:pt idx="11">
                  <c:v>#N/A</c:v>
                </c:pt>
                <c:pt idx="12">
                  <c:v>#N/A</c:v>
                </c:pt>
                <c:pt idx="13">
                  <c:v>968</c:v>
                </c:pt>
                <c:pt idx="14">
                  <c:v>#N/A</c:v>
                </c:pt>
              </c:numCache>
            </c:numRef>
          </c:val>
          <c:smooth val="0"/>
          <c:extLst>
            <c:ext xmlns:c16="http://schemas.microsoft.com/office/drawing/2014/chart" uri="{C3380CC4-5D6E-409C-BE32-E72D297353CC}">
              <c16:uniqueId val="{00000008-3DD5-480F-9342-63446AFA28B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11173</c:v>
                </c:pt>
                <c:pt idx="5">
                  <c:v>10935</c:v>
                </c:pt>
                <c:pt idx="8">
                  <c:v>10515</c:v>
                </c:pt>
                <c:pt idx="11">
                  <c:v>10093</c:v>
                </c:pt>
                <c:pt idx="14">
                  <c:v>9566</c:v>
                </c:pt>
              </c:numCache>
            </c:numRef>
          </c:val>
          <c:extLst>
            <c:ext xmlns:c16="http://schemas.microsoft.com/office/drawing/2014/chart" uri="{C3380CC4-5D6E-409C-BE32-E72D297353CC}">
              <c16:uniqueId val="{00000000-F460-494C-A6C9-4693F6ECB38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372</c:v>
                </c:pt>
                <c:pt idx="5">
                  <c:v>531</c:v>
                </c:pt>
                <c:pt idx="8">
                  <c:v>509</c:v>
                </c:pt>
                <c:pt idx="11">
                  <c:v>490</c:v>
                </c:pt>
                <c:pt idx="14">
                  <c:v>436</c:v>
                </c:pt>
              </c:numCache>
            </c:numRef>
          </c:val>
          <c:extLst>
            <c:ext xmlns:c16="http://schemas.microsoft.com/office/drawing/2014/chart" uri="{C3380CC4-5D6E-409C-BE32-E72D297353CC}">
              <c16:uniqueId val="{00000001-F460-494C-A6C9-4693F6ECB38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2876</c:v>
                </c:pt>
                <c:pt idx="5">
                  <c:v>3546</c:v>
                </c:pt>
                <c:pt idx="8">
                  <c:v>4528</c:v>
                </c:pt>
                <c:pt idx="11">
                  <c:v>5710</c:v>
                </c:pt>
                <c:pt idx="14">
                  <c:v>6757</c:v>
                </c:pt>
              </c:numCache>
            </c:numRef>
          </c:val>
          <c:extLst>
            <c:ext xmlns:c16="http://schemas.microsoft.com/office/drawing/2014/chart" uri="{C3380CC4-5D6E-409C-BE32-E72D297353CC}">
              <c16:uniqueId val="{00000002-F460-494C-A6C9-4693F6ECB38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460-494C-A6C9-4693F6ECB38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460-494C-A6C9-4693F6ECB38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460-494C-A6C9-4693F6ECB38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2281</c:v>
                </c:pt>
                <c:pt idx="3">
                  <c:v>2386</c:v>
                </c:pt>
                <c:pt idx="6">
                  <c:v>2440</c:v>
                </c:pt>
                <c:pt idx="9">
                  <c:v>2553</c:v>
                </c:pt>
                <c:pt idx="12">
                  <c:v>2627</c:v>
                </c:pt>
              </c:numCache>
            </c:numRef>
          </c:val>
          <c:extLst>
            <c:ext xmlns:c16="http://schemas.microsoft.com/office/drawing/2014/chart" uri="{C3380CC4-5D6E-409C-BE32-E72D297353CC}">
              <c16:uniqueId val="{00000006-F460-494C-A6C9-4693F6ECB38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15</c:v>
                </c:pt>
                <c:pt idx="3">
                  <c:v>8</c:v>
                </c:pt>
                <c:pt idx="6">
                  <c:v>0</c:v>
                </c:pt>
                <c:pt idx="9">
                  <c:v>0</c:v>
                </c:pt>
                <c:pt idx="12">
                  <c:v>0</c:v>
                </c:pt>
              </c:numCache>
            </c:numRef>
          </c:val>
          <c:extLst>
            <c:ext xmlns:c16="http://schemas.microsoft.com/office/drawing/2014/chart" uri="{C3380CC4-5D6E-409C-BE32-E72D297353CC}">
              <c16:uniqueId val="{00000007-F460-494C-A6C9-4693F6ECB38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4434</c:v>
                </c:pt>
                <c:pt idx="3">
                  <c:v>4306</c:v>
                </c:pt>
                <c:pt idx="6">
                  <c:v>4164</c:v>
                </c:pt>
                <c:pt idx="9">
                  <c:v>4028</c:v>
                </c:pt>
                <c:pt idx="12">
                  <c:v>3870</c:v>
                </c:pt>
              </c:numCache>
            </c:numRef>
          </c:val>
          <c:extLst>
            <c:ext xmlns:c16="http://schemas.microsoft.com/office/drawing/2014/chart" uri="{C3380CC4-5D6E-409C-BE32-E72D297353CC}">
              <c16:uniqueId val="{00000008-F460-494C-A6C9-4693F6ECB38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F460-494C-A6C9-4693F6ECB38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16615</c:v>
                </c:pt>
                <c:pt idx="3">
                  <c:v>16341</c:v>
                </c:pt>
                <c:pt idx="6">
                  <c:v>15774</c:v>
                </c:pt>
                <c:pt idx="9">
                  <c:v>14874</c:v>
                </c:pt>
                <c:pt idx="12">
                  <c:v>14429</c:v>
                </c:pt>
              </c:numCache>
            </c:numRef>
          </c:val>
          <c:extLst>
            <c:ext xmlns:c16="http://schemas.microsoft.com/office/drawing/2014/chart" uri="{C3380CC4-5D6E-409C-BE32-E72D297353CC}">
              <c16:uniqueId val="{0000000A-F460-494C-A6C9-4693F6ECB38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8924</c:v>
                </c:pt>
                <c:pt idx="2">
                  <c:v>#N/A</c:v>
                </c:pt>
                <c:pt idx="3">
                  <c:v>#N/A</c:v>
                </c:pt>
                <c:pt idx="4">
                  <c:v>8029</c:v>
                </c:pt>
                <c:pt idx="5">
                  <c:v>#N/A</c:v>
                </c:pt>
                <c:pt idx="6">
                  <c:v>#N/A</c:v>
                </c:pt>
                <c:pt idx="7">
                  <c:v>6826</c:v>
                </c:pt>
                <c:pt idx="8">
                  <c:v>#N/A</c:v>
                </c:pt>
                <c:pt idx="9">
                  <c:v>#N/A</c:v>
                </c:pt>
                <c:pt idx="10">
                  <c:v>5162</c:v>
                </c:pt>
                <c:pt idx="11">
                  <c:v>#N/A</c:v>
                </c:pt>
                <c:pt idx="12">
                  <c:v>#N/A</c:v>
                </c:pt>
                <c:pt idx="13">
                  <c:v>4167</c:v>
                </c:pt>
                <c:pt idx="14">
                  <c:v>#N/A</c:v>
                </c:pt>
              </c:numCache>
            </c:numRef>
          </c:val>
          <c:smooth val="0"/>
          <c:extLst>
            <c:ext xmlns:c16="http://schemas.microsoft.com/office/drawing/2014/chart" uri="{C3380CC4-5D6E-409C-BE32-E72D297353CC}">
              <c16:uniqueId val="{0000000B-F460-494C-A6C9-4693F6ECB38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1017</c:v>
                </c:pt>
                <c:pt idx="1">
                  <c:v>1306</c:v>
                </c:pt>
                <c:pt idx="2">
                  <c:v>1306</c:v>
                </c:pt>
              </c:numCache>
            </c:numRef>
          </c:val>
          <c:extLst>
            <c:ext xmlns:c16="http://schemas.microsoft.com/office/drawing/2014/chart" uri="{C3380CC4-5D6E-409C-BE32-E72D297353CC}">
              <c16:uniqueId val="{00000000-24CC-4313-8DEB-C75EFF565C0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746</c:v>
                </c:pt>
                <c:pt idx="1">
                  <c:v>789</c:v>
                </c:pt>
                <c:pt idx="2">
                  <c:v>824</c:v>
                </c:pt>
              </c:numCache>
            </c:numRef>
          </c:val>
          <c:extLst>
            <c:ext xmlns:c16="http://schemas.microsoft.com/office/drawing/2014/chart" uri="{C3380CC4-5D6E-409C-BE32-E72D297353CC}">
              <c16:uniqueId val="{00000001-24CC-4313-8DEB-C75EFF565C0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214</c:v>
                </c:pt>
                <c:pt idx="1">
                  <c:v>217</c:v>
                </c:pt>
                <c:pt idx="2">
                  <c:v>220</c:v>
                </c:pt>
              </c:numCache>
            </c:numRef>
          </c:val>
          <c:extLst>
            <c:ext xmlns:c16="http://schemas.microsoft.com/office/drawing/2014/chart" uri="{C3380CC4-5D6E-409C-BE32-E72D297353CC}">
              <c16:uniqueId val="{00000002-24CC-4313-8DEB-C75EFF565C0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徳島県小松島市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過去の普通建設事業の財源として発行した地方債等の元利償還金の返済額が大きく、依然として実質公債費比率は高水準となっている。今後の財政見通しについては、継続的な大型建設事業の実施に伴い、新発債の増加が見込まれるため、より一層の計画内容や規模等について精査を行い、元利償還金の低減を目指す。</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徳島県小松島市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過去の大型建設事業の財源として発行した地方債の元利償還金が大きく、実質公債費比率が高水準の状態が続いている。地方債残高については、令和２年度をピークに減少傾向となっているものの、今後の財政見通しについては、継続的な大型建設事業の実施に伴い、新発債の増加が見込まれるため、今後の財政需要について精査を行い、新規発行を極力抑えることで、元利償還金の低減を図っていく。</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徳島県小松島市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財政調整基金、減債基金から取り崩しを</a:t>
          </a:r>
          <a:r>
            <a:rPr kumimoji="1" lang="ja-JP" altLang="en-US" sz="1100">
              <a:solidFill>
                <a:schemeClr val="dk1"/>
              </a:solidFill>
              <a:effectLst/>
              <a:latin typeface="+mn-lt"/>
              <a:ea typeface="+mn-ea"/>
              <a:cs typeface="+mn-cs"/>
            </a:rPr>
            <a:t>行わなかった</a:t>
          </a:r>
          <a:r>
            <a:rPr kumimoji="1" lang="ja-JP" altLang="ja-JP" sz="1100">
              <a:solidFill>
                <a:schemeClr val="dk1"/>
              </a:solidFill>
              <a:effectLst/>
              <a:latin typeface="+mn-lt"/>
              <a:ea typeface="+mn-ea"/>
              <a:cs typeface="+mn-cs"/>
            </a:rPr>
            <a:t>ことにより、基金全体として３千</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百万円の増となった。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今後施設整備事業等が控えていることから、短期的には基金の減少が想定される。行政改革プランを着実に実施し、更なる行政改革を行っていく。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・金磯地区整備基金：金磯地区基本計画に係る公共・公益施設の整備促進。</a:t>
          </a:r>
          <a:endParaRPr lang="ja-JP" altLang="ja-JP" sz="1400">
            <a:effectLst/>
          </a:endParaRPr>
        </a:p>
        <a:p>
          <a:r>
            <a:rPr kumimoji="1" lang="ja-JP" altLang="ja-JP" sz="1100">
              <a:solidFill>
                <a:schemeClr val="dk1"/>
              </a:solidFill>
              <a:effectLst/>
              <a:latin typeface="+mn-lt"/>
              <a:ea typeface="+mn-ea"/>
              <a:cs typeface="+mn-cs"/>
            </a:rPr>
            <a:t>・地域福祉基金：高齢者等の在宅福祉、生きがい、健康づくりなど保健福祉の増進に関する施策の推進。</a:t>
          </a:r>
          <a:endParaRPr lang="ja-JP" altLang="ja-JP" sz="1400">
            <a:effectLst/>
          </a:endParaRPr>
        </a:p>
        <a:p>
          <a:r>
            <a:rPr kumimoji="1" lang="ja-JP" altLang="ja-JP" sz="1100">
              <a:solidFill>
                <a:schemeClr val="dk1"/>
              </a:solidFill>
              <a:effectLst/>
              <a:latin typeface="+mn-lt"/>
              <a:ea typeface="+mn-ea"/>
              <a:cs typeface="+mn-cs"/>
            </a:rPr>
            <a:t>・奨学基金：経済的理由により就学が困難な高校生等への奨学金給付によって、教育の機会均等を推進。</a:t>
          </a:r>
          <a:endParaRPr lang="ja-JP" altLang="ja-JP" sz="1400">
            <a:effectLst/>
          </a:endParaRPr>
        </a:p>
        <a:p>
          <a:r>
            <a:rPr kumimoji="1" lang="ja-JP" altLang="ja-JP" sz="1100">
              <a:solidFill>
                <a:schemeClr val="dk1"/>
              </a:solidFill>
              <a:effectLst/>
              <a:latin typeface="+mn-lt"/>
              <a:ea typeface="+mn-ea"/>
              <a:cs typeface="+mn-cs"/>
            </a:rPr>
            <a:t>・森林環境整備基金：森林の整備等に関する施策の推進。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400">
            <a:effectLst/>
          </a:endParaRPr>
        </a:p>
        <a:p>
          <a:r>
            <a:rPr kumimoji="1" lang="ja-JP" altLang="ja-JP" sz="1100">
              <a:solidFill>
                <a:schemeClr val="dk1"/>
              </a:solidFill>
              <a:effectLst/>
              <a:latin typeface="+mn-lt"/>
              <a:ea typeface="+mn-ea"/>
              <a:cs typeface="+mn-cs"/>
            </a:rPr>
            <a:t>・森林環境整備基金：事業実施のために約</a:t>
          </a:r>
          <a:r>
            <a:rPr kumimoji="1" lang="ja-JP" altLang="en-US" sz="1100">
              <a:solidFill>
                <a:schemeClr val="dk1"/>
              </a:solidFill>
              <a:effectLst/>
              <a:latin typeface="+mn-lt"/>
              <a:ea typeface="+mn-ea"/>
              <a:cs typeface="+mn-cs"/>
            </a:rPr>
            <a:t>１５３</a:t>
          </a:r>
          <a:r>
            <a:rPr kumimoji="1" lang="ja-JP" altLang="ja-JP" sz="1100">
              <a:solidFill>
                <a:schemeClr val="dk1"/>
              </a:solidFill>
              <a:effectLst/>
              <a:latin typeface="+mn-lt"/>
              <a:ea typeface="+mn-ea"/>
              <a:cs typeface="+mn-cs"/>
            </a:rPr>
            <a:t>万円を取り崩したが、森林環境譲与税として交付された約４</a:t>
          </a:r>
          <a:r>
            <a:rPr kumimoji="1" lang="ja-JP" altLang="en-US" sz="1100">
              <a:solidFill>
                <a:schemeClr val="dk1"/>
              </a:solidFill>
              <a:effectLst/>
              <a:latin typeface="+mn-lt"/>
              <a:ea typeface="+mn-ea"/>
              <a:cs typeface="+mn-cs"/>
            </a:rPr>
            <a:t>８３</a:t>
          </a:r>
          <a:r>
            <a:rPr kumimoji="1" lang="ja-JP" altLang="ja-JP" sz="1100">
              <a:solidFill>
                <a:schemeClr val="dk1"/>
              </a:solidFill>
              <a:effectLst/>
              <a:latin typeface="+mn-lt"/>
              <a:ea typeface="+mn-ea"/>
              <a:cs typeface="+mn-cs"/>
            </a:rPr>
            <a:t>万円を積み立てたことによる増加。</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各基金の設置目的に従い、引き続き適正な運用に努める。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ふるさと応援寄附金や企業版ふるさと応援寄附金、特別交付税の増等</a:t>
          </a:r>
          <a:r>
            <a:rPr kumimoji="1" lang="ja-JP" altLang="en-US" sz="1100">
              <a:solidFill>
                <a:schemeClr val="dk1"/>
              </a:solidFill>
              <a:effectLst/>
              <a:latin typeface="+mn-lt"/>
              <a:ea typeface="+mn-ea"/>
              <a:cs typeface="+mn-cs"/>
            </a:rPr>
            <a:t>があったものの人件費をはじめとする経常的経費の増により増減はなかった</a:t>
          </a:r>
          <a:r>
            <a:rPr kumimoji="1" lang="ja-JP" altLang="ja-JP" sz="1100">
              <a:solidFill>
                <a:schemeClr val="dk1"/>
              </a:solidFill>
              <a:effectLst/>
              <a:latin typeface="+mn-lt"/>
              <a:ea typeface="+mn-ea"/>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今後予定している大型建設事業の実施や、扶助費、特別会計への繰出金の増加傾向があと数年は続くと見込まれるため、短期的には取り崩しが避けられない見込みである。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臨時財政対策債償還基金費として交付された</a:t>
          </a:r>
          <a:r>
            <a:rPr kumimoji="1" lang="ja-JP" altLang="en-US" sz="1100">
              <a:solidFill>
                <a:schemeClr val="dk1"/>
              </a:solidFill>
              <a:effectLst/>
              <a:latin typeface="+mn-lt"/>
              <a:ea typeface="+mn-ea"/>
              <a:cs typeface="+mn-cs"/>
            </a:rPr>
            <a:t>約３千５百</a:t>
          </a:r>
          <a:r>
            <a:rPr kumimoji="1" lang="ja-JP" altLang="ja-JP" sz="1100">
              <a:solidFill>
                <a:schemeClr val="dk1"/>
              </a:solidFill>
              <a:effectLst/>
              <a:latin typeface="+mn-lt"/>
              <a:ea typeface="+mn-ea"/>
              <a:cs typeface="+mn-cs"/>
            </a:rPr>
            <a:t>万円などを積み立てたことによるものである。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大型建設事業の継続的な実施に伴い、短期的には公債費の償還財源としての取り崩しが想定される。基金残高に配意し、投資的経費について事業の選択と集中を行い、まずは取り崩しが不要となるような財政構造をめざ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徳島県小松島市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34,604
34,283
45.37
18,377,601
18,116,168
217,416
9,299,630
14,429,057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49.1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類似団体の中では、比較的、高い数値となっているが、人口減少や少子高齢化が進展している現状を踏まえると、更なる財政基盤の強化が求められる。引き続き、市税徴収率の向上及び税収以外の自主財源の確保にも努めていく。</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86360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3001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1287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7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86360</xdr:rowOff>
    </xdr:from>
    <xdr:to>
      <xdr:col>24</xdr:col>
      <xdr:colOff>12700</xdr:colOff>
      <xdr:row>37</xdr:row>
      <xdr:rowOff>86360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3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153670</xdr:rowOff>
    </xdr:from>
    <xdr:to>
      <xdr:col>23</xdr:col>
      <xdr:colOff>133350</xdr:colOff>
      <xdr:row>40</xdr:row>
      <xdr:rowOff>6350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114800" y="684022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166387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195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153670</xdr:rowOff>
    </xdr:from>
    <xdr:to>
      <xdr:col>19</xdr:col>
      <xdr:colOff>133350</xdr:colOff>
      <xdr:row>40</xdr:row>
      <xdr:rowOff>6350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684022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46990</xdr:rowOff>
    </xdr:from>
    <xdr:to>
      <xdr:col>19</xdr:col>
      <xdr:colOff>184150</xdr:colOff>
      <xdr:row>42</xdr:row>
      <xdr:rowOff>148590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133367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334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129540</xdr:rowOff>
    </xdr:from>
    <xdr:to>
      <xdr:col>15</xdr:col>
      <xdr:colOff>82550</xdr:colOff>
      <xdr:row>39</xdr:row>
      <xdr:rowOff>153670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681609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109237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81280</xdr:rowOff>
    </xdr:from>
    <xdr:to>
      <xdr:col>11</xdr:col>
      <xdr:colOff>31750</xdr:colOff>
      <xdr:row>39</xdr:row>
      <xdr:rowOff>129540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676783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22860</xdr:rowOff>
    </xdr:from>
    <xdr:to>
      <xdr:col>11</xdr:col>
      <xdr:colOff>82550</xdr:colOff>
      <xdr:row>42</xdr:row>
      <xdr:rowOff>124460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109237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102870</xdr:rowOff>
    </xdr:from>
    <xdr:to>
      <xdr:col>23</xdr:col>
      <xdr:colOff>184150</xdr:colOff>
      <xdr:row>40</xdr:row>
      <xdr:rowOff>33020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119397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663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127000</xdr:rowOff>
    </xdr:from>
    <xdr:to>
      <xdr:col>19</xdr:col>
      <xdr:colOff>184150</xdr:colOff>
      <xdr:row>40</xdr:row>
      <xdr:rowOff>57150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67327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58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102870</xdr:rowOff>
    </xdr:from>
    <xdr:to>
      <xdr:col>15</xdr:col>
      <xdr:colOff>133350</xdr:colOff>
      <xdr:row>40</xdr:row>
      <xdr:rowOff>33020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43197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655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78740</xdr:rowOff>
    </xdr:from>
    <xdr:to>
      <xdr:col>11</xdr:col>
      <xdr:colOff>82550</xdr:colOff>
      <xdr:row>40</xdr:row>
      <xdr:rowOff>8890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19067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653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30480</xdr:rowOff>
    </xdr:from>
    <xdr:to>
      <xdr:col>7</xdr:col>
      <xdr:colOff>31750</xdr:colOff>
      <xdr:row>39</xdr:row>
      <xdr:rowOff>132080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671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142257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648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人件費</a:t>
          </a:r>
          <a:r>
            <a:rPr kumimoji="1" lang="ja-JP" altLang="ja-JP" sz="1100" b="0" i="0" baseline="0">
              <a:solidFill>
                <a:schemeClr val="dk1"/>
              </a:solidFill>
              <a:effectLst/>
              <a:latin typeface="+mn-lt"/>
              <a:ea typeface="+mn-ea"/>
              <a:cs typeface="+mn-cs"/>
            </a:rPr>
            <a:t>などの</a:t>
          </a:r>
          <a:r>
            <a:rPr kumimoji="1" lang="ja-JP" altLang="en-US" sz="1100" b="0" i="0" baseline="0">
              <a:solidFill>
                <a:schemeClr val="dk1"/>
              </a:solidFill>
              <a:effectLst/>
              <a:latin typeface="+mn-lt"/>
              <a:ea typeface="+mn-ea"/>
              <a:cs typeface="+mn-cs"/>
            </a:rPr>
            <a:t>増</a:t>
          </a:r>
          <a:r>
            <a:rPr kumimoji="1" lang="ja-JP" altLang="ja-JP" sz="1100" b="0" i="0" baseline="0">
              <a:solidFill>
                <a:schemeClr val="dk1"/>
              </a:solidFill>
              <a:effectLst/>
              <a:latin typeface="+mn-lt"/>
              <a:ea typeface="+mn-ea"/>
              <a:cs typeface="+mn-cs"/>
            </a:rPr>
            <a:t>により、前年度比</a:t>
          </a:r>
          <a:r>
            <a:rPr kumimoji="1" lang="ja-JP" altLang="en-US" sz="1100" b="0" i="0" baseline="0">
              <a:solidFill>
                <a:schemeClr val="dk1"/>
              </a:solidFill>
              <a:effectLst/>
              <a:latin typeface="+mn-lt"/>
              <a:ea typeface="+mn-ea"/>
              <a:cs typeface="+mn-cs"/>
            </a:rPr>
            <a:t>２</a:t>
          </a:r>
          <a:r>
            <a:rPr kumimoji="1" lang="ja-JP" altLang="ja-JP" sz="1100" b="0" i="0" baseline="0">
              <a:solidFill>
                <a:schemeClr val="dk1"/>
              </a:solidFill>
              <a:effectLst/>
              <a:latin typeface="+mn-lt"/>
              <a:ea typeface="+mn-ea"/>
              <a:cs typeface="+mn-cs"/>
            </a:rPr>
            <a:t>．０</a:t>
          </a:r>
          <a:r>
            <a:rPr kumimoji="1" lang="ja-JP" altLang="en-US" sz="1100" b="0" i="0" baseline="0">
              <a:solidFill>
                <a:schemeClr val="dk1"/>
              </a:solidFill>
              <a:effectLst/>
              <a:latin typeface="+mn-lt"/>
              <a:ea typeface="+mn-ea"/>
              <a:cs typeface="+mn-cs"/>
            </a:rPr>
            <a:t>４</a:t>
          </a:r>
          <a:r>
            <a:rPr kumimoji="1" lang="ja-JP" altLang="ja-JP" sz="1100" b="0" i="0" baseline="0">
              <a:solidFill>
                <a:schemeClr val="dk1"/>
              </a:solidFill>
              <a:effectLst/>
              <a:latin typeface="+mn-lt"/>
              <a:ea typeface="+mn-ea"/>
              <a:cs typeface="+mn-cs"/>
            </a:rPr>
            <a:t>増加した。類似団体と比較してもかなり高い水準にあり、財政構造の硬直化が深刻である。義務的経費の割合が大きいため、新規地方債の抑制や扶助費における審査等事務の適正な運営に努め、義務的経費の縮減を図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126093</xdr:rowOff>
    </xdr:from>
    <xdr:to>
      <xdr:col>23</xdr:col>
      <xdr:colOff>133350</xdr:colOff>
      <xdr:row>67</xdr:row>
      <xdr:rowOff>17962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98743"/>
          <a:ext cx="0" cy="16063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161489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7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17962</xdr:rowOff>
    </xdr:from>
    <xdr:to>
      <xdr:col>24</xdr:col>
      <xdr:colOff>12700</xdr:colOff>
      <xdr:row>67</xdr:row>
      <xdr:rowOff>17962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05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41020</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4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126093</xdr:rowOff>
    </xdr:from>
    <xdr:to>
      <xdr:col>24</xdr:col>
      <xdr:colOff>12700</xdr:colOff>
      <xdr:row>57</xdr:row>
      <xdr:rowOff>126093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9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78015</xdr:rowOff>
    </xdr:from>
    <xdr:to>
      <xdr:col>23</xdr:col>
      <xdr:colOff>133350</xdr:colOff>
      <xdr:row>61</xdr:row>
      <xdr:rowOff>160746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536465"/>
          <a:ext cx="838200" cy="82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70411</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1859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53884</xdr:rowOff>
    </xdr:from>
    <xdr:to>
      <xdr:col>23</xdr:col>
      <xdr:colOff>184150</xdr:colOff>
      <xdr:row>60</xdr:row>
      <xdr:rowOff>155484</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4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146050</xdr:rowOff>
    </xdr:from>
    <xdr:to>
      <xdr:col>19</xdr:col>
      <xdr:colOff>133350</xdr:colOff>
      <xdr:row>61</xdr:row>
      <xdr:rowOff>78015</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433050"/>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43543</xdr:rowOff>
    </xdr:from>
    <xdr:to>
      <xdr:col>19</xdr:col>
      <xdr:colOff>184150</xdr:colOff>
      <xdr:row>60</xdr:row>
      <xdr:rowOff>145143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155320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099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21953</xdr:rowOff>
    </xdr:from>
    <xdr:to>
      <xdr:col>15</xdr:col>
      <xdr:colOff>82550</xdr:colOff>
      <xdr:row>60</xdr:row>
      <xdr:rowOff>146050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308953"/>
          <a:ext cx="8890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19413</xdr:rowOff>
    </xdr:from>
    <xdr:to>
      <xdr:col>15</xdr:col>
      <xdr:colOff>133350</xdr:colOff>
      <xdr:row>60</xdr:row>
      <xdr:rowOff>121013</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131190</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075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21953</xdr:rowOff>
    </xdr:from>
    <xdr:to>
      <xdr:col>11</xdr:col>
      <xdr:colOff>31750</xdr:colOff>
      <xdr:row>61</xdr:row>
      <xdr:rowOff>122827</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308953"/>
          <a:ext cx="889000" cy="272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59872</xdr:rowOff>
    </xdr:from>
    <xdr:to>
      <xdr:col>11</xdr:col>
      <xdr:colOff>82550</xdr:colOff>
      <xdr:row>59</xdr:row>
      <xdr:rowOff>161472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199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26307</xdr:rowOff>
    </xdr:from>
    <xdr:to>
      <xdr:col>7</xdr:col>
      <xdr:colOff>31750</xdr:colOff>
      <xdr:row>60</xdr:row>
      <xdr:rowOff>127907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138084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08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109946</xdr:rowOff>
    </xdr:from>
    <xdr:to>
      <xdr:col>23</xdr:col>
      <xdr:colOff>184150</xdr:colOff>
      <xdr:row>62</xdr:row>
      <xdr:rowOff>40096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568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82023</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540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27215</xdr:rowOff>
    </xdr:from>
    <xdr:to>
      <xdr:col>19</xdr:col>
      <xdr:colOff>184150</xdr:colOff>
      <xdr:row>61</xdr:row>
      <xdr:rowOff>128815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48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113592</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5720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95250</xdr:rowOff>
    </xdr:from>
    <xdr:to>
      <xdr:col>15</xdr:col>
      <xdr:colOff>133350</xdr:colOff>
      <xdr:row>61</xdr:row>
      <xdr:rowOff>25400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10177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142603</xdr:rowOff>
    </xdr:from>
    <xdr:to>
      <xdr:col>11</xdr:col>
      <xdr:colOff>82550</xdr:colOff>
      <xdr:row>60</xdr:row>
      <xdr:rowOff>72753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258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57530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344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72027</xdr:rowOff>
    </xdr:from>
    <xdr:to>
      <xdr:col>7</xdr:col>
      <xdr:colOff>31750</xdr:colOff>
      <xdr:row>62</xdr:row>
      <xdr:rowOff>2177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53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158404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616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[170,306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類似団体と比較すると決算額は低い水準であるが、会計年度任用職員の人件費増加に伴い、数値が悪化している。正規職員を含め、適正な定員管理に努めることで人件費の上昇幅を最小限に留めていく。物件費についても公共施設等総合管理計画に基づき、効果的・効率的な施設の維持管理に努めていく。</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24236</xdr:rowOff>
    </xdr:from>
    <xdr:to>
      <xdr:col>23</xdr:col>
      <xdr:colOff>133350</xdr:colOff>
      <xdr:row>88</xdr:row>
      <xdr:rowOff>68480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911686"/>
          <a:ext cx="0" cy="1244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40557</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12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5,283,793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68480</xdr:rowOff>
    </xdr:from>
    <xdr:to>
      <xdr:col>24</xdr:col>
      <xdr:colOff>12700</xdr:colOff>
      <xdr:row>88</xdr:row>
      <xdr:rowOff>68480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56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110613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655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24236</xdr:rowOff>
    </xdr:from>
    <xdr:to>
      <xdr:col>24</xdr:col>
      <xdr:colOff>12700</xdr:colOff>
      <xdr:row>81</xdr:row>
      <xdr:rowOff>24236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91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31581</xdr:rowOff>
    </xdr:from>
    <xdr:to>
      <xdr:col>23</xdr:col>
      <xdr:colOff>133350</xdr:colOff>
      <xdr:row>81</xdr:row>
      <xdr:rowOff>34745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3919031"/>
          <a:ext cx="838200" cy="3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19522</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39069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170813</xdr:rowOff>
    </xdr:from>
    <xdr:to>
      <xdr:col>23</xdr:col>
      <xdr:colOff>184150</xdr:colOff>
      <xdr:row>81</xdr:row>
      <xdr:rowOff>100963</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38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30487</xdr:rowOff>
    </xdr:from>
    <xdr:to>
      <xdr:col>19</xdr:col>
      <xdr:colOff>133350</xdr:colOff>
      <xdr:row>81</xdr:row>
      <xdr:rowOff>31581</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3917937"/>
          <a:ext cx="889000" cy="1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166974</xdr:rowOff>
    </xdr:from>
    <xdr:to>
      <xdr:col>19</xdr:col>
      <xdr:colOff>184150</xdr:colOff>
      <xdr:row>81</xdr:row>
      <xdr:rowOff>97124</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388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81901</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39693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30318</xdr:rowOff>
    </xdr:from>
    <xdr:to>
      <xdr:col>15</xdr:col>
      <xdr:colOff>82550</xdr:colOff>
      <xdr:row>81</xdr:row>
      <xdr:rowOff>30487</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3917768"/>
          <a:ext cx="889000" cy="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165796</xdr:rowOff>
    </xdr:from>
    <xdr:to>
      <xdr:col>15</xdr:col>
      <xdr:colOff>133350</xdr:colOff>
      <xdr:row>81</xdr:row>
      <xdr:rowOff>95946</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388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80723</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396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26462</xdr:rowOff>
    </xdr:from>
    <xdr:to>
      <xdr:col>11</xdr:col>
      <xdr:colOff>31750</xdr:colOff>
      <xdr:row>81</xdr:row>
      <xdr:rowOff>30318</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3913912"/>
          <a:ext cx="889000" cy="3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164181</xdr:rowOff>
    </xdr:from>
    <xdr:to>
      <xdr:col>11</xdr:col>
      <xdr:colOff>82550</xdr:colOff>
      <xdr:row>81</xdr:row>
      <xdr:rowOff>94331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388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79108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3966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161362</xdr:rowOff>
    </xdr:from>
    <xdr:to>
      <xdr:col>7</xdr:col>
      <xdr:colOff>31750</xdr:colOff>
      <xdr:row>81</xdr:row>
      <xdr:rowOff>91512</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387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76289</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3963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155395</xdr:rowOff>
    </xdr:from>
    <xdr:to>
      <xdr:col>23</xdr:col>
      <xdr:colOff>184150</xdr:colOff>
      <xdr:row>81</xdr:row>
      <xdr:rowOff>85545</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387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76672</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3792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152231</xdr:rowOff>
    </xdr:from>
    <xdr:to>
      <xdr:col>19</xdr:col>
      <xdr:colOff>184150</xdr:colOff>
      <xdr:row>81</xdr:row>
      <xdr:rowOff>82381</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3868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92558</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36371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151137</xdr:rowOff>
    </xdr:from>
    <xdr:to>
      <xdr:col>15</xdr:col>
      <xdr:colOff>133350</xdr:colOff>
      <xdr:row>81</xdr:row>
      <xdr:rowOff>81287</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386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91464</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363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150968</xdr:rowOff>
    </xdr:from>
    <xdr:to>
      <xdr:col>11</xdr:col>
      <xdr:colOff>82550</xdr:colOff>
      <xdr:row>81</xdr:row>
      <xdr:rowOff>81118</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3866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91295</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635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147112</xdr:rowOff>
    </xdr:from>
    <xdr:to>
      <xdr:col>7</xdr:col>
      <xdr:colOff>31750</xdr:colOff>
      <xdr:row>81</xdr:row>
      <xdr:rowOff>77262</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3863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87439</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631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類似団体と比較するとやや高い水準にあるものの、１００を切る水準を維持している。今後も、人事院勧告等に準拠した、適正な給与水準の維持に努める。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112486</xdr:rowOff>
    </xdr:from>
    <xdr:to>
      <xdr:col>81</xdr:col>
      <xdr:colOff>44450</xdr:colOff>
      <xdr:row>89</xdr:row>
      <xdr:rowOff>18143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657036"/>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27413</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0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112486</xdr:rowOff>
    </xdr:from>
    <xdr:to>
      <xdr:col>81</xdr:col>
      <xdr:colOff>133350</xdr:colOff>
      <xdr:row>79</xdr:row>
      <xdr:rowOff>112486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65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153307</xdr:rowOff>
    </xdr:from>
    <xdr:to>
      <xdr:col>81</xdr:col>
      <xdr:colOff>44450</xdr:colOff>
      <xdr:row>87</xdr:row>
      <xdr:rowOff>16329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179800" y="14898007"/>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31948</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43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153307</xdr:rowOff>
    </xdr:from>
    <xdr:to>
      <xdr:col>77</xdr:col>
      <xdr:colOff>44450</xdr:colOff>
      <xdr:row>87</xdr:row>
      <xdr:rowOff>33564</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5290800" y="14898007"/>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144434</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374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16329</xdr:rowOff>
    </xdr:from>
    <xdr:to>
      <xdr:col>72</xdr:col>
      <xdr:colOff>203200</xdr:colOff>
      <xdr:row>87</xdr:row>
      <xdr:rowOff>33564</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4401800" y="14932479"/>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161670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16329</xdr:rowOff>
    </xdr:from>
    <xdr:to>
      <xdr:col>68</xdr:col>
      <xdr:colOff>152400</xdr:colOff>
      <xdr:row>87</xdr:row>
      <xdr:rowOff>33564</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3512800" y="14932479"/>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7456</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136979</xdr:rowOff>
    </xdr:from>
    <xdr:to>
      <xdr:col>81</xdr:col>
      <xdr:colOff>95250</xdr:colOff>
      <xdr:row>87</xdr:row>
      <xdr:rowOff>67129</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88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109056</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853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102507</xdr:rowOff>
    </xdr:from>
    <xdr:to>
      <xdr:col>77</xdr:col>
      <xdr:colOff>95250</xdr:colOff>
      <xdr:row>87</xdr:row>
      <xdr:rowOff>32657</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84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17434</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9335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154214</xdr:rowOff>
    </xdr:from>
    <xdr:to>
      <xdr:col>73</xdr:col>
      <xdr:colOff>44450</xdr:colOff>
      <xdr:row>87</xdr:row>
      <xdr:rowOff>84364</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69141</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98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136979</xdr:rowOff>
    </xdr:from>
    <xdr:to>
      <xdr:col>68</xdr:col>
      <xdr:colOff>203200</xdr:colOff>
      <xdr:row>87</xdr:row>
      <xdr:rowOff>67129</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88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51906</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968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154214</xdr:rowOff>
    </xdr:from>
    <xdr:to>
      <xdr:col>64</xdr:col>
      <xdr:colOff>152400</xdr:colOff>
      <xdr:row>87</xdr:row>
      <xdr:rowOff>84364</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69141</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98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a:latin typeface="ＭＳ Ｐゴシック" panose="020B0600070205080204" pitchFamily="50" charset="-128"/>
              <a:ea typeface="ＭＳ Ｐゴシック" panose="020B0600070205080204" pitchFamily="50" charset="-128"/>
            </a:rPr>
            <a:t>8</a:t>
          </a:r>
          <a:r>
            <a:rPr kumimoji="1" lang="ja-JP" altLang="ja-JP" sz="1100">
              <a:solidFill>
                <a:schemeClr val="dk1"/>
              </a:solidFill>
              <a:effectLst/>
              <a:latin typeface="+mn-lt"/>
              <a:ea typeface="+mn-ea"/>
              <a:cs typeface="+mn-cs"/>
            </a:rPr>
            <a:t>類似団体の平均より、やや職員数が少ない水準を維持しているが、山積する行政課題への対応等から、短期的には職員数削減を控える見込みである。そのため、今後、数値が悪化する可能性がある。出先機関の見直し・効率的な運営及び組織機構の見直し、民間委託・民営化を推進し、今後とも類似団体と比較して職員数の多い部門を中心に、計画的な職員削減を図り、適正な定員管理を行う。</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166412</xdr:rowOff>
    </xdr:from>
    <xdr:to>
      <xdr:col>81</xdr:col>
      <xdr:colOff>44450</xdr:colOff>
      <xdr:row>66</xdr:row>
      <xdr:rowOff>76919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110512"/>
          <a:ext cx="0" cy="12821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48996</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364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76919</xdr:rowOff>
    </xdr:from>
    <xdr:to>
      <xdr:col>81</xdr:col>
      <xdr:colOff>133350</xdr:colOff>
      <xdr:row>66</xdr:row>
      <xdr:rowOff>76919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39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81339</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853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166412</xdr:rowOff>
    </xdr:from>
    <xdr:to>
      <xdr:col>81</xdr:col>
      <xdr:colOff>133350</xdr:colOff>
      <xdr:row>58</xdr:row>
      <xdr:rowOff>166412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11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105833</xdr:rowOff>
    </xdr:from>
    <xdr:to>
      <xdr:col>81</xdr:col>
      <xdr:colOff>44450</xdr:colOff>
      <xdr:row>60</xdr:row>
      <xdr:rowOff>138006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392833"/>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113174</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4001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141097</xdr:rowOff>
    </xdr:from>
    <xdr:to>
      <xdr:col>81</xdr:col>
      <xdr:colOff>95250</xdr:colOff>
      <xdr:row>61</xdr:row>
      <xdr:rowOff>71247</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42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105833</xdr:rowOff>
    </xdr:from>
    <xdr:to>
      <xdr:col>77</xdr:col>
      <xdr:colOff>44450</xdr:colOff>
      <xdr:row>60</xdr:row>
      <xdr:rowOff>113072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5290800" y="10392833"/>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124206</xdr:rowOff>
    </xdr:from>
    <xdr:to>
      <xdr:col>77</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39133</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4975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108246</xdr:rowOff>
    </xdr:from>
    <xdr:to>
      <xdr:col>72</xdr:col>
      <xdr:colOff>203200</xdr:colOff>
      <xdr:row>60</xdr:row>
      <xdr:rowOff>113072</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395246"/>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110532</xdr:rowOff>
    </xdr:from>
    <xdr:to>
      <xdr:col>73</xdr:col>
      <xdr:colOff>44450</xdr:colOff>
      <xdr:row>61</xdr:row>
      <xdr:rowOff>40682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25459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48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96986</xdr:rowOff>
    </xdr:from>
    <xdr:to>
      <xdr:col>68</xdr:col>
      <xdr:colOff>152400</xdr:colOff>
      <xdr:row>60</xdr:row>
      <xdr:rowOff>108246</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383986"/>
          <a:ext cx="889000" cy="11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103294</xdr:rowOff>
    </xdr:from>
    <xdr:to>
      <xdr:col>68</xdr:col>
      <xdr:colOff>203200</xdr:colOff>
      <xdr:row>61</xdr:row>
      <xdr:rowOff>33444</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18221</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75946</xdr:rowOff>
    </xdr:from>
    <xdr:to>
      <xdr:col>64</xdr:col>
      <xdr:colOff>152400</xdr:colOff>
      <xdr:row>61</xdr:row>
      <xdr:rowOff>6096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162323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449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87206</xdr:rowOff>
    </xdr:from>
    <xdr:to>
      <xdr:col>81</xdr:col>
      <xdr:colOff>95250</xdr:colOff>
      <xdr:row>61</xdr:row>
      <xdr:rowOff>17356</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37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103733</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219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55033</xdr:rowOff>
    </xdr:from>
    <xdr:to>
      <xdr:col>77</xdr:col>
      <xdr:colOff>95250</xdr:colOff>
      <xdr:row>60</xdr:row>
      <xdr:rowOff>156633</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34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166810</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1109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62272</xdr:rowOff>
    </xdr:from>
    <xdr:to>
      <xdr:col>73</xdr:col>
      <xdr:colOff>44450</xdr:colOff>
      <xdr:row>60</xdr:row>
      <xdr:rowOff>163872</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34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2599</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118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57446</xdr:rowOff>
    </xdr:from>
    <xdr:to>
      <xdr:col>68</xdr:col>
      <xdr:colOff>203200</xdr:colOff>
      <xdr:row>60</xdr:row>
      <xdr:rowOff>159046</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344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169223</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113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46186</xdr:rowOff>
    </xdr:from>
    <xdr:to>
      <xdr:col>64</xdr:col>
      <xdr:colOff>152400</xdr:colOff>
      <xdr:row>60</xdr:row>
      <xdr:rowOff>147786</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33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157963</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102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普通建設事業の厳選による新規地方債の発行を抑制したため、前年度比▲０．</a:t>
          </a:r>
          <a:r>
            <a:rPr kumimoji="1" lang="ja-JP" altLang="en-US" sz="1100" b="0" i="0" baseline="0">
              <a:solidFill>
                <a:schemeClr val="dk1"/>
              </a:solidFill>
              <a:effectLst/>
              <a:latin typeface="+mn-lt"/>
              <a:ea typeface="+mn-ea"/>
              <a:cs typeface="+mn-cs"/>
            </a:rPr>
            <a:t>２</a:t>
          </a:r>
          <a:r>
            <a:rPr kumimoji="1" lang="ja-JP" altLang="ja-JP" sz="1100" b="0" i="0" baseline="0">
              <a:solidFill>
                <a:schemeClr val="dk1"/>
              </a:solidFill>
              <a:effectLst/>
              <a:latin typeface="+mn-lt"/>
              <a:ea typeface="+mn-ea"/>
              <a:cs typeface="+mn-cs"/>
            </a:rPr>
            <a:t>％と改善したものの、類似団体の中では高い水準であり、近年の大型建設事業実施にあたり発行した地方債の元利償還金の負担が重くなっている。引き続き普通建設事業の選択と集中による地方債の発行を抑制することで、地方債残高の減少に努め、実質公債費比率の改善を図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65299</xdr:rowOff>
    </xdr:from>
    <xdr:to>
      <xdr:col>81</xdr:col>
      <xdr:colOff>44450</xdr:colOff>
      <xdr:row>44</xdr:row>
      <xdr:rowOff>6244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066049"/>
          <a:ext cx="0" cy="1483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149771</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2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6244</xdr:rowOff>
    </xdr:from>
    <xdr:to>
      <xdr:col>81</xdr:col>
      <xdr:colOff>133350</xdr:colOff>
      <xdr:row>44</xdr:row>
      <xdr:rowOff>6244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5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151676</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809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65299</xdr:rowOff>
    </xdr:from>
    <xdr:to>
      <xdr:col>81</xdr:col>
      <xdr:colOff>133350</xdr:colOff>
      <xdr:row>35</xdr:row>
      <xdr:rowOff>65299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066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78317</xdr:rowOff>
    </xdr:from>
    <xdr:to>
      <xdr:col>81</xdr:col>
      <xdr:colOff>44450</xdr:colOff>
      <xdr:row>37</xdr:row>
      <xdr:rowOff>82338</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6421967"/>
          <a:ext cx="8382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153158</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153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82338</xdr:rowOff>
    </xdr:from>
    <xdr:to>
      <xdr:col>77</xdr:col>
      <xdr:colOff>44450</xdr:colOff>
      <xdr:row>37</xdr:row>
      <xdr:rowOff>90382</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6425988"/>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138642</xdr:rowOff>
    </xdr:from>
    <xdr:to>
      <xdr:col>77</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78969</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0797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90382</xdr:rowOff>
    </xdr:from>
    <xdr:to>
      <xdr:col>72</xdr:col>
      <xdr:colOff>203200</xdr:colOff>
      <xdr:row>37</xdr:row>
      <xdr:rowOff>102447</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6434032"/>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76958</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102447</xdr:rowOff>
    </xdr:from>
    <xdr:to>
      <xdr:col>68</xdr:col>
      <xdr:colOff>152400</xdr:colOff>
      <xdr:row>37</xdr:row>
      <xdr:rowOff>110490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44609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136631</xdr:rowOff>
    </xdr:from>
    <xdr:to>
      <xdr:col>68</xdr:col>
      <xdr:colOff>203200</xdr:colOff>
      <xdr:row>37</xdr:row>
      <xdr:rowOff>66781</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76958</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142663</xdr:rowOff>
    </xdr:from>
    <xdr:to>
      <xdr:col>64</xdr:col>
      <xdr:colOff>152400</xdr:colOff>
      <xdr:row>37</xdr:row>
      <xdr:rowOff>72813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82990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08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27517</xdr:rowOff>
    </xdr:from>
    <xdr:to>
      <xdr:col>81</xdr:col>
      <xdr:colOff>95250</xdr:colOff>
      <xdr:row>37</xdr:row>
      <xdr:rowOff>129117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37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171044</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343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31538</xdr:rowOff>
    </xdr:from>
    <xdr:to>
      <xdr:col>77</xdr:col>
      <xdr:colOff>95250</xdr:colOff>
      <xdr:row>37</xdr:row>
      <xdr:rowOff>133138</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37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117915</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461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39582</xdr:rowOff>
    </xdr:from>
    <xdr:to>
      <xdr:col>73</xdr:col>
      <xdr:colOff>44450</xdr:colOff>
      <xdr:row>37</xdr:row>
      <xdr:rowOff>141182</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383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125958</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469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51647</xdr:rowOff>
    </xdr:from>
    <xdr:to>
      <xdr:col>68</xdr:col>
      <xdr:colOff>203200</xdr:colOff>
      <xdr:row>37</xdr:row>
      <xdr:rowOff>153247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395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138023</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48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59690</xdr:rowOff>
    </xdr:from>
    <xdr:to>
      <xdr:col>64</xdr:col>
      <xdr:colOff>152400</xdr:colOff>
      <xdr:row>37</xdr:row>
      <xdr:rowOff>161290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146067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48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財政調整基金、減債基金から取り崩しを行わなかったことなどにより前年度比▲</a:t>
          </a:r>
          <a:r>
            <a:rPr kumimoji="1" lang="ja-JP" altLang="en-US" sz="1100" b="0" i="0" baseline="0">
              <a:solidFill>
                <a:schemeClr val="dk1"/>
              </a:solidFill>
              <a:effectLst/>
              <a:latin typeface="+mn-lt"/>
              <a:ea typeface="+mn-ea"/>
              <a:cs typeface="+mn-cs"/>
            </a:rPr>
            <a:t>１３</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４</a:t>
          </a:r>
          <a:r>
            <a:rPr kumimoji="1" lang="ja-JP" altLang="ja-JP" sz="1100" b="0" i="0" baseline="0">
              <a:solidFill>
                <a:schemeClr val="dk1"/>
              </a:solidFill>
              <a:effectLst/>
              <a:latin typeface="+mn-lt"/>
              <a:ea typeface="+mn-ea"/>
              <a:cs typeface="+mn-cs"/>
            </a:rPr>
            <a:t>と改善したものの、類似団体の中では高い水準である。引き続き、地方債発行額の抑制に努め、将来負担比率の抑制を図る。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88265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609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60342</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0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88265</xdr:rowOff>
    </xdr:from>
    <xdr:to>
      <xdr:col>81</xdr:col>
      <xdr:colOff>133350</xdr:colOff>
      <xdr:row>23</xdr:row>
      <xdr:rowOff>88265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3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114229</xdr:rowOff>
    </xdr:from>
    <xdr:to>
      <xdr:col>81</xdr:col>
      <xdr:colOff>44450</xdr:colOff>
      <xdr:row>18</xdr:row>
      <xdr:rowOff>122414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6179800" y="3028879"/>
          <a:ext cx="838200" cy="179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76852</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3057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60325</xdr:rowOff>
    </xdr:from>
    <xdr:to>
      <xdr:col>81</xdr:col>
      <xdr:colOff>95250</xdr:colOff>
      <xdr:row>14</xdr:row>
      <xdr:rowOff>161925</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46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122414</xdr:rowOff>
    </xdr:from>
    <xdr:to>
      <xdr:col>77</xdr:col>
      <xdr:colOff>44450</xdr:colOff>
      <xdr:row>20</xdr:row>
      <xdr:rowOff>62371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5290800" y="3208514"/>
          <a:ext cx="889000" cy="28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56303</xdr:rowOff>
    </xdr:from>
    <xdr:to>
      <xdr:col>77</xdr:col>
      <xdr:colOff>95250</xdr:colOff>
      <xdr:row>14</xdr:row>
      <xdr:rowOff>157903</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56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168080</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25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62371</xdr:rowOff>
    </xdr:from>
    <xdr:to>
      <xdr:col>72</xdr:col>
      <xdr:colOff>203200</xdr:colOff>
      <xdr:row>21</xdr:row>
      <xdr:rowOff>49107</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3491371"/>
          <a:ext cx="889000" cy="158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130034</xdr:rowOff>
    </xdr:from>
    <xdr:to>
      <xdr:col>73</xdr:col>
      <xdr:colOff>44450</xdr:colOff>
      <xdr:row>15</xdr:row>
      <xdr:rowOff>60184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53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70361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299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49107</xdr:rowOff>
    </xdr:from>
    <xdr:to>
      <xdr:col>68</xdr:col>
      <xdr:colOff>152400</xdr:colOff>
      <xdr:row>22</xdr:row>
      <xdr:rowOff>135043</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3512800" y="3649557"/>
          <a:ext cx="889000" cy="257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85937</xdr:rowOff>
    </xdr:from>
    <xdr:to>
      <xdr:col>68</xdr:col>
      <xdr:colOff>203200</xdr:colOff>
      <xdr:row>16</xdr:row>
      <xdr:rowOff>16087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657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26264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42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132997</xdr:rowOff>
    </xdr:from>
    <xdr:to>
      <xdr:col>64</xdr:col>
      <xdr:colOff>152400</xdr:colOff>
      <xdr:row>17</xdr:row>
      <xdr:rowOff>63147</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87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73324</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645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63429</xdr:rowOff>
    </xdr:from>
    <xdr:to>
      <xdr:col>81</xdr:col>
      <xdr:colOff>95250</xdr:colOff>
      <xdr:row>17</xdr:row>
      <xdr:rowOff>165029</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2978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35506</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2950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71614</xdr:rowOff>
    </xdr:from>
    <xdr:to>
      <xdr:col>77</xdr:col>
      <xdr:colOff>95250</xdr:colOff>
      <xdr:row>19</xdr:row>
      <xdr:rowOff>1764</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3157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157991</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3244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11571</xdr:rowOff>
    </xdr:from>
    <xdr:to>
      <xdr:col>73</xdr:col>
      <xdr:colOff>44450</xdr:colOff>
      <xdr:row>20</xdr:row>
      <xdr:rowOff>113171</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3440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97948</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3526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169757</xdr:rowOff>
    </xdr:from>
    <xdr:to>
      <xdr:col>68</xdr:col>
      <xdr:colOff>203200</xdr:colOff>
      <xdr:row>21</xdr:row>
      <xdr:rowOff>99907</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359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84684</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368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22</xdr:row>
      <xdr:rowOff>84243</xdr:rowOff>
    </xdr:from>
    <xdr:to>
      <xdr:col>64</xdr:col>
      <xdr:colOff>152400</xdr:colOff>
      <xdr:row>23</xdr:row>
      <xdr:rowOff>14393</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385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170620</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394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徳島県小松島市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34,604
34,283
45.37
18,377,601
18,116,168
217,416
9,299,630
14,429,057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49.1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前年度と比較すると、会計年度任用職員の人件費増加により、</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％増加している。</a:t>
          </a:r>
          <a:r>
            <a:rPr kumimoji="1" lang="en-US" altLang="ja-JP" sz="1100">
              <a:solidFill>
                <a:schemeClr val="dk1"/>
              </a:solidFill>
              <a:effectLst/>
              <a:latin typeface="+mn-lt"/>
              <a:ea typeface="+mn-ea"/>
              <a:cs typeface="+mn-cs"/>
            </a:rPr>
            <a:t>DX</a:t>
          </a:r>
          <a:r>
            <a:rPr kumimoji="1" lang="ja-JP" altLang="ja-JP" sz="1100">
              <a:solidFill>
                <a:schemeClr val="dk1"/>
              </a:solidFill>
              <a:effectLst/>
              <a:latin typeface="+mn-lt"/>
              <a:ea typeface="+mn-ea"/>
              <a:cs typeface="+mn-cs"/>
            </a:rPr>
            <a:t>推進による業務効率化や直営施設の統廃合、民間委託等についても検討する中で、定員管理の適正化を図り、人件費の抑制に努めていく。</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159004</xdr:rowOff>
    </xdr:from>
    <xdr:to>
      <xdr:col>24</xdr:col>
      <xdr:colOff>25400</xdr:colOff>
      <xdr:row>41</xdr:row>
      <xdr:rowOff>110998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88304"/>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83075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1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110998</xdr:rowOff>
    </xdr:from>
    <xdr:to>
      <xdr:col>24</xdr:col>
      <xdr:colOff>114300</xdr:colOff>
      <xdr:row>41</xdr:row>
      <xdr:rowOff>110998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40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73931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159004</xdr:rowOff>
    </xdr:from>
    <xdr:to>
      <xdr:col>24</xdr:col>
      <xdr:colOff>114300</xdr:colOff>
      <xdr:row>34</xdr:row>
      <xdr:rowOff>159004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8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51562</xdr:rowOff>
    </xdr:from>
    <xdr:to>
      <xdr:col>24</xdr:col>
      <xdr:colOff>25400</xdr:colOff>
      <xdr:row>39</xdr:row>
      <xdr:rowOff>152146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738112"/>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90441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62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73914</xdr:rowOff>
    </xdr:from>
    <xdr:to>
      <xdr:col>24</xdr:col>
      <xdr:colOff>76200</xdr:colOff>
      <xdr:row>38</xdr:row>
      <xdr:rowOff>4064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5842</xdr:rowOff>
    </xdr:from>
    <xdr:to>
      <xdr:col>19</xdr:col>
      <xdr:colOff>187325</xdr:colOff>
      <xdr:row>39</xdr:row>
      <xdr:rowOff>51562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69239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28194</xdr:rowOff>
    </xdr:from>
    <xdr:to>
      <xdr:col>20</xdr:col>
      <xdr:colOff>38100</xdr:colOff>
      <xdr:row>37</xdr:row>
      <xdr:rowOff>129794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139971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40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127000</xdr:rowOff>
    </xdr:from>
    <xdr:to>
      <xdr:col>15</xdr:col>
      <xdr:colOff>98425</xdr:colOff>
      <xdr:row>39</xdr:row>
      <xdr:rowOff>5842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64210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130827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127000</xdr:rowOff>
    </xdr:from>
    <xdr:to>
      <xdr:col>11</xdr:col>
      <xdr:colOff>9525</xdr:colOff>
      <xdr:row>39</xdr:row>
      <xdr:rowOff>42418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64210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103395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51054</xdr:rowOff>
    </xdr:from>
    <xdr:to>
      <xdr:col>6</xdr:col>
      <xdr:colOff>171450</xdr:colOff>
      <xdr:row>37</xdr:row>
      <xdr:rowOff>152654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162831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6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101346</xdr:rowOff>
    </xdr:from>
    <xdr:to>
      <xdr:col>24</xdr:col>
      <xdr:colOff>76200</xdr:colOff>
      <xdr:row>40</xdr:row>
      <xdr:rowOff>31496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78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73423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75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762</xdr:rowOff>
    </xdr:from>
    <xdr:to>
      <xdr:col>20</xdr:col>
      <xdr:colOff>38100</xdr:colOff>
      <xdr:row>39</xdr:row>
      <xdr:rowOff>102362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68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87139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773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126492</xdr:rowOff>
    </xdr:from>
    <xdr:to>
      <xdr:col>15</xdr:col>
      <xdr:colOff>149225</xdr:colOff>
      <xdr:row>39</xdr:row>
      <xdr:rowOff>56642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64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41419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72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76200</xdr:rowOff>
    </xdr:from>
    <xdr:to>
      <xdr:col>11</xdr:col>
      <xdr:colOff>60325</xdr:colOff>
      <xdr:row>39</xdr:row>
      <xdr:rowOff>6350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162577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163068</xdr:rowOff>
    </xdr:from>
    <xdr:to>
      <xdr:col>6</xdr:col>
      <xdr:colOff>171450</xdr:colOff>
      <xdr:row>39</xdr:row>
      <xdr:rowOff>93218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67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77995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76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業務内容の多様化・高度化に伴い、委託契約が増加する傾向にあり、前年度比０．</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％増加している。契約方法や事務分掌の見直し、施設の統廃合など構造的な歳出の抑制に努める。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161290</xdr:rowOff>
    </xdr:from>
    <xdr:to>
      <xdr:col>82</xdr:col>
      <xdr:colOff>107950</xdr:colOff>
      <xdr:row>20</xdr:row>
      <xdr:rowOff>157480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901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129557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5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157480</xdr:rowOff>
    </xdr:from>
    <xdr:to>
      <xdr:col>82</xdr:col>
      <xdr:colOff>196850</xdr:colOff>
      <xdr:row>20</xdr:row>
      <xdr:rowOff>157480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86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76217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161290</xdr:rowOff>
    </xdr:from>
    <xdr:to>
      <xdr:col>82</xdr:col>
      <xdr:colOff>196850</xdr:colOff>
      <xdr:row>13</xdr:row>
      <xdr:rowOff>161290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138430</xdr:rowOff>
    </xdr:from>
    <xdr:to>
      <xdr:col>82</xdr:col>
      <xdr:colOff>107950</xdr:colOff>
      <xdr:row>16</xdr:row>
      <xdr:rowOff>20320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71018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86377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2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123190</xdr:rowOff>
    </xdr:from>
    <xdr:to>
      <xdr:col>78</xdr:col>
      <xdr:colOff>69850</xdr:colOff>
      <xdr:row>15</xdr:row>
      <xdr:rowOff>138430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6949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83820</xdr:rowOff>
    </xdr:from>
    <xdr:to>
      <xdr:col>78</xdr:col>
      <xdr:colOff>120650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170197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1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46990</xdr:rowOff>
    </xdr:from>
    <xdr:to>
      <xdr:col>73</xdr:col>
      <xdr:colOff>180975</xdr:colOff>
      <xdr:row>15</xdr:row>
      <xdr:rowOff>123190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6187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60960</xdr:rowOff>
    </xdr:from>
    <xdr:to>
      <xdr:col>74</xdr:col>
      <xdr:colOff>31750</xdr:colOff>
      <xdr:row>16</xdr:row>
      <xdr:rowOff>162560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147337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46990</xdr:rowOff>
    </xdr:from>
    <xdr:to>
      <xdr:col>69</xdr:col>
      <xdr:colOff>92075</xdr:colOff>
      <xdr:row>15</xdr:row>
      <xdr:rowOff>46990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6187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148590</xdr:rowOff>
    </xdr:from>
    <xdr:to>
      <xdr:col>69</xdr:col>
      <xdr:colOff>142875</xdr:colOff>
      <xdr:row>16</xdr:row>
      <xdr:rowOff>78740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63517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22860</xdr:rowOff>
    </xdr:from>
    <xdr:to>
      <xdr:col>65</xdr:col>
      <xdr:colOff>53975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109237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140970</xdr:rowOff>
    </xdr:from>
    <xdr:to>
      <xdr:col>82</xdr:col>
      <xdr:colOff>158750</xdr:colOff>
      <xdr:row>16</xdr:row>
      <xdr:rowOff>71120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71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157497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55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87630</xdr:rowOff>
    </xdr:from>
    <xdr:to>
      <xdr:col>78</xdr:col>
      <xdr:colOff>120650</xdr:colOff>
      <xdr:row>16</xdr:row>
      <xdr:rowOff>17780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27957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428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72390</xdr:rowOff>
    </xdr:from>
    <xdr:to>
      <xdr:col>74</xdr:col>
      <xdr:colOff>31750</xdr:colOff>
      <xdr:row>16</xdr:row>
      <xdr:rowOff>2540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64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12717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41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167640</xdr:rowOff>
    </xdr:from>
    <xdr:to>
      <xdr:col>69</xdr:col>
      <xdr:colOff>142875</xdr:colOff>
      <xdr:row>15</xdr:row>
      <xdr:rowOff>97790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107967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167640</xdr:rowOff>
    </xdr:from>
    <xdr:to>
      <xdr:col>65</xdr:col>
      <xdr:colOff>53975</xdr:colOff>
      <xdr:row>15</xdr:row>
      <xdr:rowOff>97790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107967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前年度と比較すると、障がい福祉サービス事業費等が増加したことにより、０．</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％増加している。事業の抑制がなじみにくい経費ではあるが、適正に運用されるような審査事務を徹底する。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121557</xdr:rowOff>
    </xdr:from>
    <xdr:to>
      <xdr:col>24</xdr:col>
      <xdr:colOff>25400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36957"/>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36484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8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121557</xdr:rowOff>
    </xdr:from>
    <xdr:to>
      <xdr:col>24</xdr:col>
      <xdr:colOff>114300</xdr:colOff>
      <xdr:row>52</xdr:row>
      <xdr:rowOff>121557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36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26307</xdr:rowOff>
    </xdr:from>
    <xdr:to>
      <xdr:col>24</xdr:col>
      <xdr:colOff>25400</xdr:colOff>
      <xdr:row>57</xdr:row>
      <xdr:rowOff>69850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798957"/>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160762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41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110672</xdr:rowOff>
    </xdr:from>
    <xdr:to>
      <xdr:col>19</xdr:col>
      <xdr:colOff>187325</xdr:colOff>
      <xdr:row>57</xdr:row>
      <xdr:rowOff>26307</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711872"/>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144235</xdr:rowOff>
    </xdr:from>
    <xdr:to>
      <xdr:col>20</xdr:col>
      <xdr:colOff>38100</xdr:colOff>
      <xdr:row>56</xdr:row>
      <xdr:rowOff>74385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84562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342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34472</xdr:rowOff>
    </xdr:from>
    <xdr:to>
      <xdr:col>15</xdr:col>
      <xdr:colOff>98425</xdr:colOff>
      <xdr:row>56</xdr:row>
      <xdr:rowOff>110672</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635672"/>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111578</xdr:rowOff>
    </xdr:from>
    <xdr:to>
      <xdr:col>15</xdr:col>
      <xdr:colOff>149225</xdr:colOff>
      <xdr:row>56</xdr:row>
      <xdr:rowOff>41728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51905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34472</xdr:rowOff>
    </xdr:from>
    <xdr:to>
      <xdr:col>11</xdr:col>
      <xdr:colOff>9525</xdr:colOff>
      <xdr:row>56</xdr:row>
      <xdr:rowOff>165100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635672"/>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78922</xdr:rowOff>
    </xdr:from>
    <xdr:to>
      <xdr:col>11</xdr:col>
      <xdr:colOff>60325</xdr:colOff>
      <xdr:row>56</xdr:row>
      <xdr:rowOff>9072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19249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162577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146957</xdr:rowOff>
    </xdr:from>
    <xdr:to>
      <xdr:col>20</xdr:col>
      <xdr:colOff>38100</xdr:colOff>
      <xdr:row>57</xdr:row>
      <xdr:rowOff>77107</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7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61884</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834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59872</xdr:rowOff>
    </xdr:from>
    <xdr:to>
      <xdr:col>15</xdr:col>
      <xdr:colOff>149225</xdr:colOff>
      <xdr:row>56</xdr:row>
      <xdr:rowOff>161472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146249</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155122</xdr:rowOff>
    </xdr:from>
    <xdr:to>
      <xdr:col>11</xdr:col>
      <xdr:colOff>60325</xdr:colOff>
      <xdr:row>56</xdr:row>
      <xdr:rowOff>85272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70049</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671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29227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前年度と比較すると０．</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増加し、依然として類似団体平均より高い水準である。要因としては特別会計への繰出金の増加が影響している。高齢化の進展により、介護保険・後期高齢者医療特別会計は今後も繰出金の増加が見込まれるため、特別会計の健全な運営に向けた状況把握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114300</xdr:rowOff>
    </xdr:from>
    <xdr:to>
      <xdr:col>82</xdr:col>
      <xdr:colOff>107950</xdr:colOff>
      <xdr:row>61</xdr:row>
      <xdr:rowOff>133350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297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105427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133350</xdr:rowOff>
    </xdr:from>
    <xdr:to>
      <xdr:col>82</xdr:col>
      <xdr:colOff>196850</xdr:colOff>
      <xdr:row>61</xdr:row>
      <xdr:rowOff>133350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29227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77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114300</xdr:rowOff>
    </xdr:from>
    <xdr:to>
      <xdr:col>82</xdr:col>
      <xdr:colOff>196850</xdr:colOff>
      <xdr:row>52</xdr:row>
      <xdr:rowOff>114300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2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158750</xdr:rowOff>
    </xdr:from>
    <xdr:to>
      <xdr:col>82</xdr:col>
      <xdr:colOff>107950</xdr:colOff>
      <xdr:row>60</xdr:row>
      <xdr:rowOff>25400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102743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137177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738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69850</xdr:rowOff>
    </xdr:from>
    <xdr:to>
      <xdr:col>78</xdr:col>
      <xdr:colOff>69850</xdr:colOff>
      <xdr:row>59</xdr:row>
      <xdr:rowOff>158750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101854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111777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1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6350</xdr:rowOff>
    </xdr:from>
    <xdr:to>
      <xdr:col>73</xdr:col>
      <xdr:colOff>180975</xdr:colOff>
      <xdr:row>59</xdr:row>
      <xdr:rowOff>69850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101219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111777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6350</xdr:rowOff>
    </xdr:from>
    <xdr:to>
      <xdr:col>69</xdr:col>
      <xdr:colOff>92075</xdr:colOff>
      <xdr:row>59</xdr:row>
      <xdr:rowOff>146050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101219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73677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111777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146050</xdr:rowOff>
    </xdr:from>
    <xdr:to>
      <xdr:col>82</xdr:col>
      <xdr:colOff>158750</xdr:colOff>
      <xdr:row>60</xdr:row>
      <xdr:rowOff>76200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118127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1023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107950</xdr:rowOff>
    </xdr:from>
    <xdr:to>
      <xdr:col>78</xdr:col>
      <xdr:colOff>120650</xdr:colOff>
      <xdr:row>60</xdr:row>
      <xdr:rowOff>38100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1022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22877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309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19050</xdr:rowOff>
    </xdr:from>
    <xdr:to>
      <xdr:col>74</xdr:col>
      <xdr:colOff>31750</xdr:colOff>
      <xdr:row>59</xdr:row>
      <xdr:rowOff>120650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105427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127000</xdr:rowOff>
    </xdr:from>
    <xdr:to>
      <xdr:col>69</xdr:col>
      <xdr:colOff>142875</xdr:colOff>
      <xdr:row>59</xdr:row>
      <xdr:rowOff>57150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100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41927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95250</xdr:rowOff>
    </xdr:from>
    <xdr:to>
      <xdr:col>65</xdr:col>
      <xdr:colOff>53975</xdr:colOff>
      <xdr:row>60</xdr:row>
      <xdr:rowOff>25400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10177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29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類似団体平均と比較するとやや低い水準となっているが、前年度から０．</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％悪化しており、その要因としては、下水道事業会計繰出金の増加等が挙げられる。補助費全体に係る取組として、各種団体補助金について、十分に精査し、適正な執行管理に努める。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41</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51144"/>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41927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69850</xdr:rowOff>
    </xdr:from>
    <xdr:to>
      <xdr:col>82</xdr:col>
      <xdr:colOff>196850</xdr:colOff>
      <xdr:row>41</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53848</xdr:rowOff>
    </xdr:from>
    <xdr:to>
      <xdr:col>82</xdr:col>
      <xdr:colOff>107950</xdr:colOff>
      <xdr:row>36</xdr:row>
      <xdr:rowOff>58420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622604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21844</xdr:rowOff>
    </xdr:from>
    <xdr:to>
      <xdr:col>78</xdr:col>
      <xdr:colOff>69850</xdr:colOff>
      <xdr:row>36</xdr:row>
      <xdr:rowOff>53848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19404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23131</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21844</xdr:rowOff>
    </xdr:from>
    <xdr:to>
      <xdr:col>73</xdr:col>
      <xdr:colOff>180975</xdr:colOff>
      <xdr:row>36</xdr:row>
      <xdr:rowOff>21844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1940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99060</xdr:rowOff>
    </xdr:from>
    <xdr:to>
      <xdr:col>74</xdr:col>
      <xdr:colOff>31750</xdr:colOff>
      <xdr:row>37</xdr:row>
      <xdr:rowOff>29210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13987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21844</xdr:rowOff>
    </xdr:from>
    <xdr:to>
      <xdr:col>69</xdr:col>
      <xdr:colOff>92075</xdr:colOff>
      <xdr:row>36</xdr:row>
      <xdr:rowOff>81280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19404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167149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27703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xdr:rowOff>
    </xdr:from>
    <xdr:to>
      <xdr:col>82</xdr:col>
      <xdr:colOff>158750</xdr:colOff>
      <xdr:row>36</xdr:row>
      <xdr:rowOff>109220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24147</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3048</xdr:rowOff>
    </xdr:from>
    <xdr:to>
      <xdr:col>78</xdr:col>
      <xdr:colOff>120650</xdr:colOff>
      <xdr:row>36</xdr:row>
      <xdr:rowOff>104648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114825</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5944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142494</xdr:rowOff>
    </xdr:from>
    <xdr:to>
      <xdr:col>74</xdr:col>
      <xdr:colOff>31750</xdr:colOff>
      <xdr:row>36</xdr:row>
      <xdr:rowOff>72644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82821</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591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142494</xdr:rowOff>
    </xdr:from>
    <xdr:to>
      <xdr:col>69</xdr:col>
      <xdr:colOff>142875</xdr:colOff>
      <xdr:row>36</xdr:row>
      <xdr:rowOff>72644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82821</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591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30480</xdr:rowOff>
    </xdr:from>
    <xdr:to>
      <xdr:col>65</xdr:col>
      <xdr:colOff>53975</xdr:colOff>
      <xdr:row>36</xdr:row>
      <xdr:rowOff>132080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142257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事業の厳選等により数値は改善しているものの、公債費は依然として高い水準である。投資的経費の実施及び新規地方債発行には十分な検討を行い、利率についても十分比較し、公債費の縮減を図る。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29845</xdr:rowOff>
    </xdr:from>
    <xdr:to>
      <xdr:col>24</xdr:col>
      <xdr:colOff>25400</xdr:colOff>
      <xdr:row>80</xdr:row>
      <xdr:rowOff>54611</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17145"/>
          <a:ext cx="0" cy="105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116222</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60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29845</xdr:rowOff>
    </xdr:from>
    <xdr:to>
      <xdr:col>24</xdr:col>
      <xdr:colOff>114300</xdr:colOff>
      <xdr:row>74</xdr:row>
      <xdr:rowOff>29845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17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132715</xdr:rowOff>
    </xdr:from>
    <xdr:to>
      <xdr:col>24</xdr:col>
      <xdr:colOff>25400</xdr:colOff>
      <xdr:row>74</xdr:row>
      <xdr:rowOff>157480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2820015"/>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104792</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7920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125730</xdr:rowOff>
    </xdr:from>
    <xdr:to>
      <xdr:col>24</xdr:col>
      <xdr:colOff>76200</xdr:colOff>
      <xdr:row>75</xdr:row>
      <xdr:rowOff>55880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281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157480</xdr:rowOff>
    </xdr:from>
    <xdr:to>
      <xdr:col>19</xdr:col>
      <xdr:colOff>187325</xdr:colOff>
      <xdr:row>74</xdr:row>
      <xdr:rowOff>165100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28447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139065</xdr:rowOff>
    </xdr:from>
    <xdr:to>
      <xdr:col>20</xdr:col>
      <xdr:colOff>38100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53992</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912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159385</xdr:rowOff>
    </xdr:from>
    <xdr:to>
      <xdr:col>15</xdr:col>
      <xdr:colOff>98425</xdr:colOff>
      <xdr:row>74</xdr:row>
      <xdr:rowOff>165100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284668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144780</xdr:rowOff>
    </xdr:from>
    <xdr:to>
      <xdr:col>15</xdr:col>
      <xdr:colOff>149225</xdr:colOff>
      <xdr:row>75</xdr:row>
      <xdr:rowOff>74930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59707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91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159385</xdr:rowOff>
    </xdr:from>
    <xdr:to>
      <xdr:col>11</xdr:col>
      <xdr:colOff>9525</xdr:colOff>
      <xdr:row>75</xdr:row>
      <xdr:rowOff>33655</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284668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123825</xdr:rowOff>
    </xdr:from>
    <xdr:to>
      <xdr:col>11</xdr:col>
      <xdr:colOff>60325</xdr:colOff>
      <xdr:row>75</xdr:row>
      <xdr:rowOff>53975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38752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897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135255</xdr:rowOff>
    </xdr:from>
    <xdr:to>
      <xdr:col>6</xdr:col>
      <xdr:colOff>171450</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75582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591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81915</xdr:rowOff>
    </xdr:from>
    <xdr:to>
      <xdr:col>24</xdr:col>
      <xdr:colOff>76200</xdr:colOff>
      <xdr:row>75</xdr:row>
      <xdr:rowOff>12065</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76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161942</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67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106680</xdr:rowOff>
    </xdr:from>
    <xdr:to>
      <xdr:col>20</xdr:col>
      <xdr:colOff>38100</xdr:colOff>
      <xdr:row>75</xdr:row>
      <xdr:rowOff>36830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79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47007</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562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114300</xdr:rowOff>
    </xdr:from>
    <xdr:to>
      <xdr:col>15</xdr:col>
      <xdr:colOff>149225</xdr:colOff>
      <xdr:row>75</xdr:row>
      <xdr:rowOff>44450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80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54627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57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108585</xdr:rowOff>
    </xdr:from>
    <xdr:to>
      <xdr:col>11</xdr:col>
      <xdr:colOff>60325</xdr:colOff>
      <xdr:row>75</xdr:row>
      <xdr:rowOff>38735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79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48912</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564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154305</xdr:rowOff>
    </xdr:from>
    <xdr:to>
      <xdr:col>6</xdr:col>
      <xdr:colOff>171450</xdr:colOff>
      <xdr:row>75</xdr:row>
      <xdr:rowOff>84455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84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69232</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92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類似団体平均より高いのは人件費・扶助費が主な要因である。引き続き各分析欄に記した取り組みを推進して、一層の経常経費の削減を図る。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108712</xdr:rowOff>
    </xdr:from>
    <xdr:to>
      <xdr:col>82</xdr:col>
      <xdr:colOff>107950</xdr:colOff>
      <xdr:row>80</xdr:row>
      <xdr:rowOff>76708</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453112"/>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23639</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19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108712</xdr:rowOff>
    </xdr:from>
    <xdr:to>
      <xdr:col>82</xdr:col>
      <xdr:colOff>196850</xdr:colOff>
      <xdr:row>72</xdr:row>
      <xdr:rowOff>108712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453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122428</xdr:rowOff>
    </xdr:from>
    <xdr:to>
      <xdr:col>82</xdr:col>
      <xdr:colOff>107950</xdr:colOff>
      <xdr:row>79</xdr:row>
      <xdr:rowOff>120142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495528"/>
          <a:ext cx="8382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21862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052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5335</xdr:rowOff>
    </xdr:from>
    <xdr:to>
      <xdr:col>82</xdr:col>
      <xdr:colOff>158750</xdr:colOff>
      <xdr:row>77</xdr:row>
      <xdr:rowOff>106935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138430</xdr:rowOff>
    </xdr:from>
    <xdr:to>
      <xdr:col>78</xdr:col>
      <xdr:colOff>69850</xdr:colOff>
      <xdr:row>78</xdr:row>
      <xdr:rowOff>122428</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340080"/>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71391</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930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159004</xdr:rowOff>
    </xdr:from>
    <xdr:to>
      <xdr:col>73</xdr:col>
      <xdr:colOff>180975</xdr:colOff>
      <xdr:row>77</xdr:row>
      <xdr:rowOff>138430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3189204"/>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25671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159004</xdr:rowOff>
    </xdr:from>
    <xdr:to>
      <xdr:col>69</xdr:col>
      <xdr:colOff>92075</xdr:colOff>
      <xdr:row>78</xdr:row>
      <xdr:rowOff>67563</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189204"/>
          <a:ext cx="889000" cy="251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57675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69342</xdr:rowOff>
    </xdr:from>
    <xdr:to>
      <xdr:col>82</xdr:col>
      <xdr:colOff>158750</xdr:colOff>
      <xdr:row>79</xdr:row>
      <xdr:rowOff>170942</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61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41419</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585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71628</xdr:rowOff>
    </xdr:from>
    <xdr:to>
      <xdr:col>78</xdr:col>
      <xdr:colOff>120650</xdr:colOff>
      <xdr:row>79</xdr:row>
      <xdr:rowOff>1778</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44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158005</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531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87630</xdr:rowOff>
    </xdr:from>
    <xdr:to>
      <xdr:col>74</xdr:col>
      <xdr:colOff>31750</xdr:colOff>
      <xdr:row>78</xdr:row>
      <xdr:rowOff>17780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2557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108204</xdr:rowOff>
    </xdr:from>
    <xdr:to>
      <xdr:col>69</xdr:col>
      <xdr:colOff>142875</xdr:colOff>
      <xdr:row>77</xdr:row>
      <xdr:rowOff>38354</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23131</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22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16763</xdr:rowOff>
    </xdr:from>
    <xdr:to>
      <xdr:col>65</xdr:col>
      <xdr:colOff>53975</xdr:colOff>
      <xdr:row>78</xdr:row>
      <xdr:rowOff>118363</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38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103140</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47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徳島県小松島市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171444</xdr:rowOff>
    </xdr:from>
    <xdr:to>
      <xdr:col>29</xdr:col>
      <xdr:colOff>127000</xdr:colOff>
      <xdr:row>20</xdr:row>
      <xdr:rowOff>51057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105019"/>
          <a:ext cx="0" cy="14226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23134</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9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51057</xdr:rowOff>
    </xdr:from>
    <xdr:to>
      <xdr:col>30</xdr:col>
      <xdr:colOff>25400</xdr:colOff>
      <xdr:row>20</xdr:row>
      <xdr:rowOff>51057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5276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86371</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48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171444</xdr:rowOff>
    </xdr:from>
    <xdr:to>
      <xdr:col>30</xdr:col>
      <xdr:colOff>25400</xdr:colOff>
      <xdr:row>11</xdr:row>
      <xdr:rowOff>171444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1050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158004</xdr:rowOff>
    </xdr:from>
    <xdr:to>
      <xdr:col>29</xdr:col>
      <xdr:colOff>127000</xdr:colOff>
      <xdr:row>18</xdr:row>
      <xdr:rowOff>85071</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3120279"/>
          <a:ext cx="647700" cy="985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165146</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7845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148619</xdr:rowOff>
    </xdr:from>
    <xdr:to>
      <xdr:col>29</xdr:col>
      <xdr:colOff>177800</xdr:colOff>
      <xdr:row>17</xdr:row>
      <xdr:rowOff>78769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9394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85071</xdr:rowOff>
    </xdr:from>
    <xdr:to>
      <xdr:col>26</xdr:col>
      <xdr:colOff>50800</xdr:colOff>
      <xdr:row>18</xdr:row>
      <xdr:rowOff>138611</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3218796"/>
          <a:ext cx="698500" cy="535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70637</xdr:rowOff>
    </xdr:from>
    <xdr:to>
      <xdr:col>26</xdr:col>
      <xdr:colOff>101600</xdr:colOff>
      <xdr:row>18</xdr:row>
      <xdr:rowOff>787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0329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10964</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2801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138611</xdr:rowOff>
    </xdr:from>
    <xdr:to>
      <xdr:col>22</xdr:col>
      <xdr:colOff>114300</xdr:colOff>
      <xdr:row>18</xdr:row>
      <xdr:rowOff>163033</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3272336"/>
          <a:ext cx="698500" cy="244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109395</xdr:rowOff>
    </xdr:from>
    <xdr:to>
      <xdr:col>22</xdr:col>
      <xdr:colOff>165100</xdr:colOff>
      <xdr:row>18</xdr:row>
      <xdr:rowOff>39545</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0716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49722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2840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163033</xdr:rowOff>
    </xdr:from>
    <xdr:to>
      <xdr:col>18</xdr:col>
      <xdr:colOff>177800</xdr:colOff>
      <xdr:row>19</xdr:row>
      <xdr:rowOff>52696</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3296758"/>
          <a:ext cx="698500" cy="611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119596</xdr:rowOff>
    </xdr:from>
    <xdr:to>
      <xdr:col>19</xdr:col>
      <xdr:colOff>38100</xdr:colOff>
      <xdr:row>18</xdr:row>
      <xdr:rowOff>49746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0818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59923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2850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159182</xdr:rowOff>
    </xdr:from>
    <xdr:to>
      <xdr:col>15</xdr:col>
      <xdr:colOff>101600</xdr:colOff>
      <xdr:row>18</xdr:row>
      <xdr:rowOff>89332</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21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99509</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289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107204</xdr:rowOff>
    </xdr:from>
    <xdr:to>
      <xdr:col>29</xdr:col>
      <xdr:colOff>177800</xdr:colOff>
      <xdr:row>18</xdr:row>
      <xdr:rowOff>37354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30694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79281</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3041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34271</xdr:rowOff>
    </xdr:from>
    <xdr:to>
      <xdr:col>26</xdr:col>
      <xdr:colOff>101600</xdr:colOff>
      <xdr:row>18</xdr:row>
      <xdr:rowOff>135871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31679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120648</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3254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87811</xdr:rowOff>
    </xdr:from>
    <xdr:to>
      <xdr:col>22</xdr:col>
      <xdr:colOff>165100</xdr:colOff>
      <xdr:row>19</xdr:row>
      <xdr:rowOff>17961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32215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2738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3307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112233</xdr:rowOff>
    </xdr:from>
    <xdr:to>
      <xdr:col>19</xdr:col>
      <xdr:colOff>38100</xdr:colOff>
      <xdr:row>19</xdr:row>
      <xdr:rowOff>42383</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32459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27160</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3332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1896</xdr:rowOff>
    </xdr:from>
    <xdr:to>
      <xdr:col>15</xdr:col>
      <xdr:colOff>101600</xdr:colOff>
      <xdr:row>19</xdr:row>
      <xdr:rowOff>103496</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33070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88273</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3393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a:extLst>
            <a:ext uri="{FF2B5EF4-FFF2-40B4-BE49-F238E27FC236}">
              <a16:creationId xmlns:a16="http://schemas.microsoft.com/office/drawing/2014/main" id="{00000000-0008-0000-0500-000070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154873</xdr:rowOff>
    </xdr:from>
    <xdr:to>
      <xdr:col>29</xdr:col>
      <xdr:colOff>127000</xdr:colOff>
      <xdr:row>39</xdr:row>
      <xdr:rowOff>34299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651500" y="6079423"/>
          <a:ext cx="0" cy="15939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6376</xdr:rowOff>
    </xdr:from>
    <xdr:ext cx="762000" cy="259045"/>
    <xdr:sp macro="" textlink="">
      <xdr:nvSpPr>
        <xdr:cNvPr id="114" name="人口1人当たり決算額の推移最小値テキスト445">
          <a:extLst>
            <a:ext uri="{FF2B5EF4-FFF2-40B4-BE49-F238E27FC236}">
              <a16:creationId xmlns:a16="http://schemas.microsoft.com/office/drawing/2014/main" id="{00000000-0008-0000-0500-000072000000}"/>
            </a:ext>
          </a:extLst>
        </xdr:cNvPr>
        <xdr:cNvSpPr txBox="1"/>
      </xdr:nvSpPr>
      <xdr:spPr>
        <a:xfrm>
          <a:off x="5740400" y="764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34299</xdr:rowOff>
    </xdr:from>
    <xdr:to>
      <xdr:col>30</xdr:col>
      <xdr:colOff>25400</xdr:colOff>
      <xdr:row>39</xdr:row>
      <xdr:rowOff>34299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76733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69800</xdr:rowOff>
    </xdr:from>
    <xdr:ext cx="762000" cy="259045"/>
    <xdr:sp macro="" textlink="">
      <xdr:nvSpPr>
        <xdr:cNvPr id="116" name="人口1人当たり決算額の推移最大値テキスト445">
          <a:extLst>
            <a:ext uri="{FF2B5EF4-FFF2-40B4-BE49-F238E27FC236}">
              <a16:creationId xmlns:a16="http://schemas.microsoft.com/office/drawing/2014/main" id="{00000000-0008-0000-0500-000074000000}"/>
            </a:ext>
          </a:extLst>
        </xdr:cNvPr>
        <xdr:cNvSpPr txBox="1"/>
      </xdr:nvSpPr>
      <xdr:spPr>
        <a:xfrm>
          <a:off x="5740400" y="5822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154873</xdr:rowOff>
    </xdr:from>
    <xdr:to>
      <xdr:col>30</xdr:col>
      <xdr:colOff>25400</xdr:colOff>
      <xdr:row>33</xdr:row>
      <xdr:rowOff>154873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5562600" y="60794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46834</xdr:rowOff>
    </xdr:from>
    <xdr:to>
      <xdr:col>29</xdr:col>
      <xdr:colOff>127000</xdr:colOff>
      <xdr:row>38</xdr:row>
      <xdr:rowOff>52029</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5003800" y="7514434"/>
          <a:ext cx="647700" cy="51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38</xdr:row>
      <xdr:rowOff>36805</xdr:rowOff>
    </xdr:from>
    <xdr:ext cx="762000" cy="259045"/>
    <xdr:sp macro="" textlink="">
      <xdr:nvSpPr>
        <xdr:cNvPr id="119" name="人口1人当たり決算額の推移平均値テキスト445">
          <a:extLst>
            <a:ext uri="{FF2B5EF4-FFF2-40B4-BE49-F238E27FC236}">
              <a16:creationId xmlns:a16="http://schemas.microsoft.com/office/drawing/2014/main" id="{00000000-0008-0000-0500-000077000000}"/>
            </a:ext>
          </a:extLst>
        </xdr:cNvPr>
        <xdr:cNvSpPr txBox="1"/>
      </xdr:nvSpPr>
      <xdr:spPr>
        <a:xfrm>
          <a:off x="5740400" y="7504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2760</xdr:rowOff>
    </xdr:from>
    <xdr:to>
      <xdr:col>29</xdr:col>
      <xdr:colOff>177800</xdr:colOff>
      <xdr:row>38</xdr:row>
      <xdr:rowOff>104360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5600700" y="7470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46834</xdr:rowOff>
    </xdr:from>
    <xdr:to>
      <xdr:col>26</xdr:col>
      <xdr:colOff>50800</xdr:colOff>
      <xdr:row>38</xdr:row>
      <xdr:rowOff>53711</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4305300" y="7514434"/>
          <a:ext cx="698500" cy="68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592</xdr:rowOff>
    </xdr:from>
    <xdr:to>
      <xdr:col>26</xdr:col>
      <xdr:colOff>101600</xdr:colOff>
      <xdr:row>38</xdr:row>
      <xdr:rowOff>102192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953000" y="74681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86969</xdr:rowOff>
    </xdr:from>
    <xdr:ext cx="7366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622800" y="7554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52029</xdr:rowOff>
    </xdr:from>
    <xdr:to>
      <xdr:col>22</xdr:col>
      <xdr:colOff>114300</xdr:colOff>
      <xdr:row>38</xdr:row>
      <xdr:rowOff>53711</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a:off x="3606800" y="7519629"/>
          <a:ext cx="698500" cy="16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1536</xdr:rowOff>
    </xdr:from>
    <xdr:to>
      <xdr:col>22</xdr:col>
      <xdr:colOff>165100</xdr:colOff>
      <xdr:row>38</xdr:row>
      <xdr:rowOff>103136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42545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113313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924300" y="7238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49191</xdr:rowOff>
    </xdr:from>
    <xdr:to>
      <xdr:col>18</xdr:col>
      <xdr:colOff>177800</xdr:colOff>
      <xdr:row>38</xdr:row>
      <xdr:rowOff>52029</xdr:rowOff>
    </xdr:to>
    <xdr:cxnSp macro="">
      <xdr:nvCxnSpPr>
        <xdr:cNvPr id="127" name="直線コネクタ 126">
          <a:extLst>
            <a:ext uri="{FF2B5EF4-FFF2-40B4-BE49-F238E27FC236}">
              <a16:creationId xmlns:a16="http://schemas.microsoft.com/office/drawing/2014/main" id="{00000000-0008-0000-0500-00007F000000}"/>
            </a:ext>
          </a:extLst>
        </xdr:cNvPr>
        <xdr:cNvCxnSpPr/>
      </xdr:nvCxnSpPr>
      <xdr:spPr bwMode="auto">
        <a:xfrm>
          <a:off x="2908300" y="7516791"/>
          <a:ext cx="698500" cy="28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5034</xdr:rowOff>
    </xdr:from>
    <xdr:to>
      <xdr:col>19</xdr:col>
      <xdr:colOff>38100</xdr:colOff>
      <xdr:row>38</xdr:row>
      <xdr:rowOff>106634</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35560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91411</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225800" y="7559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10699</xdr:rowOff>
    </xdr:from>
    <xdr:to>
      <xdr:col>15</xdr:col>
      <xdr:colOff>101600</xdr:colOff>
      <xdr:row>38</xdr:row>
      <xdr:rowOff>112299</xdr:rowOff>
    </xdr:to>
    <xdr:sp macro="" textlink="">
      <xdr:nvSpPr>
        <xdr:cNvPr id="130" name="フローチャート: 判断 129">
          <a:extLst>
            <a:ext uri="{FF2B5EF4-FFF2-40B4-BE49-F238E27FC236}">
              <a16:creationId xmlns:a16="http://schemas.microsoft.com/office/drawing/2014/main" id="{00000000-0008-0000-0500-000082000000}"/>
            </a:ext>
          </a:extLst>
        </xdr:cNvPr>
        <xdr:cNvSpPr/>
      </xdr:nvSpPr>
      <xdr:spPr bwMode="auto">
        <a:xfrm>
          <a:off x="28575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97076</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527300" y="7564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1229</xdr:rowOff>
    </xdr:from>
    <xdr:to>
      <xdr:col>29</xdr:col>
      <xdr:colOff>177800</xdr:colOff>
      <xdr:row>38</xdr:row>
      <xdr:rowOff>102829</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5600700" y="74688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189206</xdr:rowOff>
    </xdr:from>
    <xdr:ext cx="762000" cy="259045"/>
    <xdr:sp macro="" textlink="">
      <xdr:nvSpPr>
        <xdr:cNvPr id="138" name="人口1人当たり決算額の推移該当値テキスト445">
          <a:extLst>
            <a:ext uri="{FF2B5EF4-FFF2-40B4-BE49-F238E27FC236}">
              <a16:creationId xmlns:a16="http://schemas.microsoft.com/office/drawing/2014/main" id="{00000000-0008-0000-0500-00008A000000}"/>
            </a:ext>
          </a:extLst>
        </xdr:cNvPr>
        <xdr:cNvSpPr txBox="1"/>
      </xdr:nvSpPr>
      <xdr:spPr>
        <a:xfrm>
          <a:off x="5740400" y="7313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338934</xdr:rowOff>
    </xdr:from>
    <xdr:to>
      <xdr:col>26</xdr:col>
      <xdr:colOff>101600</xdr:colOff>
      <xdr:row>38</xdr:row>
      <xdr:rowOff>97634</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953000" y="74636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107811</xdr:rowOff>
    </xdr:from>
    <xdr:ext cx="7366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4622800" y="7232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38</xdr:row>
      <xdr:rowOff>2911</xdr:rowOff>
    </xdr:from>
    <xdr:to>
      <xdr:col>22</xdr:col>
      <xdr:colOff>165100</xdr:colOff>
      <xdr:row>38</xdr:row>
      <xdr:rowOff>104511</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4254500" y="74705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89288</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924300" y="7556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1229</xdr:rowOff>
    </xdr:from>
    <xdr:to>
      <xdr:col>19</xdr:col>
      <xdr:colOff>38100</xdr:colOff>
      <xdr:row>38</xdr:row>
      <xdr:rowOff>102829</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3556000" y="74688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113006</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3225800" y="7237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341291</xdr:rowOff>
    </xdr:from>
    <xdr:to>
      <xdr:col>15</xdr:col>
      <xdr:colOff>101600</xdr:colOff>
      <xdr:row>38</xdr:row>
      <xdr:rowOff>99991</xdr:rowOff>
    </xdr:to>
    <xdr:sp macro="" textlink="">
      <xdr:nvSpPr>
        <xdr:cNvPr id="145" name="楕円 144">
          <a:extLst>
            <a:ext uri="{FF2B5EF4-FFF2-40B4-BE49-F238E27FC236}">
              <a16:creationId xmlns:a16="http://schemas.microsoft.com/office/drawing/2014/main" id="{00000000-0008-0000-0500-000091000000}"/>
            </a:ext>
          </a:extLst>
        </xdr:cNvPr>
        <xdr:cNvSpPr/>
      </xdr:nvSpPr>
      <xdr:spPr bwMode="auto">
        <a:xfrm>
          <a:off x="2857500" y="74659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110168</xdr:rowOff>
    </xdr:from>
    <xdr:ext cx="762000" cy="259045"/>
    <xdr:sp macro="" textlink="">
      <xdr:nvSpPr>
        <xdr:cNvPr id="146" name="テキスト ボックス 145">
          <a:extLst>
            <a:ext uri="{FF2B5EF4-FFF2-40B4-BE49-F238E27FC236}">
              <a16:creationId xmlns:a16="http://schemas.microsoft.com/office/drawing/2014/main" id="{00000000-0008-0000-0500-000092000000}"/>
            </a:ext>
          </a:extLst>
        </xdr:cNvPr>
        <xdr:cNvSpPr txBox="1"/>
      </xdr:nvSpPr>
      <xdr:spPr>
        <a:xfrm>
          <a:off x="2527300" y="7234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徳島県小松島市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34,604
34,283
45.37
18,377,601
18,116,168
217,416
9,299,630
14,429,057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49.1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55640</xdr:rowOff>
    </xdr:from>
    <xdr:to>
      <xdr:col>24</xdr:col>
      <xdr:colOff>62865</xdr:colOff>
      <xdr:row>38</xdr:row>
      <xdr:rowOff>169157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99140"/>
          <a:ext cx="1270" cy="1485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1534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8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169157</xdr:rowOff>
    </xdr:from>
    <xdr:to>
      <xdr:col>24</xdr:col>
      <xdr:colOff>152400</xdr:colOff>
      <xdr:row>38</xdr:row>
      <xdr:rowOff>169157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8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2317</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74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55640</xdr:rowOff>
    </xdr:from>
    <xdr:to>
      <xdr:col>24</xdr:col>
      <xdr:colOff>152400</xdr:colOff>
      <xdr:row>30</xdr:row>
      <xdr:rowOff>55640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9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40096</xdr:rowOff>
    </xdr:from>
    <xdr:to>
      <xdr:col>24</xdr:col>
      <xdr:colOff>63500</xdr:colOff>
      <xdr:row>36</xdr:row>
      <xdr:rowOff>168699</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212296"/>
          <a:ext cx="838200" cy="128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133331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626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110454</xdr:rowOff>
    </xdr:from>
    <xdr:to>
      <xdr:col>24</xdr:col>
      <xdr:colOff>114300</xdr:colOff>
      <xdr:row>36</xdr:row>
      <xdr:rowOff>40604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1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168699</xdr:rowOff>
    </xdr:from>
    <xdr:to>
      <xdr:col>19</xdr:col>
      <xdr:colOff>177800</xdr:colOff>
      <xdr:row>37</xdr:row>
      <xdr:rowOff>48478</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340899"/>
          <a:ext cx="889000" cy="51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44094</xdr:rowOff>
    </xdr:from>
    <xdr:to>
      <xdr:col>20</xdr:col>
      <xdr:colOff>38100</xdr:colOff>
      <xdr:row>36</xdr:row>
      <xdr:rowOff>145694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162221</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5991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48478</xdr:rowOff>
    </xdr:from>
    <xdr:to>
      <xdr:col>15</xdr:col>
      <xdr:colOff>50800</xdr:colOff>
      <xdr:row>37</xdr:row>
      <xdr:rowOff>75082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392128"/>
          <a:ext cx="889000" cy="26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69099</xdr:rowOff>
    </xdr:from>
    <xdr:to>
      <xdr:col>15</xdr:col>
      <xdr:colOff>101600</xdr:colOff>
      <xdr:row>36</xdr:row>
      <xdr:rowOff>170699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15776</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016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75082</xdr:rowOff>
    </xdr:from>
    <xdr:to>
      <xdr:col>10</xdr:col>
      <xdr:colOff>114300</xdr:colOff>
      <xdr:row>37</xdr:row>
      <xdr:rowOff>123241</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418732"/>
          <a:ext cx="889000" cy="48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76653</xdr:rowOff>
    </xdr:from>
    <xdr:to>
      <xdr:col>10</xdr:col>
      <xdr:colOff>165100</xdr:colOff>
      <xdr:row>37</xdr:row>
      <xdr:rowOff>6803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23330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024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125073</xdr:rowOff>
    </xdr:from>
    <xdr:to>
      <xdr:col>6</xdr:col>
      <xdr:colOff>38100</xdr:colOff>
      <xdr:row>37</xdr:row>
      <xdr:rowOff>55223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71750</xdr:rowOff>
    </xdr:from>
    <xdr:ext cx="59901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30795" y="6072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160746</xdr:rowOff>
    </xdr:from>
    <xdr:to>
      <xdr:col>24</xdr:col>
      <xdr:colOff>114300</xdr:colOff>
      <xdr:row>36</xdr:row>
      <xdr:rowOff>90896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161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139173</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13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117899</xdr:rowOff>
    </xdr:from>
    <xdr:to>
      <xdr:col>20</xdr:col>
      <xdr:colOff>38100</xdr:colOff>
      <xdr:row>37</xdr:row>
      <xdr:rowOff>48049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290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39176</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6382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169128</xdr:rowOff>
    </xdr:from>
    <xdr:to>
      <xdr:col>15</xdr:col>
      <xdr:colOff>101600</xdr:colOff>
      <xdr:row>37</xdr:row>
      <xdr:rowOff>99278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90405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434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24282</xdr:rowOff>
    </xdr:from>
    <xdr:to>
      <xdr:col>10</xdr:col>
      <xdr:colOff>165100</xdr:colOff>
      <xdr:row>37</xdr:row>
      <xdr:rowOff>125882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6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117009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460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72441</xdr:rowOff>
    </xdr:from>
    <xdr:to>
      <xdr:col>6</xdr:col>
      <xdr:colOff>38100</xdr:colOff>
      <xdr:row>38</xdr:row>
      <xdr:rowOff>2591</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16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165168</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08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1894</xdr:rowOff>
    </xdr:from>
    <xdr:to>
      <xdr:col>24</xdr:col>
      <xdr:colOff>62865</xdr:colOff>
      <xdr:row>58</xdr:row>
      <xdr:rowOff>127539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17294"/>
          <a:ext cx="1270" cy="1154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169437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127539</xdr:rowOff>
    </xdr:from>
    <xdr:to>
      <xdr:col>24</xdr:col>
      <xdr:colOff>152400</xdr:colOff>
      <xdr:row>58</xdr:row>
      <xdr:rowOff>127539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71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120021</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925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5,102,826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1894</xdr:rowOff>
    </xdr:from>
    <xdr:to>
      <xdr:col>24</xdr:col>
      <xdr:colOff>152400</xdr:colOff>
      <xdr:row>52</xdr:row>
      <xdr:rowOff>1894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1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126482</xdr:rowOff>
    </xdr:from>
    <xdr:to>
      <xdr:col>24</xdr:col>
      <xdr:colOff>63500</xdr:colOff>
      <xdr:row>58</xdr:row>
      <xdr:rowOff>127229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70582"/>
          <a:ext cx="838200" cy="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86886</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59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64009</xdr:rowOff>
    </xdr:from>
    <xdr:to>
      <xdr:col>24</xdr:col>
      <xdr:colOff>114300</xdr:colOff>
      <xdr:row>58</xdr:row>
      <xdr:rowOff>165609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1000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126768</xdr:rowOff>
    </xdr:from>
    <xdr:to>
      <xdr:col>19</xdr:col>
      <xdr:colOff>177800</xdr:colOff>
      <xdr:row>58</xdr:row>
      <xdr:rowOff>127229</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10070868"/>
          <a:ext cx="889000" cy="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65029</xdr:rowOff>
    </xdr:from>
    <xdr:to>
      <xdr:col>20</xdr:col>
      <xdr:colOff>38100</xdr:colOff>
      <xdr:row>58</xdr:row>
      <xdr:rowOff>166629</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1000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11706</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784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126527</xdr:rowOff>
    </xdr:from>
    <xdr:to>
      <xdr:col>15</xdr:col>
      <xdr:colOff>50800</xdr:colOff>
      <xdr:row>58</xdr:row>
      <xdr:rowOff>126768</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019300" y="10070627"/>
          <a:ext cx="889000" cy="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65420</xdr:rowOff>
    </xdr:from>
    <xdr:to>
      <xdr:col>15</xdr:col>
      <xdr:colOff>101600</xdr:colOff>
      <xdr:row>58</xdr:row>
      <xdr:rowOff>167020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1000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12097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784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126527</xdr:rowOff>
    </xdr:from>
    <xdr:to>
      <xdr:col>10</xdr:col>
      <xdr:colOff>114300</xdr:colOff>
      <xdr:row>58</xdr:row>
      <xdr:rowOff>128718</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70627"/>
          <a:ext cx="889000" cy="2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66747</xdr:rowOff>
    </xdr:from>
    <xdr:to>
      <xdr:col>10</xdr:col>
      <xdr:colOff>165100</xdr:colOff>
      <xdr:row>58</xdr:row>
      <xdr:rowOff>168347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1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13424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78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68156</xdr:rowOff>
    </xdr:from>
    <xdr:to>
      <xdr:col>6</xdr:col>
      <xdr:colOff>38100</xdr:colOff>
      <xdr:row>58</xdr:row>
      <xdr:rowOff>169756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14833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78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75682</xdr:rowOff>
    </xdr:from>
    <xdr:to>
      <xdr:col>24</xdr:col>
      <xdr:colOff>114300</xdr:colOff>
      <xdr:row>59</xdr:row>
      <xdr:rowOff>5832</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10019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42436</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986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76429</xdr:rowOff>
    </xdr:from>
    <xdr:to>
      <xdr:col>20</xdr:col>
      <xdr:colOff>38100</xdr:colOff>
      <xdr:row>59</xdr:row>
      <xdr:rowOff>6579</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20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169156</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10113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75968</xdr:rowOff>
    </xdr:from>
    <xdr:to>
      <xdr:col>15</xdr:col>
      <xdr:colOff>101600</xdr:colOff>
      <xdr:row>59</xdr:row>
      <xdr:rowOff>6118</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20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168695</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10112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75727</xdr:rowOff>
    </xdr:from>
    <xdr:to>
      <xdr:col>10</xdr:col>
      <xdr:colOff>165100</xdr:colOff>
      <xdr:row>59</xdr:row>
      <xdr:rowOff>5877</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19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168454</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10112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77918</xdr:rowOff>
    </xdr:from>
    <xdr:to>
      <xdr:col>6</xdr:col>
      <xdr:colOff>38100</xdr:colOff>
      <xdr:row>59</xdr:row>
      <xdr:rowOff>8068</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22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170645</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10114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99034</xdr:rowOff>
    </xdr:from>
    <xdr:to>
      <xdr:col>24</xdr:col>
      <xdr:colOff>62865</xdr:colOff>
      <xdr:row>79</xdr:row>
      <xdr:rowOff>33947</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71984"/>
          <a:ext cx="1270" cy="130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37774</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2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33947</xdr:rowOff>
    </xdr:from>
    <xdr:to>
      <xdr:col>24</xdr:col>
      <xdr:colOff>152400</xdr:colOff>
      <xdr:row>79</xdr:row>
      <xdr:rowOff>33947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45711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2047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99034</xdr:rowOff>
    </xdr:from>
    <xdr:to>
      <xdr:col>24</xdr:col>
      <xdr:colOff>152400</xdr:colOff>
      <xdr:row>71</xdr:row>
      <xdr:rowOff>99034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71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25527</xdr:rowOff>
    </xdr:from>
    <xdr:to>
      <xdr:col>24</xdr:col>
      <xdr:colOff>63500</xdr:colOff>
      <xdr:row>79</xdr:row>
      <xdr:rowOff>27699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97300" y="13570077"/>
          <a:ext cx="838200" cy="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26688</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28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3811</xdr:rowOff>
    </xdr:from>
    <xdr:to>
      <xdr:col>24</xdr:col>
      <xdr:colOff>114300</xdr:colOff>
      <xdr:row>78</xdr:row>
      <xdr:rowOff>105411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7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25527</xdr:rowOff>
    </xdr:from>
    <xdr:to>
      <xdr:col>19</xdr:col>
      <xdr:colOff>177800</xdr:colOff>
      <xdr:row>79</xdr:row>
      <xdr:rowOff>27508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570077"/>
          <a:ext cx="889000" cy="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35522</xdr:rowOff>
    </xdr:from>
    <xdr:to>
      <xdr:col>20</xdr:col>
      <xdr:colOff>38100</xdr:colOff>
      <xdr:row>78</xdr:row>
      <xdr:rowOff>137122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40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153649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18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24485</xdr:rowOff>
    </xdr:from>
    <xdr:to>
      <xdr:col>15</xdr:col>
      <xdr:colOff>50800</xdr:colOff>
      <xdr:row>79</xdr:row>
      <xdr:rowOff>27508</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569035"/>
          <a:ext cx="889000" cy="3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28487</xdr:rowOff>
    </xdr:from>
    <xdr:to>
      <xdr:col>15</xdr:col>
      <xdr:colOff>101600</xdr:colOff>
      <xdr:row>78</xdr:row>
      <xdr:rowOff>130087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40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146614</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17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24485</xdr:rowOff>
    </xdr:from>
    <xdr:to>
      <xdr:col>10</xdr:col>
      <xdr:colOff>114300</xdr:colOff>
      <xdr:row>79</xdr:row>
      <xdr:rowOff>27470</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569035"/>
          <a:ext cx="889000" cy="2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26619</xdr:rowOff>
    </xdr:from>
    <xdr:to>
      <xdr:col>10</xdr:col>
      <xdr:colOff>165100</xdr:colOff>
      <xdr:row>78</xdr:row>
      <xdr:rowOff>128219</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9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144746</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17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44614</xdr:rowOff>
    </xdr:from>
    <xdr:to>
      <xdr:col>6</xdr:col>
      <xdr:colOff>38100</xdr:colOff>
      <xdr:row>78</xdr:row>
      <xdr:rowOff>146214</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41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162741</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19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148349</xdr:rowOff>
    </xdr:from>
    <xdr:to>
      <xdr:col>24</xdr:col>
      <xdr:colOff>114300</xdr:colOff>
      <xdr:row>79</xdr:row>
      <xdr:rowOff>78499</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521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63276</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436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146177</xdr:rowOff>
    </xdr:from>
    <xdr:to>
      <xdr:col>20</xdr:col>
      <xdr:colOff>38100</xdr:colOff>
      <xdr:row>79</xdr:row>
      <xdr:rowOff>76327</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519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67454</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612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148158</xdr:rowOff>
    </xdr:from>
    <xdr:to>
      <xdr:col>15</xdr:col>
      <xdr:colOff>101600</xdr:colOff>
      <xdr:row>79</xdr:row>
      <xdr:rowOff>78308</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521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69435</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613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145135</xdr:rowOff>
    </xdr:from>
    <xdr:to>
      <xdr:col>10</xdr:col>
      <xdr:colOff>165100</xdr:colOff>
      <xdr:row>79</xdr:row>
      <xdr:rowOff>75285</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51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66412</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610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148120</xdr:rowOff>
    </xdr:from>
    <xdr:to>
      <xdr:col>6</xdr:col>
      <xdr:colOff>38100</xdr:colOff>
      <xdr:row>79</xdr:row>
      <xdr:rowOff>78270</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52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69397</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613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26947</xdr:rowOff>
    </xdr:from>
    <xdr:to>
      <xdr:col>24</xdr:col>
      <xdr:colOff>62865</xdr:colOff>
      <xdr:row>97</xdr:row>
      <xdr:rowOff>142970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28897"/>
          <a:ext cx="1270" cy="114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146797</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77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142970</xdr:rowOff>
    </xdr:from>
    <xdr:to>
      <xdr:col>24</xdr:col>
      <xdr:colOff>152400</xdr:colOff>
      <xdr:row>97</xdr:row>
      <xdr:rowOff>142970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773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145074</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04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26947</xdr:rowOff>
    </xdr:from>
    <xdr:to>
      <xdr:col>24</xdr:col>
      <xdr:colOff>152400</xdr:colOff>
      <xdr:row>91</xdr:row>
      <xdr:rowOff>26947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28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57899</xdr:rowOff>
    </xdr:from>
    <xdr:to>
      <xdr:col>24</xdr:col>
      <xdr:colOff>63500</xdr:colOff>
      <xdr:row>96</xdr:row>
      <xdr:rowOff>113929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517099"/>
          <a:ext cx="838200" cy="56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95676</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2119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72799</xdr:rowOff>
    </xdr:from>
    <xdr:to>
      <xdr:col>24</xdr:col>
      <xdr:colOff>114300</xdr:colOff>
      <xdr:row>96</xdr:row>
      <xdr:rowOff>2949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36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113929</xdr:rowOff>
    </xdr:from>
    <xdr:to>
      <xdr:col>19</xdr:col>
      <xdr:colOff>177800</xdr:colOff>
      <xdr:row>97</xdr:row>
      <xdr:rowOff>24912</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573129"/>
          <a:ext cx="889000" cy="8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112469</xdr:rowOff>
    </xdr:from>
    <xdr:to>
      <xdr:col>20</xdr:col>
      <xdr:colOff>38100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59146</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617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71310</xdr:rowOff>
    </xdr:from>
    <xdr:to>
      <xdr:col>15</xdr:col>
      <xdr:colOff>50800</xdr:colOff>
      <xdr:row>97</xdr:row>
      <xdr:rowOff>24912</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530510"/>
          <a:ext cx="889000" cy="12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10544</xdr:rowOff>
    </xdr:from>
    <xdr:to>
      <xdr:col>15</xdr:col>
      <xdr:colOff>101600</xdr:colOff>
      <xdr:row>96</xdr:row>
      <xdr:rowOff>112144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128671</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244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71310</xdr:rowOff>
    </xdr:from>
    <xdr:to>
      <xdr:col>10</xdr:col>
      <xdr:colOff>114300</xdr:colOff>
      <xdr:row>97</xdr:row>
      <xdr:rowOff>96380</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530510"/>
          <a:ext cx="889000" cy="1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102053</xdr:rowOff>
    </xdr:from>
    <xdr:to>
      <xdr:col>10</xdr:col>
      <xdr:colOff>165100</xdr:colOff>
      <xdr:row>96</xdr:row>
      <xdr:rowOff>32203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48730</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19795" y="16165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108156</xdr:rowOff>
    </xdr:from>
    <xdr:to>
      <xdr:col>6</xdr:col>
      <xdr:colOff>38100</xdr:colOff>
      <xdr:row>97</xdr:row>
      <xdr:rowOff>38306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54833</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30795" y="16342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7099</xdr:rowOff>
    </xdr:from>
    <xdr:to>
      <xdr:col>24</xdr:col>
      <xdr:colOff>114300</xdr:colOff>
      <xdr:row>96</xdr:row>
      <xdr:rowOff>108699</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466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156976</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444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63129</xdr:rowOff>
    </xdr:from>
    <xdr:to>
      <xdr:col>20</xdr:col>
      <xdr:colOff>38100</xdr:colOff>
      <xdr:row>96</xdr:row>
      <xdr:rowOff>164729</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52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155856</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6615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145562</xdr:rowOff>
    </xdr:from>
    <xdr:to>
      <xdr:col>15</xdr:col>
      <xdr:colOff>101600</xdr:colOff>
      <xdr:row>97</xdr:row>
      <xdr:rowOff>75712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604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66839</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697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20510</xdr:rowOff>
    </xdr:from>
    <xdr:to>
      <xdr:col>10</xdr:col>
      <xdr:colOff>165100</xdr:colOff>
      <xdr:row>96</xdr:row>
      <xdr:rowOff>122110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47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113237</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6572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45580</xdr:rowOff>
    </xdr:from>
    <xdr:to>
      <xdr:col>6</xdr:col>
      <xdr:colOff>38100</xdr:colOff>
      <xdr:row>97</xdr:row>
      <xdr:rowOff>147180</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6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138307</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768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132783</xdr:rowOff>
    </xdr:from>
    <xdr:to>
      <xdr:col>54</xdr:col>
      <xdr:colOff>189865</xdr:colOff>
      <xdr:row>39</xdr:row>
      <xdr:rowOff>30645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104833"/>
          <a:ext cx="1270" cy="1612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34472</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72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30645</xdr:rowOff>
    </xdr:from>
    <xdr:to>
      <xdr:col>55</xdr:col>
      <xdr:colOff>88900</xdr:colOff>
      <xdr:row>39</xdr:row>
      <xdr:rowOff>30645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717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79460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880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132783</xdr:rowOff>
    </xdr:from>
    <xdr:to>
      <xdr:col>55</xdr:col>
      <xdr:colOff>88900</xdr:colOff>
      <xdr:row>29</xdr:row>
      <xdr:rowOff>132783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10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50275</xdr:rowOff>
    </xdr:from>
    <xdr:to>
      <xdr:col>55</xdr:col>
      <xdr:colOff>0</xdr:colOff>
      <xdr:row>38</xdr:row>
      <xdr:rowOff>52600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565375"/>
          <a:ext cx="838200" cy="2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70387</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2425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47510</xdr:rowOff>
    </xdr:from>
    <xdr:to>
      <xdr:col>55</xdr:col>
      <xdr:colOff>50800</xdr:colOff>
      <xdr:row>37</xdr:row>
      <xdr:rowOff>149110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39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50275</xdr:rowOff>
    </xdr:from>
    <xdr:to>
      <xdr:col>50</xdr:col>
      <xdr:colOff>114300</xdr:colOff>
      <xdr:row>38</xdr:row>
      <xdr:rowOff>70385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565375"/>
          <a:ext cx="889000" cy="20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46315</xdr:rowOff>
    </xdr:from>
    <xdr:to>
      <xdr:col>50</xdr:col>
      <xdr:colOff>165100</xdr:colOff>
      <xdr:row>37</xdr:row>
      <xdr:rowOff>147915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38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164442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165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70147</xdr:rowOff>
    </xdr:from>
    <xdr:to>
      <xdr:col>45</xdr:col>
      <xdr:colOff>177800</xdr:colOff>
      <xdr:row>38</xdr:row>
      <xdr:rowOff>70385</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6585247"/>
          <a:ext cx="889000" cy="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50822</xdr:rowOff>
    </xdr:from>
    <xdr:to>
      <xdr:col>46</xdr:col>
      <xdr:colOff>38100</xdr:colOff>
      <xdr:row>37</xdr:row>
      <xdr:rowOff>152422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39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168949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169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102860</xdr:rowOff>
    </xdr:from>
    <xdr:to>
      <xdr:col>41</xdr:col>
      <xdr:colOff>50800</xdr:colOff>
      <xdr:row>38</xdr:row>
      <xdr:rowOff>70147</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6275060"/>
          <a:ext cx="889000" cy="310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60276</xdr:rowOff>
    </xdr:from>
    <xdr:to>
      <xdr:col>41</xdr:col>
      <xdr:colOff>101600</xdr:colOff>
      <xdr:row>37</xdr:row>
      <xdr:rowOff>161876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4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6953</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179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80357</xdr:rowOff>
    </xdr:from>
    <xdr:to>
      <xdr:col>36</xdr:col>
      <xdr:colOff>165100</xdr:colOff>
      <xdr:row>36</xdr:row>
      <xdr:rowOff>10507</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27034</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856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1800</xdr:rowOff>
    </xdr:from>
    <xdr:to>
      <xdr:col>55</xdr:col>
      <xdr:colOff>50800</xdr:colOff>
      <xdr:row>38</xdr:row>
      <xdr:rowOff>103400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51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151677</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49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170925</xdr:rowOff>
    </xdr:from>
    <xdr:to>
      <xdr:col>50</xdr:col>
      <xdr:colOff>165100</xdr:colOff>
      <xdr:row>38</xdr:row>
      <xdr:rowOff>101075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514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92202</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607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19585</xdr:rowOff>
    </xdr:from>
    <xdr:to>
      <xdr:col>46</xdr:col>
      <xdr:colOff>38100</xdr:colOff>
      <xdr:row>38</xdr:row>
      <xdr:rowOff>121185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53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112312</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627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19347</xdr:rowOff>
    </xdr:from>
    <xdr:to>
      <xdr:col>41</xdr:col>
      <xdr:colOff>101600</xdr:colOff>
      <xdr:row>38</xdr:row>
      <xdr:rowOff>120947</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534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112074</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627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52060</xdr:rowOff>
    </xdr:from>
    <xdr:to>
      <xdr:col>36</xdr:col>
      <xdr:colOff>165100</xdr:colOff>
      <xdr:row>36</xdr:row>
      <xdr:rowOff>153660</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22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144787</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6316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13463</xdr:rowOff>
    </xdr:from>
    <xdr:to>
      <xdr:col>54</xdr:col>
      <xdr:colOff>189865</xdr:colOff>
      <xdr:row>58</xdr:row>
      <xdr:rowOff>27599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57413"/>
          <a:ext cx="1270" cy="1214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31426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7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27599</xdr:rowOff>
    </xdr:from>
    <xdr:to>
      <xdr:col>55</xdr:col>
      <xdr:colOff>88900</xdr:colOff>
      <xdr:row>58</xdr:row>
      <xdr:rowOff>27599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7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131590</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32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13463</xdr:rowOff>
    </xdr:from>
    <xdr:to>
      <xdr:col>55</xdr:col>
      <xdr:colOff>88900</xdr:colOff>
      <xdr:row>51</xdr:row>
      <xdr:rowOff>13463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57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36263</xdr:rowOff>
    </xdr:from>
    <xdr:to>
      <xdr:col>55</xdr:col>
      <xdr:colOff>0</xdr:colOff>
      <xdr:row>57</xdr:row>
      <xdr:rowOff>116973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808913"/>
          <a:ext cx="838200" cy="80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4134</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433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152707</xdr:rowOff>
    </xdr:from>
    <xdr:to>
      <xdr:col>55</xdr:col>
      <xdr:colOff>50800</xdr:colOff>
      <xdr:row>56</xdr:row>
      <xdr:rowOff>82857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58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39596</xdr:rowOff>
    </xdr:from>
    <xdr:to>
      <xdr:col>50</xdr:col>
      <xdr:colOff>114300</xdr:colOff>
      <xdr:row>57</xdr:row>
      <xdr:rowOff>116973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812246"/>
          <a:ext cx="889000" cy="77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8849</xdr:rowOff>
    </xdr:from>
    <xdr:to>
      <xdr:col>50</xdr:col>
      <xdr:colOff>165100</xdr:colOff>
      <xdr:row>56</xdr:row>
      <xdr:rowOff>110449</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10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126976</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385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39596</xdr:rowOff>
    </xdr:from>
    <xdr:to>
      <xdr:col>45</xdr:col>
      <xdr:colOff>177800</xdr:colOff>
      <xdr:row>57</xdr:row>
      <xdr:rowOff>68075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812246"/>
          <a:ext cx="889000" cy="28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39783</xdr:rowOff>
    </xdr:from>
    <xdr:to>
      <xdr:col>46</xdr:col>
      <xdr:colOff>38100</xdr:colOff>
      <xdr:row>56</xdr:row>
      <xdr:rowOff>141383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40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157910</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416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68075</xdr:rowOff>
    </xdr:from>
    <xdr:to>
      <xdr:col>41</xdr:col>
      <xdr:colOff>50800</xdr:colOff>
      <xdr:row>57</xdr:row>
      <xdr:rowOff>69657</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840725"/>
          <a:ext cx="889000" cy="1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162194</xdr:rowOff>
    </xdr:from>
    <xdr:to>
      <xdr:col>41</xdr:col>
      <xdr:colOff>101600</xdr:colOff>
      <xdr:row>56</xdr:row>
      <xdr:rowOff>92344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59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108871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367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8286</xdr:rowOff>
    </xdr:from>
    <xdr:to>
      <xdr:col>36</xdr:col>
      <xdr:colOff>165100</xdr:colOff>
      <xdr:row>56</xdr:row>
      <xdr:rowOff>109886</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126413</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38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156913</xdr:rowOff>
    </xdr:from>
    <xdr:to>
      <xdr:col>55</xdr:col>
      <xdr:colOff>50800</xdr:colOff>
      <xdr:row>57</xdr:row>
      <xdr:rowOff>87063</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75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135340</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736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66173</xdr:rowOff>
    </xdr:from>
    <xdr:to>
      <xdr:col>50</xdr:col>
      <xdr:colOff>165100</xdr:colOff>
      <xdr:row>57</xdr:row>
      <xdr:rowOff>167773</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838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158900</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931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160246</xdr:rowOff>
    </xdr:from>
    <xdr:to>
      <xdr:col>46</xdr:col>
      <xdr:colOff>38100</xdr:colOff>
      <xdr:row>57</xdr:row>
      <xdr:rowOff>90396</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761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81523</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854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17275</xdr:rowOff>
    </xdr:from>
    <xdr:to>
      <xdr:col>41</xdr:col>
      <xdr:colOff>101600</xdr:colOff>
      <xdr:row>57</xdr:row>
      <xdr:rowOff>118875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789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110002</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88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18857</xdr:rowOff>
    </xdr:from>
    <xdr:to>
      <xdr:col>36</xdr:col>
      <xdr:colOff>165100</xdr:colOff>
      <xdr:row>57</xdr:row>
      <xdr:rowOff>120457</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791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111584</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884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1974</xdr:rowOff>
    </xdr:from>
    <xdr:to>
      <xdr:col>54</xdr:col>
      <xdr:colOff>189865</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174924"/>
          <a:ext cx="1270" cy="1468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120101</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95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1974</xdr:rowOff>
    </xdr:from>
    <xdr:to>
      <xdr:col>55</xdr:col>
      <xdr:colOff>88900</xdr:colOff>
      <xdr:row>71</xdr:row>
      <xdr:rowOff>1974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174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5327</xdr:rowOff>
    </xdr:from>
    <xdr:to>
      <xdr:col>55</xdr:col>
      <xdr:colOff>0</xdr:colOff>
      <xdr:row>79</xdr:row>
      <xdr:rowOff>91520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9639300" y="13549877"/>
          <a:ext cx="838200" cy="86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158205</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188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135328</xdr:rowOff>
    </xdr:from>
    <xdr:to>
      <xdr:col>55</xdr:col>
      <xdr:colOff>50800</xdr:colOff>
      <xdr:row>78</xdr:row>
      <xdr:rowOff>65478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5327</xdr:rowOff>
    </xdr:from>
    <xdr:to>
      <xdr:col>50</xdr:col>
      <xdr:colOff>114300</xdr:colOff>
      <xdr:row>79</xdr:row>
      <xdr:rowOff>37799</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3549877"/>
          <a:ext cx="889000" cy="32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12373</xdr:rowOff>
    </xdr:from>
    <xdr:to>
      <xdr:col>50</xdr:col>
      <xdr:colOff>165100</xdr:colOff>
      <xdr:row>78</xdr:row>
      <xdr:rowOff>113973</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130500</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16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34719</xdr:rowOff>
    </xdr:from>
    <xdr:to>
      <xdr:col>45</xdr:col>
      <xdr:colOff>177800</xdr:colOff>
      <xdr:row>79</xdr:row>
      <xdr:rowOff>37799</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579269"/>
          <a:ext cx="889000" cy="3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18154</xdr:rowOff>
    </xdr:from>
    <xdr:to>
      <xdr:col>46</xdr:col>
      <xdr:colOff>38100</xdr:colOff>
      <xdr:row>78</xdr:row>
      <xdr:rowOff>119754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136281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16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33466</xdr:rowOff>
    </xdr:from>
    <xdr:to>
      <xdr:col>41</xdr:col>
      <xdr:colOff>50800</xdr:colOff>
      <xdr:row>79</xdr:row>
      <xdr:rowOff>34719</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578016"/>
          <a:ext cx="889000" cy="1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122472</xdr:rowOff>
    </xdr:from>
    <xdr:to>
      <xdr:col>41</xdr:col>
      <xdr:colOff>101600</xdr:colOff>
      <xdr:row>78</xdr:row>
      <xdr:rowOff>52622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2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69149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09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99654</xdr:rowOff>
    </xdr:from>
    <xdr:to>
      <xdr:col>36</xdr:col>
      <xdr:colOff>165100</xdr:colOff>
      <xdr:row>78</xdr:row>
      <xdr:rowOff>29804</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46331</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07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40720</xdr:rowOff>
    </xdr:from>
    <xdr:to>
      <xdr:col>55</xdr:col>
      <xdr:colOff>50800</xdr:colOff>
      <xdr:row>79</xdr:row>
      <xdr:rowOff>142320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58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127097</xdr:rowOff>
    </xdr:from>
    <xdr:ext cx="378565"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500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125977</xdr:rowOff>
    </xdr:from>
    <xdr:to>
      <xdr:col>50</xdr:col>
      <xdr:colOff>165100</xdr:colOff>
      <xdr:row>79</xdr:row>
      <xdr:rowOff>56127</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499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47254</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04428" y="13591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158449</xdr:rowOff>
    </xdr:from>
    <xdr:to>
      <xdr:col>46</xdr:col>
      <xdr:colOff>38100</xdr:colOff>
      <xdr:row>79</xdr:row>
      <xdr:rowOff>88599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531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79726</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15428" y="13624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155369</xdr:rowOff>
    </xdr:from>
    <xdr:to>
      <xdr:col>41</xdr:col>
      <xdr:colOff>101600</xdr:colOff>
      <xdr:row>79</xdr:row>
      <xdr:rowOff>85519</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528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76646</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626428" y="13621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154116</xdr:rowOff>
    </xdr:from>
    <xdr:to>
      <xdr:col>36</xdr:col>
      <xdr:colOff>165100</xdr:colOff>
      <xdr:row>79</xdr:row>
      <xdr:rowOff>84266</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527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75393</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37428" y="13619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108010</xdr:rowOff>
    </xdr:from>
    <xdr:to>
      <xdr:col>54</xdr:col>
      <xdr:colOff>189865</xdr:colOff>
      <xdr:row>97</xdr:row>
      <xdr:rowOff>147369</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38510"/>
          <a:ext cx="1270" cy="1239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151196</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781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147369</xdr:rowOff>
    </xdr:from>
    <xdr:to>
      <xdr:col>55</xdr:col>
      <xdr:colOff>88900</xdr:colOff>
      <xdr:row>97</xdr:row>
      <xdr:rowOff>147369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778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54687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31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108010</xdr:rowOff>
    </xdr:from>
    <xdr:to>
      <xdr:col>55</xdr:col>
      <xdr:colOff>88900</xdr:colOff>
      <xdr:row>90</xdr:row>
      <xdr:rowOff>108010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53026</xdr:rowOff>
    </xdr:from>
    <xdr:to>
      <xdr:col>55</xdr:col>
      <xdr:colOff>0</xdr:colOff>
      <xdr:row>97</xdr:row>
      <xdr:rowOff>17467</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512226"/>
          <a:ext cx="838200" cy="135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160515</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276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137638</xdr:rowOff>
    </xdr:from>
    <xdr:to>
      <xdr:col>55</xdr:col>
      <xdr:colOff>50800</xdr:colOff>
      <xdr:row>96</xdr:row>
      <xdr:rowOff>67788</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42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118132</xdr:rowOff>
    </xdr:from>
    <xdr:to>
      <xdr:col>50</xdr:col>
      <xdr:colOff>114300</xdr:colOff>
      <xdr:row>97</xdr:row>
      <xdr:rowOff>17467</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577332"/>
          <a:ext cx="889000" cy="70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155789</xdr:rowOff>
    </xdr:from>
    <xdr:to>
      <xdr:col>50</xdr:col>
      <xdr:colOff>165100</xdr:colOff>
      <xdr:row>96</xdr:row>
      <xdr:rowOff>85939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44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102466</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218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118132</xdr:rowOff>
    </xdr:from>
    <xdr:to>
      <xdr:col>45</xdr:col>
      <xdr:colOff>177800</xdr:colOff>
      <xdr:row>97</xdr:row>
      <xdr:rowOff>27212</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577332"/>
          <a:ext cx="889000" cy="80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17526</xdr:rowOff>
    </xdr:from>
    <xdr:to>
      <xdr:col>46</xdr:col>
      <xdr:colOff>38100</xdr:colOff>
      <xdr:row>96</xdr:row>
      <xdr:rowOff>119126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47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135653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25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169052</xdr:rowOff>
    </xdr:from>
    <xdr:to>
      <xdr:col>41</xdr:col>
      <xdr:colOff>50800</xdr:colOff>
      <xdr:row>97</xdr:row>
      <xdr:rowOff>27212</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628252"/>
          <a:ext cx="889000" cy="29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1924</xdr:rowOff>
    </xdr:from>
    <xdr:to>
      <xdr:col>41</xdr:col>
      <xdr:colOff>101600</xdr:colOff>
      <xdr:row>96</xdr:row>
      <xdr:rowOff>103524</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46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120051</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23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27019</xdr:rowOff>
    </xdr:from>
    <xdr:to>
      <xdr:col>36</xdr:col>
      <xdr:colOff>165100</xdr:colOff>
      <xdr:row>96</xdr:row>
      <xdr:rowOff>128619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486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145146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261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2226</xdr:rowOff>
    </xdr:from>
    <xdr:to>
      <xdr:col>55</xdr:col>
      <xdr:colOff>50800</xdr:colOff>
      <xdr:row>96</xdr:row>
      <xdr:rowOff>103826</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46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152103</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439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138117</xdr:rowOff>
    </xdr:from>
    <xdr:to>
      <xdr:col>50</xdr:col>
      <xdr:colOff>165100</xdr:colOff>
      <xdr:row>97</xdr:row>
      <xdr:rowOff>68267</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597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59394</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69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67332</xdr:rowOff>
    </xdr:from>
    <xdr:to>
      <xdr:col>46</xdr:col>
      <xdr:colOff>38100</xdr:colOff>
      <xdr:row>96</xdr:row>
      <xdr:rowOff>168932</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52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160059</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619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147862</xdr:rowOff>
    </xdr:from>
    <xdr:to>
      <xdr:col>41</xdr:col>
      <xdr:colOff>101600</xdr:colOff>
      <xdr:row>97</xdr:row>
      <xdr:rowOff>78012</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60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69139</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699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118252</xdr:rowOff>
    </xdr:from>
    <xdr:to>
      <xdr:col>36</xdr:col>
      <xdr:colOff>165100</xdr:colOff>
      <xdr:row>97</xdr:row>
      <xdr:rowOff>48402</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577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39529</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670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20175</xdr:rowOff>
    </xdr:from>
    <xdr:to>
      <xdr:col>85</xdr:col>
      <xdr:colOff>126364</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63675"/>
          <a:ext cx="1269" cy="1621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131824</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8183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138302</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38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20175</xdr:rowOff>
    </xdr:from>
    <xdr:to>
      <xdr:col>86</xdr:col>
      <xdr:colOff>25400</xdr:colOff>
      <xdr:row>30</xdr:row>
      <xdr:rowOff>20175</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6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49275</xdr:rowOff>
    </xdr:from>
    <xdr:ext cx="469744"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564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26398</xdr:rowOff>
    </xdr:from>
    <xdr:to>
      <xdr:col>85</xdr:col>
      <xdr:colOff>177800</xdr:colOff>
      <xdr:row>39</xdr:row>
      <xdr:rowOff>127998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712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22652</xdr:rowOff>
    </xdr:from>
    <xdr:to>
      <xdr:col>81</xdr:col>
      <xdr:colOff>101600</xdr:colOff>
      <xdr:row>39</xdr:row>
      <xdr:rowOff>124252</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70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140779</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46428" y="6484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19190</xdr:rowOff>
    </xdr:from>
    <xdr:to>
      <xdr:col>76</xdr:col>
      <xdr:colOff>165100</xdr:colOff>
      <xdr:row>39</xdr:row>
      <xdr:rowOff>120790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7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137317</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57428" y="648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15212</xdr:rowOff>
    </xdr:from>
    <xdr:to>
      <xdr:col>72</xdr:col>
      <xdr:colOff>38100</xdr:colOff>
      <xdr:row>39</xdr:row>
      <xdr:rowOff>116812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701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133339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476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18001</xdr:rowOff>
    </xdr:from>
    <xdr:to>
      <xdr:col>67</xdr:col>
      <xdr:colOff>101600</xdr:colOff>
      <xdr:row>39</xdr:row>
      <xdr:rowOff>119601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70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136128</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79428" y="647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4824</xdr:rowOff>
    </xdr:from>
    <xdr:ext cx="249299"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6913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165429</xdr:rowOff>
    </xdr:from>
    <xdr:to>
      <xdr:col>85</xdr:col>
      <xdr:colOff>126364</xdr:colOff>
      <xdr:row>78</xdr:row>
      <xdr:rowOff>65349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166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69176</xdr:rowOff>
    </xdr:from>
    <xdr:ext cx="534377"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44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65349</xdr:rowOff>
    </xdr:from>
    <xdr:to>
      <xdr:col>86</xdr:col>
      <xdr:colOff>25400</xdr:colOff>
      <xdr:row>78</xdr:row>
      <xdr:rowOff>65349</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438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112106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942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165429</xdr:rowOff>
    </xdr:from>
    <xdr:to>
      <xdr:col>86</xdr:col>
      <xdr:colOff>25400</xdr:colOff>
      <xdr:row>70</xdr:row>
      <xdr:rowOff>165429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166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26738</xdr:rowOff>
    </xdr:from>
    <xdr:to>
      <xdr:col>85</xdr:col>
      <xdr:colOff>127000</xdr:colOff>
      <xdr:row>78</xdr:row>
      <xdr:rowOff>31490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5481300" y="13399838"/>
          <a:ext cx="838200" cy="4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107077</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137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84200</xdr:rowOff>
    </xdr:from>
    <xdr:to>
      <xdr:col>85</xdr:col>
      <xdr:colOff>177800</xdr:colOff>
      <xdr:row>78</xdr:row>
      <xdr:rowOff>14350</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8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25974</xdr:rowOff>
    </xdr:from>
    <xdr:to>
      <xdr:col>81</xdr:col>
      <xdr:colOff>50800</xdr:colOff>
      <xdr:row>78</xdr:row>
      <xdr:rowOff>26738</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4592300" y="13399074"/>
          <a:ext cx="889000" cy="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83582</xdr:rowOff>
    </xdr:from>
    <xdr:to>
      <xdr:col>81</xdr:col>
      <xdr:colOff>101600</xdr:colOff>
      <xdr:row>78</xdr:row>
      <xdr:rowOff>13732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30259</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3060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25974</xdr:rowOff>
    </xdr:from>
    <xdr:to>
      <xdr:col>76</xdr:col>
      <xdr:colOff>114300</xdr:colOff>
      <xdr:row>78</xdr:row>
      <xdr:rowOff>26513</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399074"/>
          <a:ext cx="889000" cy="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83063</xdr:rowOff>
    </xdr:from>
    <xdr:to>
      <xdr:col>76</xdr:col>
      <xdr:colOff>165100</xdr:colOff>
      <xdr:row>78</xdr:row>
      <xdr:rowOff>13213</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29740</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3059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19715</xdr:rowOff>
    </xdr:from>
    <xdr:to>
      <xdr:col>71</xdr:col>
      <xdr:colOff>177800</xdr:colOff>
      <xdr:row>78</xdr:row>
      <xdr:rowOff>26513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2814300" y="13392815"/>
          <a:ext cx="889000" cy="6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88832</xdr:rowOff>
    </xdr:from>
    <xdr:to>
      <xdr:col>72</xdr:col>
      <xdr:colOff>38100</xdr:colOff>
      <xdr:row>78</xdr:row>
      <xdr:rowOff>18982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35509</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06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99155</xdr:rowOff>
    </xdr:from>
    <xdr:to>
      <xdr:col>67</xdr:col>
      <xdr:colOff>101600</xdr:colOff>
      <xdr:row>78</xdr:row>
      <xdr:rowOff>29305</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45832</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076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152140</xdr:rowOff>
    </xdr:from>
    <xdr:to>
      <xdr:col>85</xdr:col>
      <xdr:colOff>177800</xdr:colOff>
      <xdr:row>78</xdr:row>
      <xdr:rowOff>82290</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35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67067</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268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147388</xdr:rowOff>
    </xdr:from>
    <xdr:to>
      <xdr:col>81</xdr:col>
      <xdr:colOff>101600</xdr:colOff>
      <xdr:row>78</xdr:row>
      <xdr:rowOff>77538</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349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68665</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441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146624</xdr:rowOff>
    </xdr:from>
    <xdr:to>
      <xdr:col>76</xdr:col>
      <xdr:colOff>165100</xdr:colOff>
      <xdr:row>78</xdr:row>
      <xdr:rowOff>76774</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34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67901</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44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147163</xdr:rowOff>
    </xdr:from>
    <xdr:to>
      <xdr:col>72</xdr:col>
      <xdr:colOff>38100</xdr:colOff>
      <xdr:row>78</xdr:row>
      <xdr:rowOff>77313</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348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68440</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441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140365</xdr:rowOff>
    </xdr:from>
    <xdr:to>
      <xdr:col>67</xdr:col>
      <xdr:colOff>101600</xdr:colOff>
      <xdr:row>78</xdr:row>
      <xdr:rowOff>70515</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342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61642</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434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163291</xdr:rowOff>
    </xdr:from>
    <xdr:to>
      <xdr:col>85</xdr:col>
      <xdr:colOff>126364</xdr:colOff>
      <xdr:row>99</xdr:row>
      <xdr:rowOff>42774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93791"/>
          <a:ext cx="1269" cy="1422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46601</xdr:rowOff>
    </xdr:from>
    <xdr:ext cx="378565"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20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42774</xdr:rowOff>
    </xdr:from>
    <xdr:to>
      <xdr:col>86</xdr:col>
      <xdr:colOff>25400</xdr:colOff>
      <xdr:row>99</xdr:row>
      <xdr:rowOff>42774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16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109968</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369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163291</xdr:rowOff>
    </xdr:from>
    <xdr:to>
      <xdr:col>86</xdr:col>
      <xdr:colOff>25400</xdr:colOff>
      <xdr:row>90</xdr:row>
      <xdr:rowOff>163291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93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26367</xdr:rowOff>
    </xdr:from>
    <xdr:to>
      <xdr:col>85</xdr:col>
      <xdr:colOff>127000</xdr:colOff>
      <xdr:row>99</xdr:row>
      <xdr:rowOff>29502</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5481300" y="16999917"/>
          <a:ext cx="838200" cy="3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100739</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731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77862</xdr:rowOff>
    </xdr:from>
    <xdr:to>
      <xdr:col>85</xdr:col>
      <xdr:colOff>177800</xdr:colOff>
      <xdr:row>99</xdr:row>
      <xdr:rowOff>8012</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87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26367</xdr:rowOff>
    </xdr:from>
    <xdr:to>
      <xdr:col>81</xdr:col>
      <xdr:colOff>50800</xdr:colOff>
      <xdr:row>99</xdr:row>
      <xdr:rowOff>27953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4592300" y="16999917"/>
          <a:ext cx="889000" cy="1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79449</xdr:rowOff>
    </xdr:from>
    <xdr:to>
      <xdr:col>81</xdr:col>
      <xdr:colOff>101600</xdr:colOff>
      <xdr:row>99</xdr:row>
      <xdr:rowOff>9599</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88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26126</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65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20115</xdr:rowOff>
    </xdr:from>
    <xdr:to>
      <xdr:col>76</xdr:col>
      <xdr:colOff>114300</xdr:colOff>
      <xdr:row>99</xdr:row>
      <xdr:rowOff>27953</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3703300" y="16993665"/>
          <a:ext cx="889000" cy="7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81347</xdr:rowOff>
    </xdr:from>
    <xdr:to>
      <xdr:col>76</xdr:col>
      <xdr:colOff>165100</xdr:colOff>
      <xdr:row>99</xdr:row>
      <xdr:rowOff>11497</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8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28024</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65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20115</xdr:rowOff>
    </xdr:from>
    <xdr:to>
      <xdr:col>71</xdr:col>
      <xdr:colOff>177800</xdr:colOff>
      <xdr:row>99</xdr:row>
      <xdr:rowOff>29924</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6993665"/>
          <a:ext cx="889000" cy="9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72574</xdr:rowOff>
    </xdr:from>
    <xdr:to>
      <xdr:col>72</xdr:col>
      <xdr:colOff>38100</xdr:colOff>
      <xdr:row>99</xdr:row>
      <xdr:rowOff>2724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8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19251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64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104654</xdr:rowOff>
    </xdr:from>
    <xdr:to>
      <xdr:col>67</xdr:col>
      <xdr:colOff>101600</xdr:colOff>
      <xdr:row>99</xdr:row>
      <xdr:rowOff>34804</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0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51331</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681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150152</xdr:rowOff>
    </xdr:from>
    <xdr:to>
      <xdr:col>85</xdr:col>
      <xdr:colOff>177800</xdr:colOff>
      <xdr:row>99</xdr:row>
      <xdr:rowOff>80302</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95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65079</xdr:rowOff>
    </xdr:from>
    <xdr:ext cx="469744"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867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147017</xdr:rowOff>
    </xdr:from>
    <xdr:to>
      <xdr:col>81</xdr:col>
      <xdr:colOff>101600</xdr:colOff>
      <xdr:row>99</xdr:row>
      <xdr:rowOff>77167</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949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68294</xdr:rowOff>
    </xdr:from>
    <xdr:ext cx="469744"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46428" y="17041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148603</xdr:rowOff>
    </xdr:from>
    <xdr:to>
      <xdr:col>76</xdr:col>
      <xdr:colOff>165100</xdr:colOff>
      <xdr:row>99</xdr:row>
      <xdr:rowOff>78753</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95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69880</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57428" y="17043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140765</xdr:rowOff>
    </xdr:from>
    <xdr:to>
      <xdr:col>72</xdr:col>
      <xdr:colOff>38100</xdr:colOff>
      <xdr:row>99</xdr:row>
      <xdr:rowOff>70915</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94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62042</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7035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150574</xdr:rowOff>
    </xdr:from>
    <xdr:to>
      <xdr:col>67</xdr:col>
      <xdr:colOff>101600</xdr:colOff>
      <xdr:row>99</xdr:row>
      <xdr:rowOff>80724</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952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71851</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79428" y="17045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13088</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328038"/>
          <a:ext cx="1269" cy="1457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131215</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10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13088</xdr:rowOff>
    </xdr:from>
    <xdr:to>
      <xdr:col>116</xdr:col>
      <xdr:colOff>152400</xdr:colOff>
      <xdr:row>31</xdr:row>
      <xdr:rowOff>13088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328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109230</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4528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86353</xdr:rowOff>
    </xdr:from>
    <xdr:to>
      <xdr:col>116</xdr:col>
      <xdr:colOff>114300</xdr:colOff>
      <xdr:row>39</xdr:row>
      <xdr:rowOff>16503</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71918</xdr:rowOff>
    </xdr:from>
    <xdr:to>
      <xdr:col>112</xdr:col>
      <xdr:colOff>38100</xdr:colOff>
      <xdr:row>39</xdr:row>
      <xdr:rowOff>2068</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58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18595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362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93929</xdr:rowOff>
    </xdr:from>
    <xdr:to>
      <xdr:col>107</xdr:col>
      <xdr:colOff>101600</xdr:colOff>
      <xdr:row>39</xdr:row>
      <xdr:rowOff>24079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0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40606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384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101016</xdr:rowOff>
    </xdr:from>
    <xdr:to>
      <xdr:col>102</xdr:col>
      <xdr:colOff>165100</xdr:colOff>
      <xdr:row>39</xdr:row>
      <xdr:rowOff>31166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16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47693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391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91708</xdr:rowOff>
    </xdr:from>
    <xdr:to>
      <xdr:col>98</xdr:col>
      <xdr:colOff>38100</xdr:colOff>
      <xdr:row>39</xdr:row>
      <xdr:rowOff>21858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0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38385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382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168927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130827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99078</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671578"/>
          <a:ext cx="1269" cy="1488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45755</xdr:rowOff>
    </xdr:from>
    <xdr:ext cx="599010"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446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99078</xdr:rowOff>
    </xdr:from>
    <xdr:to>
      <xdr:col>116</xdr:col>
      <xdr:colOff>152400</xdr:colOff>
      <xdr:row>50</xdr:row>
      <xdr:rowOff>99078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67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43787</xdr:rowOff>
    </xdr:from>
    <xdr:to>
      <xdr:col>116</xdr:col>
      <xdr:colOff>63500</xdr:colOff>
      <xdr:row>59</xdr:row>
      <xdr:rowOff>43802</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1323300" y="10159337"/>
          <a:ext cx="838200" cy="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129181</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01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106304</xdr:rowOff>
    </xdr:from>
    <xdr:to>
      <xdr:col>116</xdr:col>
      <xdr:colOff>114300</xdr:colOff>
      <xdr:row>59</xdr:row>
      <xdr:rowOff>36454</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5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43802</xdr:rowOff>
    </xdr:from>
    <xdr:to>
      <xdr:col>111</xdr:col>
      <xdr:colOff>177800</xdr:colOff>
      <xdr:row>59</xdr:row>
      <xdr:rowOff>43810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0434300" y="10159352"/>
          <a:ext cx="889000" cy="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119190</xdr:rowOff>
    </xdr:from>
    <xdr:to>
      <xdr:col>112</xdr:col>
      <xdr:colOff>38100</xdr:colOff>
      <xdr:row>59</xdr:row>
      <xdr:rowOff>49340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6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65867</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3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1946</xdr:rowOff>
    </xdr:from>
    <xdr:to>
      <xdr:col>107</xdr:col>
      <xdr:colOff>50800</xdr:colOff>
      <xdr:row>59</xdr:row>
      <xdr:rowOff>43810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10117496"/>
          <a:ext cx="889000" cy="41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119997</xdr:rowOff>
    </xdr:from>
    <xdr:to>
      <xdr:col>107</xdr:col>
      <xdr:colOff>101600</xdr:colOff>
      <xdr:row>59</xdr:row>
      <xdr:rowOff>50147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6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66674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39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1946</xdr:rowOff>
    </xdr:from>
    <xdr:to>
      <xdr:col>102</xdr:col>
      <xdr:colOff>114300</xdr:colOff>
      <xdr:row>59</xdr:row>
      <xdr:rowOff>43833</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8656300" y="10117496"/>
          <a:ext cx="889000" cy="4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122344</xdr:rowOff>
    </xdr:from>
    <xdr:to>
      <xdr:col>102</xdr:col>
      <xdr:colOff>165100</xdr:colOff>
      <xdr:row>59</xdr:row>
      <xdr:rowOff>52494</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6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69021</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41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117185</xdr:rowOff>
    </xdr:from>
    <xdr:to>
      <xdr:col>98</xdr:col>
      <xdr:colOff>38100</xdr:colOff>
      <xdr:row>59</xdr:row>
      <xdr:rowOff>47335</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6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63862</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36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164437</xdr:rowOff>
    </xdr:from>
    <xdr:to>
      <xdr:col>116</xdr:col>
      <xdr:colOff>114300</xdr:colOff>
      <xdr:row>59</xdr:row>
      <xdr:rowOff>94587</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10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84731</xdr:rowOff>
    </xdr:from>
    <xdr:ext cx="313932"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288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164452</xdr:rowOff>
    </xdr:from>
    <xdr:to>
      <xdr:col>112</xdr:col>
      <xdr:colOff>38100</xdr:colOff>
      <xdr:row>59</xdr:row>
      <xdr:rowOff>94602</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108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85729</xdr:rowOff>
    </xdr:from>
    <xdr:ext cx="313932"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66333" y="102012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164460</xdr:rowOff>
    </xdr:from>
    <xdr:to>
      <xdr:col>107</xdr:col>
      <xdr:colOff>101600</xdr:colOff>
      <xdr:row>59</xdr:row>
      <xdr:rowOff>94610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10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85737</xdr:rowOff>
    </xdr:from>
    <xdr:ext cx="313932"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77333" y="102012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122596</xdr:rowOff>
    </xdr:from>
    <xdr:to>
      <xdr:col>102</xdr:col>
      <xdr:colOff>165100</xdr:colOff>
      <xdr:row>59</xdr:row>
      <xdr:rowOff>52746</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066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43873</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10159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164483</xdr:rowOff>
    </xdr:from>
    <xdr:to>
      <xdr:col>98</xdr:col>
      <xdr:colOff>38100</xdr:colOff>
      <xdr:row>59</xdr:row>
      <xdr:rowOff>94633</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108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85760</xdr:rowOff>
    </xdr:from>
    <xdr:ext cx="313932"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99333" y="102013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145606</xdr:rowOff>
    </xdr:from>
    <xdr:to>
      <xdr:col>116</xdr:col>
      <xdr:colOff>62864</xdr:colOff>
      <xdr:row>77</xdr:row>
      <xdr:rowOff>158311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147106"/>
          <a:ext cx="1269" cy="1212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162138</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36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158311</xdr:rowOff>
    </xdr:from>
    <xdr:to>
      <xdr:col>116</xdr:col>
      <xdr:colOff>152400</xdr:colOff>
      <xdr:row>77</xdr:row>
      <xdr:rowOff>158311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359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92283</xdr:rowOff>
    </xdr:from>
    <xdr:ext cx="534377"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92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145606</xdr:rowOff>
    </xdr:from>
    <xdr:to>
      <xdr:col>116</xdr:col>
      <xdr:colOff>152400</xdr:colOff>
      <xdr:row>70</xdr:row>
      <xdr:rowOff>145606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14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83674</xdr:rowOff>
    </xdr:from>
    <xdr:to>
      <xdr:col>116</xdr:col>
      <xdr:colOff>63500</xdr:colOff>
      <xdr:row>75</xdr:row>
      <xdr:rowOff>134480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1323300" y="12942424"/>
          <a:ext cx="838200" cy="50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2601</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689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151174</xdr:rowOff>
    </xdr:from>
    <xdr:to>
      <xdr:col>116</xdr:col>
      <xdr:colOff>114300</xdr:colOff>
      <xdr:row>75</xdr:row>
      <xdr:rowOff>81324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83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134480</xdr:rowOff>
    </xdr:from>
    <xdr:to>
      <xdr:col>111</xdr:col>
      <xdr:colOff>177800</xdr:colOff>
      <xdr:row>76</xdr:row>
      <xdr:rowOff>16942</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2993230"/>
          <a:ext cx="889000" cy="53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136639</xdr:rowOff>
    </xdr:from>
    <xdr:to>
      <xdr:col>112</xdr:col>
      <xdr:colOff>38100</xdr:colOff>
      <xdr:row>75</xdr:row>
      <xdr:rowOff>66789</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82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83316</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599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16942</xdr:rowOff>
    </xdr:from>
    <xdr:to>
      <xdr:col>107</xdr:col>
      <xdr:colOff>50800</xdr:colOff>
      <xdr:row>76</xdr:row>
      <xdr:rowOff>22295</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9545300" y="13047142"/>
          <a:ext cx="889000" cy="5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170149</xdr:rowOff>
    </xdr:from>
    <xdr:to>
      <xdr:col>107</xdr:col>
      <xdr:colOff>101600</xdr:colOff>
      <xdr:row>75</xdr:row>
      <xdr:rowOff>100299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85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116826</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632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21856</xdr:rowOff>
    </xdr:from>
    <xdr:to>
      <xdr:col>102</xdr:col>
      <xdr:colOff>114300</xdr:colOff>
      <xdr:row>76</xdr:row>
      <xdr:rowOff>22295</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8656300" y="13052056"/>
          <a:ext cx="889000" cy="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8719</xdr:rowOff>
    </xdr:from>
    <xdr:to>
      <xdr:col>102</xdr:col>
      <xdr:colOff>165100</xdr:colOff>
      <xdr:row>75</xdr:row>
      <xdr:rowOff>110319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867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126846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642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45238</xdr:rowOff>
    </xdr:from>
    <xdr:to>
      <xdr:col>98</xdr:col>
      <xdr:colOff>38100</xdr:colOff>
      <xdr:row>75</xdr:row>
      <xdr:rowOff>146838</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163365</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67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32874</xdr:rowOff>
    </xdr:from>
    <xdr:to>
      <xdr:col>116</xdr:col>
      <xdr:colOff>114300</xdr:colOff>
      <xdr:row>75</xdr:row>
      <xdr:rowOff>134474</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2891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11301</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2870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83680</xdr:rowOff>
    </xdr:from>
    <xdr:to>
      <xdr:col>112</xdr:col>
      <xdr:colOff>38100</xdr:colOff>
      <xdr:row>76</xdr:row>
      <xdr:rowOff>13830</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294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4957</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3035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137592</xdr:rowOff>
    </xdr:from>
    <xdr:to>
      <xdr:col>107</xdr:col>
      <xdr:colOff>101600</xdr:colOff>
      <xdr:row>76</xdr:row>
      <xdr:rowOff>67742</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2996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58869</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3089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142945</xdr:rowOff>
    </xdr:from>
    <xdr:to>
      <xdr:col>102</xdr:col>
      <xdr:colOff>165100</xdr:colOff>
      <xdr:row>76</xdr:row>
      <xdr:rowOff>73095</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300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64222</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3094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142507</xdr:rowOff>
    </xdr:from>
    <xdr:to>
      <xdr:col>98</xdr:col>
      <xdr:colOff>38100</xdr:colOff>
      <xdr:row>76</xdr:row>
      <xdr:rowOff>72656</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300125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63783</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3093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89</xdr:row>
      <xdr:rowOff>92727</xdr:rowOff>
    </xdr:from>
    <xdr:ext cx="46717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7820821" y="1535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34353</xdr:rowOff>
    </xdr:from>
    <xdr:to>
      <xdr:col>116</xdr:col>
      <xdr:colOff>62864</xdr:colOff>
      <xdr:row>99</xdr:row>
      <xdr:rowOff>44450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flipV="1">
          <a:off x="22159595" y="15464853"/>
          <a:ext cx="1269" cy="1553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91267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7064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88</xdr:row>
      <xdr:rowOff>152480</xdr:rowOff>
    </xdr:from>
    <xdr:ext cx="469744"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240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34353</xdr:rowOff>
    </xdr:from>
    <xdr:to>
      <xdr:col>116</xdr:col>
      <xdr:colOff>152400</xdr:colOff>
      <xdr:row>90</xdr:row>
      <xdr:rowOff>34353</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546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8717</xdr:rowOff>
    </xdr:from>
    <xdr:ext cx="313932"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810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157290</xdr:rowOff>
    </xdr:from>
    <xdr:to>
      <xdr:col>116</xdr:col>
      <xdr:colOff>114300</xdr:colOff>
      <xdr:row>99</xdr:row>
      <xdr:rowOff>87440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95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156527</xdr:rowOff>
    </xdr:from>
    <xdr:to>
      <xdr:col>112</xdr:col>
      <xdr:colOff>38100</xdr:colOff>
      <xdr:row>99</xdr:row>
      <xdr:rowOff>86677</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958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103204</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66333" y="167338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156147</xdr:rowOff>
    </xdr:from>
    <xdr:to>
      <xdr:col>107</xdr:col>
      <xdr:colOff>101600</xdr:colOff>
      <xdr:row>99</xdr:row>
      <xdr:rowOff>86297</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958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102824</xdr:rowOff>
    </xdr:from>
    <xdr:ext cx="313932"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77333" y="167334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155575</xdr:rowOff>
    </xdr:from>
    <xdr:to>
      <xdr:col>102</xdr:col>
      <xdr:colOff>165100</xdr:colOff>
      <xdr:row>99</xdr:row>
      <xdr:rowOff>85725</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95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102252</xdr:rowOff>
    </xdr:from>
    <xdr:ext cx="313932"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88333" y="16732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154812</xdr:rowOff>
    </xdr:from>
    <xdr:to>
      <xdr:col>98</xdr:col>
      <xdr:colOff>38100</xdr:colOff>
      <xdr:row>99</xdr:row>
      <xdr:rowOff>84962</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956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101489</xdr:rowOff>
    </xdr:from>
    <xdr:ext cx="313932"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99333" y="167321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135717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937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全体的には類似団体平均より低いコストで行政運営を実施してきたと言えるが、人件費と繰出金が大きく増加している。人件費については会計年度任用職員の人件費増加、繰出金については後期高齢者広域連合負担金が主な増加の要因となっている。今後とも各特別会計への繰出金の増加が見込まれるので、適切な運用を図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徳島県小松島市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34,604
34,283
45.37
18,377,601
18,116,168
217,416
9,299,630
14,429,057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49.1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170561</xdr:rowOff>
    </xdr:from>
    <xdr:to>
      <xdr:col>24</xdr:col>
      <xdr:colOff>62865</xdr:colOff>
      <xdr:row>39</xdr:row>
      <xdr:rowOff>131890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14061"/>
          <a:ext cx="1270" cy="1504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135717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82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131890</xdr:rowOff>
    </xdr:from>
    <xdr:to>
      <xdr:col>24</xdr:col>
      <xdr:colOff>152400</xdr:colOff>
      <xdr:row>39</xdr:row>
      <xdr:rowOff>131890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818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117238</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8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170561</xdr:rowOff>
    </xdr:from>
    <xdr:to>
      <xdr:col>24</xdr:col>
      <xdr:colOff>152400</xdr:colOff>
      <xdr:row>30</xdr:row>
      <xdr:rowOff>170561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1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142558</xdr:rowOff>
    </xdr:from>
    <xdr:to>
      <xdr:col>24</xdr:col>
      <xdr:colOff>63500</xdr:colOff>
      <xdr:row>37</xdr:row>
      <xdr:rowOff>154368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486208"/>
          <a:ext cx="838200" cy="11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96156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268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73279</xdr:rowOff>
    </xdr:from>
    <xdr:to>
      <xdr:col>24</xdr:col>
      <xdr:colOff>114300</xdr:colOff>
      <xdr:row>38</xdr:row>
      <xdr:rowOff>3429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4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154368</xdr:rowOff>
    </xdr:from>
    <xdr:to>
      <xdr:col>19</xdr:col>
      <xdr:colOff>177800</xdr:colOff>
      <xdr:row>38</xdr:row>
      <xdr:rowOff>45212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498018"/>
          <a:ext cx="889000" cy="62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104711</xdr:rowOff>
    </xdr:from>
    <xdr:to>
      <xdr:col>20</xdr:col>
      <xdr:colOff>38100</xdr:colOff>
      <xdr:row>38</xdr:row>
      <xdr:rowOff>34861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44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25988</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541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45212</xdr:rowOff>
    </xdr:from>
    <xdr:to>
      <xdr:col>15</xdr:col>
      <xdr:colOff>50800</xdr:colOff>
      <xdr:row>38</xdr:row>
      <xdr:rowOff>57976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560312"/>
          <a:ext cx="889000" cy="12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127953</xdr:rowOff>
    </xdr:from>
    <xdr:to>
      <xdr:col>15</xdr:col>
      <xdr:colOff>101600</xdr:colOff>
      <xdr:row>38</xdr:row>
      <xdr:rowOff>58103</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47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74630</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46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55880</xdr:rowOff>
    </xdr:from>
    <xdr:to>
      <xdr:col>10</xdr:col>
      <xdr:colOff>114300</xdr:colOff>
      <xdr:row>38</xdr:row>
      <xdr:rowOff>57976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570980"/>
          <a:ext cx="889000" cy="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138621</xdr:rowOff>
    </xdr:from>
    <xdr:to>
      <xdr:col>10</xdr:col>
      <xdr:colOff>165100</xdr:colOff>
      <xdr:row>38</xdr:row>
      <xdr:rowOff>68771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482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85298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57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163767</xdr:rowOff>
    </xdr:from>
    <xdr:to>
      <xdr:col>6</xdr:col>
      <xdr:colOff>38100</xdr:colOff>
      <xdr:row>38</xdr:row>
      <xdr:rowOff>93917</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50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110443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82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91758</xdr:rowOff>
    </xdr:from>
    <xdr:to>
      <xdr:col>24</xdr:col>
      <xdr:colOff>114300</xdr:colOff>
      <xdr:row>38</xdr:row>
      <xdr:rowOff>21907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43540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70185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413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103568</xdr:rowOff>
    </xdr:from>
    <xdr:to>
      <xdr:col>20</xdr:col>
      <xdr:colOff>38100</xdr:colOff>
      <xdr:row>38</xdr:row>
      <xdr:rowOff>33719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44721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50245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22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165862</xdr:rowOff>
    </xdr:from>
    <xdr:to>
      <xdr:col>15</xdr:col>
      <xdr:colOff>101600</xdr:colOff>
      <xdr:row>38</xdr:row>
      <xdr:rowOff>96012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50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87139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602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7176</xdr:rowOff>
    </xdr:from>
    <xdr:to>
      <xdr:col>10</xdr:col>
      <xdr:colOff>165100</xdr:colOff>
      <xdr:row>38</xdr:row>
      <xdr:rowOff>108776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52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99903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615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5080</xdr:rowOff>
    </xdr:from>
    <xdr:to>
      <xdr:col>6</xdr:col>
      <xdr:colOff>38100</xdr:colOff>
      <xdr:row>38</xdr:row>
      <xdr:rowOff>106680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52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97807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61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67564</xdr:rowOff>
    </xdr:from>
    <xdr:to>
      <xdr:col>24</xdr:col>
      <xdr:colOff>62865</xdr:colOff>
      <xdr:row>58</xdr:row>
      <xdr:rowOff>156214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40064"/>
          <a:ext cx="1270" cy="1460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160041</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0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156214</xdr:rowOff>
    </xdr:from>
    <xdr:to>
      <xdr:col>24</xdr:col>
      <xdr:colOff>152400</xdr:colOff>
      <xdr:row>58</xdr:row>
      <xdr:rowOff>156214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0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14241</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152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1,196,800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67564</xdr:rowOff>
    </xdr:from>
    <xdr:to>
      <xdr:col>24</xdr:col>
      <xdr:colOff>152400</xdr:colOff>
      <xdr:row>50</xdr:row>
      <xdr:rowOff>67564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4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143709</xdr:rowOff>
    </xdr:from>
    <xdr:to>
      <xdr:col>24</xdr:col>
      <xdr:colOff>63500</xdr:colOff>
      <xdr:row>58</xdr:row>
      <xdr:rowOff>146905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10087809"/>
          <a:ext cx="838200" cy="3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9871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825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158444</xdr:rowOff>
    </xdr:from>
    <xdr:to>
      <xdr:col>24</xdr:col>
      <xdr:colOff>114300</xdr:colOff>
      <xdr:row>58</xdr:row>
      <xdr:rowOff>88594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146905</xdr:rowOff>
    </xdr:from>
    <xdr:to>
      <xdr:col>19</xdr:col>
      <xdr:colOff>177800</xdr:colOff>
      <xdr:row>58</xdr:row>
      <xdr:rowOff>154019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10091005"/>
          <a:ext cx="889000" cy="7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165064</xdr:rowOff>
    </xdr:from>
    <xdr:to>
      <xdr:col>20</xdr:col>
      <xdr:colOff>38100</xdr:colOff>
      <xdr:row>58</xdr:row>
      <xdr:rowOff>95214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111741</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712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142240</xdr:rowOff>
    </xdr:from>
    <xdr:to>
      <xdr:col>15</xdr:col>
      <xdr:colOff>50800</xdr:colOff>
      <xdr:row>58</xdr:row>
      <xdr:rowOff>154019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10086340"/>
          <a:ext cx="889000" cy="11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169532</xdr:rowOff>
    </xdr:from>
    <xdr:to>
      <xdr:col>15</xdr:col>
      <xdr:colOff>101600</xdr:colOff>
      <xdr:row>58</xdr:row>
      <xdr:rowOff>99682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116209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7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32200</xdr:rowOff>
    </xdr:from>
    <xdr:to>
      <xdr:col>10</xdr:col>
      <xdr:colOff>114300</xdr:colOff>
      <xdr:row>58</xdr:row>
      <xdr:rowOff>142240</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976300"/>
          <a:ext cx="889000" cy="11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166026</xdr:rowOff>
    </xdr:from>
    <xdr:to>
      <xdr:col>10</xdr:col>
      <xdr:colOff>165100</xdr:colOff>
      <xdr:row>58</xdr:row>
      <xdr:rowOff>96176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112703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713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68942</xdr:rowOff>
    </xdr:from>
    <xdr:to>
      <xdr:col>6</xdr:col>
      <xdr:colOff>38100</xdr:colOff>
      <xdr:row>57</xdr:row>
      <xdr:rowOff>170542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15619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61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92909</xdr:rowOff>
    </xdr:from>
    <xdr:to>
      <xdr:col>24</xdr:col>
      <xdr:colOff>114300</xdr:colOff>
      <xdr:row>59</xdr:row>
      <xdr:rowOff>23059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10037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7836</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951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96105</xdr:rowOff>
    </xdr:from>
    <xdr:to>
      <xdr:col>20</xdr:col>
      <xdr:colOff>38100</xdr:colOff>
      <xdr:row>59</xdr:row>
      <xdr:rowOff>26255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1004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17382</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132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103219</xdr:rowOff>
    </xdr:from>
    <xdr:to>
      <xdr:col>15</xdr:col>
      <xdr:colOff>101600</xdr:colOff>
      <xdr:row>59</xdr:row>
      <xdr:rowOff>33369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10047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24496</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140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91440</xdr:rowOff>
    </xdr:from>
    <xdr:to>
      <xdr:col>10</xdr:col>
      <xdr:colOff>165100</xdr:colOff>
      <xdr:row>59</xdr:row>
      <xdr:rowOff>21590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1003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12717</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128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152850</xdr:rowOff>
    </xdr:from>
    <xdr:to>
      <xdr:col>6</xdr:col>
      <xdr:colOff>38100</xdr:colOff>
      <xdr:row>58</xdr:row>
      <xdr:rowOff>83000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74127</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10018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18304</xdr:rowOff>
    </xdr:from>
    <xdr:to>
      <xdr:col>24</xdr:col>
      <xdr:colOff>62865</xdr:colOff>
      <xdr:row>78</xdr:row>
      <xdr:rowOff>54899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91254"/>
          <a:ext cx="1270" cy="1236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58726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31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54899</xdr:rowOff>
    </xdr:from>
    <xdr:to>
      <xdr:col>24</xdr:col>
      <xdr:colOff>152400</xdr:colOff>
      <xdr:row>78</xdr:row>
      <xdr:rowOff>54899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27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136431</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66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544,673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18304</xdr:rowOff>
    </xdr:from>
    <xdr:to>
      <xdr:col>24</xdr:col>
      <xdr:colOff>152400</xdr:colOff>
      <xdr:row>71</xdr:row>
      <xdr:rowOff>18304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9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9310</xdr:rowOff>
    </xdr:from>
    <xdr:to>
      <xdr:col>24</xdr:col>
      <xdr:colOff>63500</xdr:colOff>
      <xdr:row>77</xdr:row>
      <xdr:rowOff>55899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210960"/>
          <a:ext cx="838200" cy="46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117874</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148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139447</xdr:rowOff>
    </xdr:from>
    <xdr:to>
      <xdr:col>24</xdr:col>
      <xdr:colOff>114300</xdr:colOff>
      <xdr:row>77</xdr:row>
      <xdr:rowOff>69597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6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55899</xdr:rowOff>
    </xdr:from>
    <xdr:to>
      <xdr:col>19</xdr:col>
      <xdr:colOff>177800</xdr:colOff>
      <xdr:row>77</xdr:row>
      <xdr:rowOff>92746</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257549"/>
          <a:ext cx="889000" cy="36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169994</xdr:rowOff>
    </xdr:from>
    <xdr:to>
      <xdr:col>20</xdr:col>
      <xdr:colOff>38100</xdr:colOff>
      <xdr:row>77</xdr:row>
      <xdr:rowOff>100144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00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116671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75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69042</xdr:rowOff>
    </xdr:from>
    <xdr:to>
      <xdr:col>15</xdr:col>
      <xdr:colOff>50800</xdr:colOff>
      <xdr:row>77</xdr:row>
      <xdr:rowOff>92746</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270692"/>
          <a:ext cx="889000" cy="23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39026</xdr:rowOff>
    </xdr:from>
    <xdr:to>
      <xdr:col>15</xdr:col>
      <xdr:colOff>101600</xdr:colOff>
      <xdr:row>77</xdr:row>
      <xdr:rowOff>140626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4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157153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15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69042</xdr:rowOff>
    </xdr:from>
    <xdr:to>
      <xdr:col>10</xdr:col>
      <xdr:colOff>114300</xdr:colOff>
      <xdr:row>77</xdr:row>
      <xdr:rowOff>142173</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270692"/>
          <a:ext cx="889000" cy="73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10209</xdr:rowOff>
    </xdr:from>
    <xdr:to>
      <xdr:col>10</xdr:col>
      <xdr:colOff>165100</xdr:colOff>
      <xdr:row>77</xdr:row>
      <xdr:rowOff>111809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1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128336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987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101212</xdr:rowOff>
    </xdr:from>
    <xdr:to>
      <xdr:col>6</xdr:col>
      <xdr:colOff>38100</xdr:colOff>
      <xdr:row>78</xdr:row>
      <xdr:rowOff>31362</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22489</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395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129960</xdr:rowOff>
    </xdr:from>
    <xdr:to>
      <xdr:col>24</xdr:col>
      <xdr:colOff>114300</xdr:colOff>
      <xdr:row>77</xdr:row>
      <xdr:rowOff>60110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16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152837</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011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5099</xdr:rowOff>
    </xdr:from>
    <xdr:to>
      <xdr:col>20</xdr:col>
      <xdr:colOff>38100</xdr:colOff>
      <xdr:row>77</xdr:row>
      <xdr:rowOff>106699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206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97826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299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41946</xdr:rowOff>
    </xdr:from>
    <xdr:to>
      <xdr:col>15</xdr:col>
      <xdr:colOff>101600</xdr:colOff>
      <xdr:row>77</xdr:row>
      <xdr:rowOff>143546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24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134673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336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18242</xdr:rowOff>
    </xdr:from>
    <xdr:to>
      <xdr:col>10</xdr:col>
      <xdr:colOff>165100</xdr:colOff>
      <xdr:row>77</xdr:row>
      <xdr:rowOff>119842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21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110969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312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91373</xdr:rowOff>
    </xdr:from>
    <xdr:to>
      <xdr:col>6</xdr:col>
      <xdr:colOff>38100</xdr:colOff>
      <xdr:row>78</xdr:row>
      <xdr:rowOff>21523</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293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38050</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068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96</xdr:row>
      <xdr:rowOff>144434</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6603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94</xdr:row>
      <xdr:rowOff>160763</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6277063"/>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93</xdr:row>
      <xdr:rowOff>5641</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5950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91</xdr:row>
      <xdr:rowOff>21970</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28029</xdr:rowOff>
    </xdr:from>
    <xdr:to>
      <xdr:col>24</xdr:col>
      <xdr:colOff>62865</xdr:colOff>
      <xdr:row>99</xdr:row>
      <xdr:rowOff>89841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458529"/>
          <a:ext cx="1270" cy="1604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130772</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710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89841</xdr:rowOff>
    </xdr:from>
    <xdr:to>
      <xdr:col>24</xdr:col>
      <xdr:colOff>152400</xdr:colOff>
      <xdr:row>99</xdr:row>
      <xdr:rowOff>89841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706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146156</xdr:rowOff>
    </xdr:from>
    <xdr:ext cx="690189"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2337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4,941,950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28029</xdr:rowOff>
    </xdr:from>
    <xdr:to>
      <xdr:col>24</xdr:col>
      <xdr:colOff>152400</xdr:colOff>
      <xdr:row>90</xdr:row>
      <xdr:rowOff>28029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458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80795</xdr:rowOff>
    </xdr:from>
    <xdr:to>
      <xdr:col>24</xdr:col>
      <xdr:colOff>63500</xdr:colOff>
      <xdr:row>99</xdr:row>
      <xdr:rowOff>84423</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3797300" y="17054345"/>
          <a:ext cx="838200" cy="3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48221</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850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25344</xdr:rowOff>
    </xdr:from>
    <xdr:to>
      <xdr:col>24</xdr:col>
      <xdr:colOff>114300</xdr:colOff>
      <xdr:row>99</xdr:row>
      <xdr:rowOff>126944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998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82581</xdr:rowOff>
    </xdr:from>
    <xdr:to>
      <xdr:col>19</xdr:col>
      <xdr:colOff>177800</xdr:colOff>
      <xdr:row>99</xdr:row>
      <xdr:rowOff>84423</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908300" y="17056131"/>
          <a:ext cx="889000" cy="1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99</xdr:row>
      <xdr:rowOff>25888</xdr:rowOff>
    </xdr:from>
    <xdr:to>
      <xdr:col>20</xdr:col>
      <xdr:colOff>38100</xdr:colOff>
      <xdr:row>99</xdr:row>
      <xdr:rowOff>127488</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99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144015</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77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82581</xdr:rowOff>
    </xdr:from>
    <xdr:to>
      <xdr:col>15</xdr:col>
      <xdr:colOff>50800</xdr:colOff>
      <xdr:row>99</xdr:row>
      <xdr:rowOff>82761</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7056131"/>
          <a:ext cx="889000" cy="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26574</xdr:rowOff>
    </xdr:from>
    <xdr:to>
      <xdr:col>15</xdr:col>
      <xdr:colOff>101600</xdr:colOff>
      <xdr:row>99</xdr:row>
      <xdr:rowOff>128174</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700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144701</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77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82761</xdr:rowOff>
    </xdr:from>
    <xdr:to>
      <xdr:col>10</xdr:col>
      <xdr:colOff>114300</xdr:colOff>
      <xdr:row>99</xdr:row>
      <xdr:rowOff>85347</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7056311"/>
          <a:ext cx="889000" cy="2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26995</xdr:rowOff>
    </xdr:from>
    <xdr:to>
      <xdr:col>10</xdr:col>
      <xdr:colOff>165100</xdr:colOff>
      <xdr:row>99</xdr:row>
      <xdr:rowOff>128595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700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145122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77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29462</xdr:rowOff>
    </xdr:from>
    <xdr:to>
      <xdr:col>6</xdr:col>
      <xdr:colOff>38100</xdr:colOff>
      <xdr:row>99</xdr:row>
      <xdr:rowOff>131062</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700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147589</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77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29995</xdr:rowOff>
    </xdr:from>
    <xdr:to>
      <xdr:col>24</xdr:col>
      <xdr:colOff>114300</xdr:colOff>
      <xdr:row>99</xdr:row>
      <xdr:rowOff>131595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700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99</xdr:row>
      <xdr:rowOff>3773</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977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33623</xdr:rowOff>
    </xdr:from>
    <xdr:to>
      <xdr:col>20</xdr:col>
      <xdr:colOff>38100</xdr:colOff>
      <xdr:row>99</xdr:row>
      <xdr:rowOff>135223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7007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126350</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7099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31781</xdr:rowOff>
    </xdr:from>
    <xdr:to>
      <xdr:col>15</xdr:col>
      <xdr:colOff>101600</xdr:colOff>
      <xdr:row>99</xdr:row>
      <xdr:rowOff>133381</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7005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124508</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7098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31961</xdr:rowOff>
    </xdr:from>
    <xdr:to>
      <xdr:col>10</xdr:col>
      <xdr:colOff>165100</xdr:colOff>
      <xdr:row>99</xdr:row>
      <xdr:rowOff>133561</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7005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124688</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7098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34547</xdr:rowOff>
    </xdr:from>
    <xdr:to>
      <xdr:col>6</xdr:col>
      <xdr:colOff>38100</xdr:colOff>
      <xdr:row>99</xdr:row>
      <xdr:rowOff>136147</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7008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127274</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7100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116187</xdr:rowOff>
    </xdr:from>
    <xdr:to>
      <xdr:col>54</xdr:col>
      <xdr:colOff>189865</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259687"/>
          <a:ext cx="1270" cy="1525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62864</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034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116187</xdr:rowOff>
    </xdr:from>
    <xdr:to>
      <xdr:col>55</xdr:col>
      <xdr:colOff>88900</xdr:colOff>
      <xdr:row>30</xdr:row>
      <xdr:rowOff>116187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259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51853</xdr:rowOff>
    </xdr:from>
    <xdr:to>
      <xdr:col>55</xdr:col>
      <xdr:colOff>0</xdr:colOff>
      <xdr:row>39</xdr:row>
      <xdr:rowOff>53485</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9639300" y="6738403"/>
          <a:ext cx="8382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127126</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2993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104249</xdr:rowOff>
    </xdr:from>
    <xdr:to>
      <xdr:col>55</xdr:col>
      <xdr:colOff>50800</xdr:colOff>
      <xdr:row>38</xdr:row>
      <xdr:rowOff>34399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44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53485</xdr:rowOff>
    </xdr:from>
    <xdr:to>
      <xdr:col>50</xdr:col>
      <xdr:colOff>114300</xdr:colOff>
      <xdr:row>39</xdr:row>
      <xdr:rowOff>53485</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8750300" y="67400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132007</xdr:rowOff>
    </xdr:from>
    <xdr:to>
      <xdr:col>50</xdr:col>
      <xdr:colOff>165100</xdr:colOff>
      <xdr:row>38</xdr:row>
      <xdr:rowOff>62157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78684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250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53485</xdr:rowOff>
    </xdr:from>
    <xdr:to>
      <xdr:col>45</xdr:col>
      <xdr:colOff>177800</xdr:colOff>
      <xdr:row>39</xdr:row>
      <xdr:rowOff>54139</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7861300" y="6740035"/>
          <a:ext cx="889000" cy="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119271</xdr:rowOff>
    </xdr:from>
    <xdr:to>
      <xdr:col>46</xdr:col>
      <xdr:colOff>38100</xdr:colOff>
      <xdr:row>38</xdr:row>
      <xdr:rowOff>49421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65948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238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54139</xdr:rowOff>
    </xdr:from>
    <xdr:to>
      <xdr:col>41</xdr:col>
      <xdr:colOff>50800</xdr:colOff>
      <xdr:row>39</xdr:row>
      <xdr:rowOff>54465</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flipV="1">
          <a:off x="6972300" y="6740689"/>
          <a:ext cx="8890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132987</xdr:rowOff>
    </xdr:from>
    <xdr:to>
      <xdr:col>41</xdr:col>
      <xdr:colOff>101600</xdr:colOff>
      <xdr:row>38</xdr:row>
      <xdr:rowOff>63137</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79664</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158133</xdr:rowOff>
    </xdr:from>
    <xdr:to>
      <xdr:col>36</xdr:col>
      <xdr:colOff>165100</xdr:colOff>
      <xdr:row>38</xdr:row>
      <xdr:rowOff>88283</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104810</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3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1053</xdr:rowOff>
    </xdr:from>
    <xdr:to>
      <xdr:col>55</xdr:col>
      <xdr:colOff>50800</xdr:colOff>
      <xdr:row>39</xdr:row>
      <xdr:rowOff>102653</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687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87430</xdr:rowOff>
    </xdr:from>
    <xdr:ext cx="378565"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66025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2685</xdr:rowOff>
    </xdr:from>
    <xdr:to>
      <xdr:col>50</xdr:col>
      <xdr:colOff>165100</xdr:colOff>
      <xdr:row>39</xdr:row>
      <xdr:rowOff>104285</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689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95412</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50017" y="67819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2685</xdr:rowOff>
    </xdr:from>
    <xdr:to>
      <xdr:col>46</xdr:col>
      <xdr:colOff>38100</xdr:colOff>
      <xdr:row>39</xdr:row>
      <xdr:rowOff>104285</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689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95412</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61017" y="67819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3339</xdr:rowOff>
    </xdr:from>
    <xdr:to>
      <xdr:col>41</xdr:col>
      <xdr:colOff>101600</xdr:colOff>
      <xdr:row>39</xdr:row>
      <xdr:rowOff>104939</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689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96066</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672017" y="67826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3665</xdr:rowOff>
    </xdr:from>
    <xdr:to>
      <xdr:col>36</xdr:col>
      <xdr:colOff>165100</xdr:colOff>
      <xdr:row>39</xdr:row>
      <xdr:rowOff>105265</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69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96392</xdr:rowOff>
    </xdr:from>
    <xdr:ext cx="378565"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83017" y="67829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64288</xdr:rowOff>
    </xdr:from>
    <xdr:to>
      <xdr:col>54</xdr:col>
      <xdr:colOff>189865</xdr:colOff>
      <xdr:row>58</xdr:row>
      <xdr:rowOff>136944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636788"/>
          <a:ext cx="1270" cy="144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140771</xdr:rowOff>
    </xdr:from>
    <xdr:ext cx="469744"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08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136944</xdr:rowOff>
    </xdr:from>
    <xdr:to>
      <xdr:col>55</xdr:col>
      <xdr:colOff>88900</xdr:colOff>
      <xdr:row>58</xdr:row>
      <xdr:rowOff>136944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081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10965</xdr:rowOff>
    </xdr:from>
    <xdr:ext cx="599010"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412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119,938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64288</xdr:rowOff>
    </xdr:from>
    <xdr:to>
      <xdr:col>55</xdr:col>
      <xdr:colOff>88900</xdr:colOff>
      <xdr:row>50</xdr:row>
      <xdr:rowOff>64288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63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70574</xdr:rowOff>
    </xdr:from>
    <xdr:to>
      <xdr:col>55</xdr:col>
      <xdr:colOff>0</xdr:colOff>
      <xdr:row>58</xdr:row>
      <xdr:rowOff>98819</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9639300" y="10014674"/>
          <a:ext cx="838200" cy="28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28592</xdr:rowOff>
    </xdr:from>
    <xdr:ext cx="534377"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458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5715</xdr:rowOff>
    </xdr:from>
    <xdr:to>
      <xdr:col>55</xdr:col>
      <xdr:colOff>50800</xdr:colOff>
      <xdr:row>56</xdr:row>
      <xdr:rowOff>107315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60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48044</xdr:rowOff>
    </xdr:from>
    <xdr:to>
      <xdr:col>50</xdr:col>
      <xdr:colOff>114300</xdr:colOff>
      <xdr:row>58</xdr:row>
      <xdr:rowOff>70574</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8750300" y="9992144"/>
          <a:ext cx="889000" cy="22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159868</xdr:rowOff>
    </xdr:from>
    <xdr:to>
      <xdr:col>50</xdr:col>
      <xdr:colOff>165100</xdr:colOff>
      <xdr:row>56</xdr:row>
      <xdr:rowOff>90018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589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106545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372111" y="9364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114427</xdr:rowOff>
    </xdr:from>
    <xdr:to>
      <xdr:col>45</xdr:col>
      <xdr:colOff>177800</xdr:colOff>
      <xdr:row>58</xdr:row>
      <xdr:rowOff>48044</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a:off x="7861300" y="9887077"/>
          <a:ext cx="889000" cy="105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16104</xdr:rowOff>
    </xdr:from>
    <xdr:to>
      <xdr:col>46</xdr:col>
      <xdr:colOff>38100</xdr:colOff>
      <xdr:row>56</xdr:row>
      <xdr:rowOff>117704</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61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134231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483111" y="9392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114427</xdr:rowOff>
    </xdr:from>
    <xdr:to>
      <xdr:col>41</xdr:col>
      <xdr:colOff>50800</xdr:colOff>
      <xdr:row>58</xdr:row>
      <xdr:rowOff>85979</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flipV="1">
          <a:off x="6972300" y="9887077"/>
          <a:ext cx="889000" cy="143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10351</xdr:rowOff>
    </xdr:from>
    <xdr:to>
      <xdr:col>41</xdr:col>
      <xdr:colOff>101600</xdr:colOff>
      <xdr:row>56</xdr:row>
      <xdr:rowOff>111951</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61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128478</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594111" y="9386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21717</xdr:rowOff>
    </xdr:from>
    <xdr:to>
      <xdr:col>36</xdr:col>
      <xdr:colOff>165100</xdr:colOff>
      <xdr:row>56</xdr:row>
      <xdr:rowOff>123317</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62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139844</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05111" y="939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48019</xdr:rowOff>
    </xdr:from>
    <xdr:to>
      <xdr:col>55</xdr:col>
      <xdr:colOff>50800</xdr:colOff>
      <xdr:row>58</xdr:row>
      <xdr:rowOff>149619</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9992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134396</xdr:rowOff>
    </xdr:from>
    <xdr:ext cx="469744"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9907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19774</xdr:rowOff>
    </xdr:from>
    <xdr:to>
      <xdr:col>50</xdr:col>
      <xdr:colOff>165100</xdr:colOff>
      <xdr:row>58</xdr:row>
      <xdr:rowOff>121374</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9963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112501</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372111" y="10056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168694</xdr:rowOff>
    </xdr:from>
    <xdr:to>
      <xdr:col>46</xdr:col>
      <xdr:colOff>38100</xdr:colOff>
      <xdr:row>58</xdr:row>
      <xdr:rowOff>98844</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9941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89971</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483111" y="10034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63627</xdr:rowOff>
    </xdr:from>
    <xdr:to>
      <xdr:col>41</xdr:col>
      <xdr:colOff>101600</xdr:colOff>
      <xdr:row>57</xdr:row>
      <xdr:rowOff>165227</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9836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156354</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594111" y="9929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35179</xdr:rowOff>
    </xdr:from>
    <xdr:to>
      <xdr:col>36</xdr:col>
      <xdr:colOff>165100</xdr:colOff>
      <xdr:row>58</xdr:row>
      <xdr:rowOff>136779</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9979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127906</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05111" y="10072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134685</xdr:rowOff>
    </xdr:from>
    <xdr:to>
      <xdr:col>54</xdr:col>
      <xdr:colOff>189865</xdr:colOff>
      <xdr:row>78</xdr:row>
      <xdr:rowOff>120735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307635"/>
          <a:ext cx="1270" cy="118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124562</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49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120735</xdr:rowOff>
    </xdr:from>
    <xdr:to>
      <xdr:col>55</xdr:col>
      <xdr:colOff>88900</xdr:colOff>
      <xdr:row>78</xdr:row>
      <xdr:rowOff>120735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493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81362</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2082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263,597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134685</xdr:rowOff>
    </xdr:from>
    <xdr:to>
      <xdr:col>55</xdr:col>
      <xdr:colOff>88900</xdr:colOff>
      <xdr:row>71</xdr:row>
      <xdr:rowOff>134685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307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107147</xdr:rowOff>
    </xdr:from>
    <xdr:to>
      <xdr:col>55</xdr:col>
      <xdr:colOff>0</xdr:colOff>
      <xdr:row>78</xdr:row>
      <xdr:rowOff>120634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9639300" y="13480247"/>
          <a:ext cx="838200" cy="13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164332</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194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141455</xdr:rowOff>
    </xdr:from>
    <xdr:to>
      <xdr:col>55</xdr:col>
      <xdr:colOff>50800</xdr:colOff>
      <xdr:row>78</xdr:row>
      <xdr:rowOff>71605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34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120634</xdr:rowOff>
    </xdr:from>
    <xdr:to>
      <xdr:col>50</xdr:col>
      <xdr:colOff>114300</xdr:colOff>
      <xdr:row>78</xdr:row>
      <xdr:rowOff>121193</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8750300" y="13493734"/>
          <a:ext cx="889000" cy="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132494</xdr:rowOff>
    </xdr:from>
    <xdr:to>
      <xdr:col>50</xdr:col>
      <xdr:colOff>165100</xdr:colOff>
      <xdr:row>78</xdr:row>
      <xdr:rowOff>62644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79171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10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95132</xdr:rowOff>
    </xdr:from>
    <xdr:to>
      <xdr:col>45</xdr:col>
      <xdr:colOff>177800</xdr:colOff>
      <xdr:row>78</xdr:row>
      <xdr:rowOff>121193</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7861300" y="13468232"/>
          <a:ext cx="889000" cy="26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123337</xdr:rowOff>
    </xdr:from>
    <xdr:to>
      <xdr:col>46</xdr:col>
      <xdr:colOff>38100</xdr:colOff>
      <xdr:row>78</xdr:row>
      <xdr:rowOff>53487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70014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10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95132</xdr:rowOff>
    </xdr:from>
    <xdr:to>
      <xdr:col>41</xdr:col>
      <xdr:colOff>50800</xdr:colOff>
      <xdr:row>78</xdr:row>
      <xdr:rowOff>120803</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3468232"/>
          <a:ext cx="889000" cy="25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119176</xdr:rowOff>
    </xdr:from>
    <xdr:to>
      <xdr:col>41</xdr:col>
      <xdr:colOff>101600</xdr:colOff>
      <xdr:row>78</xdr:row>
      <xdr:rowOff>49326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65853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0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112016</xdr:rowOff>
    </xdr:from>
    <xdr:to>
      <xdr:col>36</xdr:col>
      <xdr:colOff>165100</xdr:colOff>
      <xdr:row>78</xdr:row>
      <xdr:rowOff>42166</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58693</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08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56347</xdr:rowOff>
    </xdr:from>
    <xdr:to>
      <xdr:col>55</xdr:col>
      <xdr:colOff>50800</xdr:colOff>
      <xdr:row>78</xdr:row>
      <xdr:rowOff>157947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429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142724</xdr:rowOff>
    </xdr:from>
    <xdr:ext cx="469744"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344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69834</xdr:rowOff>
    </xdr:from>
    <xdr:to>
      <xdr:col>50</xdr:col>
      <xdr:colOff>165100</xdr:colOff>
      <xdr:row>78</xdr:row>
      <xdr:rowOff>171434</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44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162561</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404428" y="13535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70393</xdr:rowOff>
    </xdr:from>
    <xdr:to>
      <xdr:col>46</xdr:col>
      <xdr:colOff>38100</xdr:colOff>
      <xdr:row>79</xdr:row>
      <xdr:rowOff>543</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443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163120</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515428" y="13536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44332</xdr:rowOff>
    </xdr:from>
    <xdr:to>
      <xdr:col>41</xdr:col>
      <xdr:colOff>101600</xdr:colOff>
      <xdr:row>78</xdr:row>
      <xdr:rowOff>145932</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417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137059</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626428" y="13510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70003</xdr:rowOff>
    </xdr:from>
    <xdr:to>
      <xdr:col>36</xdr:col>
      <xdr:colOff>165100</xdr:colOff>
      <xdr:row>79</xdr:row>
      <xdr:rowOff>153</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443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162730</xdr:rowOff>
    </xdr:from>
    <xdr:ext cx="469744"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37428" y="13535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62502</xdr:rowOff>
    </xdr:from>
    <xdr:to>
      <xdr:col>54</xdr:col>
      <xdr:colOff>189865</xdr:colOff>
      <xdr:row>98</xdr:row>
      <xdr:rowOff>79228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493002"/>
          <a:ext cx="1270" cy="1388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83055</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88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79228</xdr:rowOff>
    </xdr:from>
    <xdr:to>
      <xdr:col>55</xdr:col>
      <xdr:colOff>88900</xdr:colOff>
      <xdr:row>98</xdr:row>
      <xdr:rowOff>79228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88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9179</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68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200,131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62502</xdr:rowOff>
    </xdr:from>
    <xdr:to>
      <xdr:col>55</xdr:col>
      <xdr:colOff>88900</xdr:colOff>
      <xdr:row>90</xdr:row>
      <xdr:rowOff>62502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493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160655</xdr:rowOff>
    </xdr:from>
    <xdr:to>
      <xdr:col>55</xdr:col>
      <xdr:colOff>0</xdr:colOff>
      <xdr:row>97</xdr:row>
      <xdr:rowOff>61519</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6619855"/>
          <a:ext cx="838200" cy="72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15246</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302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163819</xdr:rowOff>
    </xdr:from>
    <xdr:to>
      <xdr:col>55</xdr:col>
      <xdr:colOff>50800</xdr:colOff>
      <xdr:row>96</xdr:row>
      <xdr:rowOff>93969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45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146070</xdr:rowOff>
    </xdr:from>
    <xdr:to>
      <xdr:col>50</xdr:col>
      <xdr:colOff>114300</xdr:colOff>
      <xdr:row>97</xdr:row>
      <xdr:rowOff>61519</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8750300" y="16605270"/>
          <a:ext cx="889000" cy="86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22682</xdr:rowOff>
    </xdr:from>
    <xdr:to>
      <xdr:col>50</xdr:col>
      <xdr:colOff>165100</xdr:colOff>
      <xdr:row>96</xdr:row>
      <xdr:rowOff>124282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140809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25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146070</xdr:rowOff>
    </xdr:from>
    <xdr:to>
      <xdr:col>45</xdr:col>
      <xdr:colOff>177800</xdr:colOff>
      <xdr:row>97</xdr:row>
      <xdr:rowOff>59080</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7861300" y="16605270"/>
          <a:ext cx="889000" cy="84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26043</xdr:rowOff>
    </xdr:from>
    <xdr:to>
      <xdr:col>46</xdr:col>
      <xdr:colOff>38100</xdr:colOff>
      <xdr:row>96</xdr:row>
      <xdr:rowOff>127643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144170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26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29888</xdr:rowOff>
    </xdr:from>
    <xdr:to>
      <xdr:col>41</xdr:col>
      <xdr:colOff>50800</xdr:colOff>
      <xdr:row>97</xdr:row>
      <xdr:rowOff>59080</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6972300" y="16660538"/>
          <a:ext cx="889000" cy="29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13408</xdr:rowOff>
    </xdr:from>
    <xdr:to>
      <xdr:col>41</xdr:col>
      <xdr:colOff>101600</xdr:colOff>
      <xdr:row>96</xdr:row>
      <xdr:rowOff>115008</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131535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24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53467</xdr:rowOff>
    </xdr:from>
    <xdr:to>
      <xdr:col>36</xdr:col>
      <xdr:colOff>165100</xdr:colOff>
      <xdr:row>96</xdr:row>
      <xdr:rowOff>155067</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144</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28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109855</xdr:rowOff>
    </xdr:from>
    <xdr:to>
      <xdr:col>55</xdr:col>
      <xdr:colOff>50800</xdr:colOff>
      <xdr:row>97</xdr:row>
      <xdr:rowOff>40005</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56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88282</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547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10719</xdr:rowOff>
    </xdr:from>
    <xdr:to>
      <xdr:col>50</xdr:col>
      <xdr:colOff>165100</xdr:colOff>
      <xdr:row>97</xdr:row>
      <xdr:rowOff>112319</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641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103446</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734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95270</xdr:rowOff>
    </xdr:from>
    <xdr:to>
      <xdr:col>46</xdr:col>
      <xdr:colOff>38100</xdr:colOff>
      <xdr:row>97</xdr:row>
      <xdr:rowOff>25420</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55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16547</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647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8280</xdr:rowOff>
    </xdr:from>
    <xdr:to>
      <xdr:col>41</xdr:col>
      <xdr:colOff>101600</xdr:colOff>
      <xdr:row>97</xdr:row>
      <xdr:rowOff>109880</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63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101007</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731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150538</xdr:rowOff>
    </xdr:from>
    <xdr:to>
      <xdr:col>36</xdr:col>
      <xdr:colOff>165100</xdr:colOff>
      <xdr:row>97</xdr:row>
      <xdr:rowOff>80688</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60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71815</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702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168927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28</xdr:row>
      <xdr:rowOff>168927</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91994</xdr:rowOff>
    </xdr:from>
    <xdr:to>
      <xdr:col>85</xdr:col>
      <xdr:colOff>126364</xdr:colOff>
      <xdr:row>38</xdr:row>
      <xdr:rowOff>143243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235494"/>
          <a:ext cx="1269" cy="1422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147070</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6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143243</xdr:rowOff>
    </xdr:from>
    <xdr:to>
      <xdr:col>86</xdr:col>
      <xdr:colOff>25400</xdr:colOff>
      <xdr:row>38</xdr:row>
      <xdr:rowOff>143243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65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38671</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010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91994</xdr:rowOff>
    </xdr:from>
    <xdr:to>
      <xdr:col>86</xdr:col>
      <xdr:colOff>25400</xdr:colOff>
      <xdr:row>30</xdr:row>
      <xdr:rowOff>91994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235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75292</xdr:rowOff>
    </xdr:from>
    <xdr:to>
      <xdr:col>85</xdr:col>
      <xdr:colOff>127000</xdr:colOff>
      <xdr:row>38</xdr:row>
      <xdr:rowOff>116354</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590392"/>
          <a:ext cx="838200" cy="41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6607</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178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155180</xdr:rowOff>
    </xdr:from>
    <xdr:to>
      <xdr:col>85</xdr:col>
      <xdr:colOff>177800</xdr:colOff>
      <xdr:row>37</xdr:row>
      <xdr:rowOff>85330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116354</xdr:rowOff>
    </xdr:from>
    <xdr:to>
      <xdr:col>81</xdr:col>
      <xdr:colOff>50800</xdr:colOff>
      <xdr:row>38</xdr:row>
      <xdr:rowOff>125313</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631454"/>
          <a:ext cx="889000" cy="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39822</xdr:rowOff>
    </xdr:from>
    <xdr:to>
      <xdr:col>81</xdr:col>
      <xdr:colOff>101600</xdr:colOff>
      <xdr:row>37</xdr:row>
      <xdr:rowOff>141422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38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157949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158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116597</xdr:rowOff>
    </xdr:from>
    <xdr:to>
      <xdr:col>76</xdr:col>
      <xdr:colOff>114300</xdr:colOff>
      <xdr:row>38</xdr:row>
      <xdr:rowOff>125313</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3703300" y="6631697"/>
          <a:ext cx="889000" cy="8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60168</xdr:rowOff>
    </xdr:from>
    <xdr:to>
      <xdr:col>76</xdr:col>
      <xdr:colOff>165100</xdr:colOff>
      <xdr:row>37</xdr:row>
      <xdr:rowOff>161768</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40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6845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17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116597</xdr:rowOff>
    </xdr:from>
    <xdr:to>
      <xdr:col>71</xdr:col>
      <xdr:colOff>177800</xdr:colOff>
      <xdr:row>38</xdr:row>
      <xdr:rowOff>146129</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flipV="1">
          <a:off x="12814300" y="6631697"/>
          <a:ext cx="889000" cy="29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47438</xdr:rowOff>
    </xdr:from>
    <xdr:to>
      <xdr:col>72</xdr:col>
      <xdr:colOff>38100</xdr:colOff>
      <xdr:row>37</xdr:row>
      <xdr:rowOff>149038</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39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165565</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16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39765</xdr:rowOff>
    </xdr:from>
    <xdr:to>
      <xdr:col>67</xdr:col>
      <xdr:colOff>101600</xdr:colOff>
      <xdr:row>37</xdr:row>
      <xdr:rowOff>141365</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38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157892</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15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24492</xdr:rowOff>
    </xdr:from>
    <xdr:to>
      <xdr:col>85</xdr:col>
      <xdr:colOff>177800</xdr:colOff>
      <xdr:row>38</xdr:row>
      <xdr:rowOff>126092</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53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110869</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454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65554</xdr:rowOff>
    </xdr:from>
    <xdr:to>
      <xdr:col>81</xdr:col>
      <xdr:colOff>101600</xdr:colOff>
      <xdr:row>38</xdr:row>
      <xdr:rowOff>167154</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580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158281</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67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74513</xdr:rowOff>
    </xdr:from>
    <xdr:to>
      <xdr:col>76</xdr:col>
      <xdr:colOff>165100</xdr:colOff>
      <xdr:row>39</xdr:row>
      <xdr:rowOff>4663</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58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167240</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68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65797</xdr:rowOff>
    </xdr:from>
    <xdr:to>
      <xdr:col>72</xdr:col>
      <xdr:colOff>38100</xdr:colOff>
      <xdr:row>38</xdr:row>
      <xdr:rowOff>167397</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580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158524</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673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95329</xdr:rowOff>
    </xdr:from>
    <xdr:to>
      <xdr:col>67</xdr:col>
      <xdr:colOff>101600</xdr:colOff>
      <xdr:row>39</xdr:row>
      <xdr:rowOff>25479</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610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16606</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703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34064</xdr:rowOff>
    </xdr:from>
    <xdr:to>
      <xdr:col>85</xdr:col>
      <xdr:colOff>126364</xdr:colOff>
      <xdr:row>57</xdr:row>
      <xdr:rowOff>155481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778014"/>
          <a:ext cx="1269" cy="1150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159308</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993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155481</xdr:rowOff>
    </xdr:from>
    <xdr:to>
      <xdr:col>86</xdr:col>
      <xdr:colOff>25400</xdr:colOff>
      <xdr:row>57</xdr:row>
      <xdr:rowOff>155481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992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152191</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553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181,363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34064</xdr:rowOff>
    </xdr:from>
    <xdr:to>
      <xdr:col>86</xdr:col>
      <xdr:colOff>25400</xdr:colOff>
      <xdr:row>51</xdr:row>
      <xdr:rowOff>34064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778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68483</xdr:rowOff>
    </xdr:from>
    <xdr:to>
      <xdr:col>85</xdr:col>
      <xdr:colOff>127000</xdr:colOff>
      <xdr:row>57</xdr:row>
      <xdr:rowOff>74785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5481300" y="9841133"/>
          <a:ext cx="838200" cy="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122018</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380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99141</xdr:rowOff>
    </xdr:from>
    <xdr:to>
      <xdr:col>85</xdr:col>
      <xdr:colOff>177800</xdr:colOff>
      <xdr:row>56</xdr:row>
      <xdr:rowOff>29291</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528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68483</xdr:rowOff>
    </xdr:from>
    <xdr:to>
      <xdr:col>81</xdr:col>
      <xdr:colOff>50800</xdr:colOff>
      <xdr:row>57</xdr:row>
      <xdr:rowOff>125039</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4592300" y="9841133"/>
          <a:ext cx="889000" cy="56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158524</xdr:rowOff>
    </xdr:from>
    <xdr:to>
      <xdr:col>81</xdr:col>
      <xdr:colOff>101600</xdr:colOff>
      <xdr:row>56</xdr:row>
      <xdr:rowOff>88674</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58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105201</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36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125039</xdr:rowOff>
    </xdr:from>
    <xdr:to>
      <xdr:col>76</xdr:col>
      <xdr:colOff>114300</xdr:colOff>
      <xdr:row>57</xdr:row>
      <xdr:rowOff>132514</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3703300" y="9897689"/>
          <a:ext cx="889000" cy="7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18240</xdr:rowOff>
    </xdr:from>
    <xdr:to>
      <xdr:col>76</xdr:col>
      <xdr:colOff>165100</xdr:colOff>
      <xdr:row>56</xdr:row>
      <xdr:rowOff>119840</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136367</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394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111567</xdr:rowOff>
    </xdr:from>
    <xdr:to>
      <xdr:col>71</xdr:col>
      <xdr:colOff>177800</xdr:colOff>
      <xdr:row>57</xdr:row>
      <xdr:rowOff>132514</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2814300" y="9884217"/>
          <a:ext cx="889000" cy="20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6825</xdr:rowOff>
    </xdr:from>
    <xdr:to>
      <xdr:col>72</xdr:col>
      <xdr:colOff>38100</xdr:colOff>
      <xdr:row>56</xdr:row>
      <xdr:rowOff>108425</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60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124952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38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139825</xdr:rowOff>
    </xdr:from>
    <xdr:to>
      <xdr:col>67</xdr:col>
      <xdr:colOff>101600</xdr:colOff>
      <xdr:row>56</xdr:row>
      <xdr:rowOff>69975</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86502</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344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23985</xdr:rowOff>
    </xdr:from>
    <xdr:to>
      <xdr:col>85</xdr:col>
      <xdr:colOff>177800</xdr:colOff>
      <xdr:row>57</xdr:row>
      <xdr:rowOff>125585</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79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110362</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711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17683</xdr:rowOff>
    </xdr:from>
    <xdr:to>
      <xdr:col>81</xdr:col>
      <xdr:colOff>101600</xdr:colOff>
      <xdr:row>57</xdr:row>
      <xdr:rowOff>119283</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790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110410</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883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74239</xdr:rowOff>
    </xdr:from>
    <xdr:to>
      <xdr:col>76</xdr:col>
      <xdr:colOff>165100</xdr:colOff>
      <xdr:row>58</xdr:row>
      <xdr:rowOff>4389</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84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166966</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993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81714</xdr:rowOff>
    </xdr:from>
    <xdr:to>
      <xdr:col>72</xdr:col>
      <xdr:colOff>38100</xdr:colOff>
      <xdr:row>58</xdr:row>
      <xdr:rowOff>11864</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85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2991</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9947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60767</xdr:rowOff>
    </xdr:from>
    <xdr:to>
      <xdr:col>67</xdr:col>
      <xdr:colOff>101600</xdr:colOff>
      <xdr:row>57</xdr:row>
      <xdr:rowOff>162367</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833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153494</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9926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20175</xdr:rowOff>
    </xdr:from>
    <xdr:to>
      <xdr:col>85</xdr:col>
      <xdr:colOff>126364</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021675"/>
          <a:ext cx="1269" cy="1621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131812</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763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138302</xdr:rowOff>
    </xdr:from>
    <xdr:ext cx="599010"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796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496,600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20175</xdr:rowOff>
    </xdr:from>
    <xdr:to>
      <xdr:col>86</xdr:col>
      <xdr:colOff>25400</xdr:colOff>
      <xdr:row>70</xdr:row>
      <xdr:rowOff>20175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02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49261</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4223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26384</xdr:rowOff>
    </xdr:from>
    <xdr:to>
      <xdr:col>85</xdr:col>
      <xdr:colOff>177800</xdr:colOff>
      <xdr:row>79</xdr:row>
      <xdr:rowOff>127984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570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22651</xdr:rowOff>
    </xdr:from>
    <xdr:to>
      <xdr:col>81</xdr:col>
      <xdr:colOff>101600</xdr:colOff>
      <xdr:row>79</xdr:row>
      <xdr:rowOff>124251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5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140778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342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19186</xdr:rowOff>
    </xdr:from>
    <xdr:to>
      <xdr:col>76</xdr:col>
      <xdr:colOff>165100</xdr:colOff>
      <xdr:row>79</xdr:row>
      <xdr:rowOff>120786</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5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137313</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33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15213</xdr:rowOff>
    </xdr:from>
    <xdr:to>
      <xdr:col>72</xdr:col>
      <xdr:colOff>38100</xdr:colOff>
      <xdr:row>79</xdr:row>
      <xdr:rowOff>116813</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55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133340</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36111" y="13334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18002</xdr:rowOff>
    </xdr:from>
    <xdr:to>
      <xdr:col>67</xdr:col>
      <xdr:colOff>101600</xdr:colOff>
      <xdr:row>79</xdr:row>
      <xdr:rowOff>119602</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56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136129</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337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4812</xdr:rowOff>
    </xdr:from>
    <xdr:ext cx="249299"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5493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165429</xdr:rowOff>
    </xdr:from>
    <xdr:to>
      <xdr:col>85</xdr:col>
      <xdr:colOff>126364</xdr:colOff>
      <xdr:row>98</xdr:row>
      <xdr:rowOff>65349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595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69176</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87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65349</xdr:rowOff>
    </xdr:from>
    <xdr:to>
      <xdr:col>86</xdr:col>
      <xdr:colOff>25400</xdr:colOff>
      <xdr:row>98</xdr:row>
      <xdr:rowOff>65349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867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112106</xdr:rowOff>
    </xdr:from>
    <xdr:ext cx="599010"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37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165429</xdr:rowOff>
    </xdr:from>
    <xdr:to>
      <xdr:col>86</xdr:col>
      <xdr:colOff>25400</xdr:colOff>
      <xdr:row>90</xdr:row>
      <xdr:rowOff>165429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59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26738</xdr:rowOff>
    </xdr:from>
    <xdr:to>
      <xdr:col>85</xdr:col>
      <xdr:colOff>127000</xdr:colOff>
      <xdr:row>98</xdr:row>
      <xdr:rowOff>31490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5481300" y="16828838"/>
          <a:ext cx="838200" cy="4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107077</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566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84200</xdr:rowOff>
    </xdr:from>
    <xdr:to>
      <xdr:col>85</xdr:col>
      <xdr:colOff>177800</xdr:colOff>
      <xdr:row>98</xdr:row>
      <xdr:rowOff>14350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71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25974</xdr:rowOff>
    </xdr:from>
    <xdr:to>
      <xdr:col>81</xdr:col>
      <xdr:colOff>50800</xdr:colOff>
      <xdr:row>98</xdr:row>
      <xdr:rowOff>26738</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4592300" y="16828074"/>
          <a:ext cx="889000" cy="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83578</xdr:rowOff>
    </xdr:from>
    <xdr:to>
      <xdr:col>81</xdr:col>
      <xdr:colOff>101600</xdr:colOff>
      <xdr:row>98</xdr:row>
      <xdr:rowOff>13728</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30255</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489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25974</xdr:rowOff>
    </xdr:from>
    <xdr:to>
      <xdr:col>76</xdr:col>
      <xdr:colOff>114300</xdr:colOff>
      <xdr:row>98</xdr:row>
      <xdr:rowOff>26513</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828074"/>
          <a:ext cx="889000" cy="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83055</xdr:rowOff>
    </xdr:from>
    <xdr:to>
      <xdr:col>76</xdr:col>
      <xdr:colOff>165100</xdr:colOff>
      <xdr:row>98</xdr:row>
      <xdr:rowOff>13205</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29732</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488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19715</xdr:rowOff>
    </xdr:from>
    <xdr:to>
      <xdr:col>71</xdr:col>
      <xdr:colOff>177800</xdr:colOff>
      <xdr:row>98</xdr:row>
      <xdr:rowOff>26513</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2814300" y="16821815"/>
          <a:ext cx="889000" cy="6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88824</xdr:rowOff>
    </xdr:from>
    <xdr:to>
      <xdr:col>72</xdr:col>
      <xdr:colOff>38100</xdr:colOff>
      <xdr:row>98</xdr:row>
      <xdr:rowOff>18974</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35501</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49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99146</xdr:rowOff>
    </xdr:from>
    <xdr:to>
      <xdr:col>67</xdr:col>
      <xdr:colOff>101600</xdr:colOff>
      <xdr:row>98</xdr:row>
      <xdr:rowOff>29296</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45823</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50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152140</xdr:rowOff>
    </xdr:from>
    <xdr:to>
      <xdr:col>85</xdr:col>
      <xdr:colOff>177800</xdr:colOff>
      <xdr:row>98</xdr:row>
      <xdr:rowOff>82290</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78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67067</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697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147388</xdr:rowOff>
    </xdr:from>
    <xdr:to>
      <xdr:col>81</xdr:col>
      <xdr:colOff>101600</xdr:colOff>
      <xdr:row>98</xdr:row>
      <xdr:rowOff>77538</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778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68665</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870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146624</xdr:rowOff>
    </xdr:from>
    <xdr:to>
      <xdr:col>76</xdr:col>
      <xdr:colOff>165100</xdr:colOff>
      <xdr:row>98</xdr:row>
      <xdr:rowOff>76774</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77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67901</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870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147163</xdr:rowOff>
    </xdr:from>
    <xdr:to>
      <xdr:col>72</xdr:col>
      <xdr:colOff>38100</xdr:colOff>
      <xdr:row>98</xdr:row>
      <xdr:rowOff>77313</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777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68440</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87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140365</xdr:rowOff>
    </xdr:from>
    <xdr:to>
      <xdr:col>67</xdr:col>
      <xdr:colOff>101600</xdr:colOff>
      <xdr:row>98</xdr:row>
      <xdr:rowOff>70515</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77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61642</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863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a:extLst>
            <a:ext uri="{FF2B5EF4-FFF2-40B4-BE49-F238E27FC236}">
              <a16:creationId xmlns:a16="http://schemas.microsoft.com/office/drawing/2014/main" id="{00000000-0008-0000-07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19359</xdr:rowOff>
    </xdr:from>
    <xdr:to>
      <xdr:col>116</xdr:col>
      <xdr:colOff>62864</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2159595" y="5162859"/>
          <a:ext cx="1269" cy="1622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133421</xdr:rowOff>
    </xdr:from>
    <xdr:ext cx="249299" cy="259045"/>
    <xdr:sp macro="" textlink="">
      <xdr:nvSpPr>
        <xdr:cNvPr id="752" name="諸支出金最小値テキスト">
          <a:extLst>
            <a:ext uri="{FF2B5EF4-FFF2-40B4-BE49-F238E27FC236}">
              <a16:creationId xmlns:a16="http://schemas.microsoft.com/office/drawing/2014/main" id="{00000000-0008-0000-0700-0000F0020000}"/>
            </a:ext>
          </a:extLst>
        </xdr:cNvPr>
        <xdr:cNvSpPr txBox="1"/>
      </xdr:nvSpPr>
      <xdr:spPr>
        <a:xfrm>
          <a:off x="22212300" y="6819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137486</xdr:rowOff>
    </xdr:from>
    <xdr:ext cx="469744" cy="259045"/>
    <xdr:sp macro="" textlink="">
      <xdr:nvSpPr>
        <xdr:cNvPr id="754" name="諸支出金最大値テキスト">
          <a:extLst>
            <a:ext uri="{FF2B5EF4-FFF2-40B4-BE49-F238E27FC236}">
              <a16:creationId xmlns:a16="http://schemas.microsoft.com/office/drawing/2014/main" id="{00000000-0008-0000-0700-0000F2020000}"/>
            </a:ext>
          </a:extLst>
        </xdr:cNvPr>
        <xdr:cNvSpPr txBox="1"/>
      </xdr:nvSpPr>
      <xdr:spPr>
        <a:xfrm>
          <a:off x="22212300" y="4938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9,937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19359</xdr:rowOff>
    </xdr:from>
    <xdr:to>
      <xdr:col>116</xdr:col>
      <xdr:colOff>152400</xdr:colOff>
      <xdr:row>30</xdr:row>
      <xdr:rowOff>19359</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5162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50871</xdr:rowOff>
    </xdr:from>
    <xdr:ext cx="378565" cy="259045"/>
    <xdr:sp macro="" textlink="">
      <xdr:nvSpPr>
        <xdr:cNvPr id="757" name="諸支出金平均値テキスト">
          <a:extLst>
            <a:ext uri="{FF2B5EF4-FFF2-40B4-BE49-F238E27FC236}">
              <a16:creationId xmlns:a16="http://schemas.microsoft.com/office/drawing/2014/main" id="{00000000-0008-0000-0700-0000F5020000}"/>
            </a:ext>
          </a:extLst>
        </xdr:cNvPr>
        <xdr:cNvSpPr txBox="1"/>
      </xdr:nvSpPr>
      <xdr:spPr>
        <a:xfrm>
          <a:off x="22212300" y="65659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27994</xdr:rowOff>
    </xdr:from>
    <xdr:to>
      <xdr:col>116</xdr:col>
      <xdr:colOff>114300</xdr:colOff>
      <xdr:row>39</xdr:row>
      <xdr:rowOff>129594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2110700" y="671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19014</xdr:rowOff>
    </xdr:from>
    <xdr:to>
      <xdr:col>112</xdr:col>
      <xdr:colOff>38100</xdr:colOff>
      <xdr:row>39</xdr:row>
      <xdr:rowOff>120614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1272500" y="670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137141</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4017" y="6480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25382</xdr:rowOff>
    </xdr:from>
    <xdr:to>
      <xdr:col>107</xdr:col>
      <xdr:colOff>101600</xdr:colOff>
      <xdr:row>39</xdr:row>
      <xdr:rowOff>126982</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0383500" y="671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143509</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5017" y="6487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38118</xdr:rowOff>
    </xdr:from>
    <xdr:to>
      <xdr:col>102</xdr:col>
      <xdr:colOff>165100</xdr:colOff>
      <xdr:row>39</xdr:row>
      <xdr:rowOff>139718</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9494500" y="672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156245</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88333" y="64998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26035</xdr:rowOff>
    </xdr:from>
    <xdr:to>
      <xdr:col>98</xdr:col>
      <xdr:colOff>38100</xdr:colOff>
      <xdr:row>39</xdr:row>
      <xdr:rowOff>127635</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8605500" y="671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144162</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7017" y="6487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6421</xdr:rowOff>
    </xdr:from>
    <xdr:ext cx="249299" cy="259045"/>
    <xdr:sp macro="" textlink="">
      <xdr:nvSpPr>
        <xdr:cNvPr id="776" name="諸支出金該当値テキスト">
          <a:extLst>
            <a:ext uri="{FF2B5EF4-FFF2-40B4-BE49-F238E27FC236}">
              <a16:creationId xmlns:a16="http://schemas.microsoft.com/office/drawing/2014/main" id="{00000000-0008-0000-0700-000008030000}"/>
            </a:ext>
          </a:extLst>
        </xdr:cNvPr>
        <xdr:cNvSpPr txBox="1"/>
      </xdr:nvSpPr>
      <xdr:spPr>
        <a:xfrm>
          <a:off x="22212300" y="6692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49</xdr:row>
      <xdr:rowOff>92727</xdr:rowOff>
    </xdr:from>
    <xdr:ext cx="46717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7820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7" name="前年度繰上充用金グラフ枠">
          <a:extLst>
            <a:ext uri="{FF2B5EF4-FFF2-40B4-BE49-F238E27FC236}">
              <a16:creationId xmlns:a16="http://schemas.microsoft.com/office/drawing/2014/main" id="{00000000-0008-0000-0700-00002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34354</xdr:rowOff>
    </xdr:from>
    <xdr:to>
      <xdr:col>116</xdr:col>
      <xdr:colOff>62864</xdr:colOff>
      <xdr:row>59</xdr:row>
      <xdr:rowOff>44450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flipV="1">
          <a:off x="22159595" y="8606854"/>
          <a:ext cx="1269" cy="1553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91267</xdr:rowOff>
    </xdr:from>
    <xdr:ext cx="249299" cy="259045"/>
    <xdr:sp macro="" textlink="">
      <xdr:nvSpPr>
        <xdr:cNvPr id="809" name="前年度繰上充用金最小値テキスト">
          <a:extLst>
            <a:ext uri="{FF2B5EF4-FFF2-40B4-BE49-F238E27FC236}">
              <a16:creationId xmlns:a16="http://schemas.microsoft.com/office/drawing/2014/main" id="{00000000-0008-0000-0700-000029030000}"/>
            </a:ext>
          </a:extLst>
        </xdr:cNvPr>
        <xdr:cNvSpPr txBox="1"/>
      </xdr:nvSpPr>
      <xdr:spPr>
        <a:xfrm>
          <a:off x="22212300" y="10206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152481</xdr:rowOff>
    </xdr:from>
    <xdr:ext cx="469744" cy="259045"/>
    <xdr:sp macro="" textlink="">
      <xdr:nvSpPr>
        <xdr:cNvPr id="811" name="前年度繰上充用金最大値テキスト">
          <a:extLst>
            <a:ext uri="{FF2B5EF4-FFF2-40B4-BE49-F238E27FC236}">
              <a16:creationId xmlns:a16="http://schemas.microsoft.com/office/drawing/2014/main" id="{00000000-0008-0000-0700-00002B030000}"/>
            </a:ext>
          </a:extLst>
        </xdr:cNvPr>
        <xdr:cNvSpPr txBox="1"/>
      </xdr:nvSpPr>
      <xdr:spPr>
        <a:xfrm>
          <a:off x="22212300" y="838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8,153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34354</xdr:rowOff>
    </xdr:from>
    <xdr:to>
      <xdr:col>116</xdr:col>
      <xdr:colOff>152400</xdr:colOff>
      <xdr:row>50</xdr:row>
      <xdr:rowOff>34354</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2072600" y="8606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8717</xdr:rowOff>
    </xdr:from>
    <xdr:ext cx="313932" cy="259045"/>
    <xdr:sp macro="" textlink="">
      <xdr:nvSpPr>
        <xdr:cNvPr id="814" name="前年度繰上充用金平均値テキスト">
          <a:extLst>
            <a:ext uri="{FF2B5EF4-FFF2-40B4-BE49-F238E27FC236}">
              <a16:creationId xmlns:a16="http://schemas.microsoft.com/office/drawing/2014/main" id="{00000000-0008-0000-0700-00002E030000}"/>
            </a:ext>
          </a:extLst>
        </xdr:cNvPr>
        <xdr:cNvSpPr txBox="1"/>
      </xdr:nvSpPr>
      <xdr:spPr>
        <a:xfrm>
          <a:off x="22212300" y="9952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157290</xdr:rowOff>
    </xdr:from>
    <xdr:to>
      <xdr:col>116</xdr:col>
      <xdr:colOff>114300</xdr:colOff>
      <xdr:row>59</xdr:row>
      <xdr:rowOff>87440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22110700" y="1010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156528</xdr:rowOff>
    </xdr:from>
    <xdr:to>
      <xdr:col>112</xdr:col>
      <xdr:colOff>38100</xdr:colOff>
      <xdr:row>59</xdr:row>
      <xdr:rowOff>86678</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1272500" y="1010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103205</xdr:rowOff>
    </xdr:from>
    <xdr:ext cx="313932"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66333" y="9875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156146</xdr:rowOff>
    </xdr:from>
    <xdr:to>
      <xdr:col>107</xdr:col>
      <xdr:colOff>101600</xdr:colOff>
      <xdr:row>59</xdr:row>
      <xdr:rowOff>86296</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20383500" y="1010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102823</xdr:rowOff>
    </xdr:from>
    <xdr:ext cx="313932"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277333" y="98754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2" name="直線コネクタ 821">
          <a:extLst>
            <a:ext uri="{FF2B5EF4-FFF2-40B4-BE49-F238E27FC236}">
              <a16:creationId xmlns:a16="http://schemas.microsoft.com/office/drawing/2014/main" id="{00000000-0008-0000-0700-000036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155575</xdr:rowOff>
    </xdr:from>
    <xdr:to>
      <xdr:col>102</xdr:col>
      <xdr:colOff>165100</xdr:colOff>
      <xdr:row>59</xdr:row>
      <xdr:rowOff>85725</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19494500" y="1009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102252</xdr:rowOff>
    </xdr:from>
    <xdr:ext cx="313932"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88333" y="9874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154813</xdr:rowOff>
    </xdr:from>
    <xdr:to>
      <xdr:col>98</xdr:col>
      <xdr:colOff>38100</xdr:colOff>
      <xdr:row>59</xdr:row>
      <xdr:rowOff>84963</xdr:rowOff>
    </xdr:to>
    <xdr:sp macro="" textlink="">
      <xdr:nvSpPr>
        <xdr:cNvPr id="825" name="フローチャート: 判断 824">
          <a:extLst>
            <a:ext uri="{FF2B5EF4-FFF2-40B4-BE49-F238E27FC236}">
              <a16:creationId xmlns:a16="http://schemas.microsoft.com/office/drawing/2014/main" id="{00000000-0008-0000-0700-000039030000}"/>
            </a:ext>
          </a:extLst>
        </xdr:cNvPr>
        <xdr:cNvSpPr/>
      </xdr:nvSpPr>
      <xdr:spPr>
        <a:xfrm>
          <a:off x="18605500" y="10098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101490</xdr:rowOff>
    </xdr:from>
    <xdr:ext cx="313932"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499333" y="98741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135717</xdr:rowOff>
    </xdr:from>
    <xdr:ext cx="249299" cy="259045"/>
    <xdr:sp macro="" textlink="">
      <xdr:nvSpPr>
        <xdr:cNvPr id="833" name="前年度繰上充用金該当値テキスト">
          <a:extLst>
            <a:ext uri="{FF2B5EF4-FFF2-40B4-BE49-F238E27FC236}">
              <a16:creationId xmlns:a16="http://schemas.microsoft.com/office/drawing/2014/main" id="{00000000-0008-0000-0700-000041030000}"/>
            </a:ext>
          </a:extLst>
        </xdr:cNvPr>
        <xdr:cNvSpPr txBox="1"/>
      </xdr:nvSpPr>
      <xdr:spPr>
        <a:xfrm>
          <a:off x="22212300" y="10079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8" name="楕円 837">
          <a:extLst>
            <a:ext uri="{FF2B5EF4-FFF2-40B4-BE49-F238E27FC236}">
              <a16:creationId xmlns:a16="http://schemas.microsoft.com/office/drawing/2014/main" id="{00000000-0008-0000-0700-000046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0" name="楕円 839">
          <a:extLst>
            <a:ext uri="{FF2B5EF4-FFF2-40B4-BE49-F238E27FC236}">
              <a16:creationId xmlns:a16="http://schemas.microsoft.com/office/drawing/2014/main" id="{00000000-0008-0000-0700-000048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2" name="正方形/長方形 841">
          <a:extLst>
            <a:ext uri="{FF2B5EF4-FFF2-40B4-BE49-F238E27FC236}">
              <a16:creationId xmlns:a16="http://schemas.microsoft.com/office/drawing/2014/main" id="{00000000-0008-0000-0700-00004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3" name="正方形/長方形 842">
          <a:extLst>
            <a:ext uri="{FF2B5EF4-FFF2-40B4-BE49-F238E27FC236}">
              <a16:creationId xmlns:a16="http://schemas.microsoft.com/office/drawing/2014/main" id="{00000000-0008-0000-0700-00004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4" name="テキスト ボックス 843">
          <a:extLst>
            <a:ext uri="{FF2B5EF4-FFF2-40B4-BE49-F238E27FC236}">
              <a16:creationId xmlns:a16="http://schemas.microsoft.com/office/drawing/2014/main" id="{00000000-0008-0000-0700-00004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a:t>
          </a:r>
          <a:r>
            <a:rPr kumimoji="1" lang="ja-JP" altLang="en-US" sz="1100">
              <a:solidFill>
                <a:schemeClr val="dk1"/>
              </a:solidFill>
              <a:effectLst/>
              <a:latin typeface="+mn-lt"/>
              <a:ea typeface="+mn-ea"/>
              <a:cs typeface="+mn-cs"/>
            </a:rPr>
            <a:t>に引き続き</a:t>
          </a:r>
          <a:r>
            <a:rPr kumimoji="1" lang="ja-JP" altLang="ja-JP" sz="1100">
              <a:solidFill>
                <a:schemeClr val="dk1"/>
              </a:solidFill>
              <a:effectLst/>
              <a:latin typeface="+mn-lt"/>
              <a:ea typeface="+mn-ea"/>
              <a:cs typeface="+mn-cs"/>
            </a:rPr>
            <a:t>、民生費が大きく増加してるが、各特別会計への繰出金が押し上げる要因となっている。しかし、全ての項目について類似団体平均を下回る結果となった。今後においても、行政改革プランを着実に推進し、可能な限りコスト削減を図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徳島県小松島市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行政改革プランに基づく取り組みを推進し</a:t>
          </a:r>
          <a:r>
            <a:rPr kumimoji="1" lang="ja-JP" altLang="en-US" sz="1100">
              <a:solidFill>
                <a:schemeClr val="dk1"/>
              </a:solidFill>
              <a:effectLst/>
              <a:latin typeface="+mn-lt"/>
              <a:ea typeface="+mn-ea"/>
              <a:cs typeface="+mn-cs"/>
            </a:rPr>
            <a:t>たが</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人件費をはじめとする物価高騰の影響もあり</a:t>
          </a:r>
          <a:r>
            <a:rPr kumimoji="1" lang="ja-JP" altLang="ja-JP" sz="1100">
              <a:solidFill>
                <a:schemeClr val="dk1"/>
              </a:solidFill>
              <a:effectLst/>
              <a:latin typeface="+mn-lt"/>
              <a:ea typeface="+mn-ea"/>
              <a:cs typeface="+mn-cs"/>
            </a:rPr>
            <a:t>、財政調整基金</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取り崩</a:t>
          </a:r>
          <a:r>
            <a:rPr kumimoji="1" lang="ja-JP" altLang="en-US" sz="1100">
              <a:solidFill>
                <a:schemeClr val="dk1"/>
              </a:solidFill>
              <a:effectLst/>
              <a:latin typeface="+mn-lt"/>
              <a:ea typeface="+mn-ea"/>
              <a:cs typeface="+mn-cs"/>
            </a:rPr>
            <a:t>しは免れたが、</a:t>
          </a:r>
          <a:r>
            <a:rPr kumimoji="1" lang="ja-JP" altLang="ja-JP" sz="1100">
              <a:solidFill>
                <a:schemeClr val="dk1"/>
              </a:solidFill>
              <a:effectLst/>
              <a:latin typeface="+mn-lt"/>
              <a:ea typeface="+mn-ea"/>
              <a:cs typeface="+mn-cs"/>
            </a:rPr>
            <a:t>実質単年度収支は</a:t>
          </a:r>
          <a:r>
            <a:rPr kumimoji="1" lang="ja-JP" altLang="en-US" sz="1100">
              <a:solidFill>
                <a:schemeClr val="dk1"/>
              </a:solidFill>
              <a:effectLst/>
              <a:latin typeface="+mn-lt"/>
              <a:ea typeface="+mn-ea"/>
              <a:cs typeface="+mn-cs"/>
            </a:rPr>
            <a:t>赤字</a:t>
          </a:r>
          <a:r>
            <a:rPr kumimoji="1" lang="ja-JP" altLang="ja-JP" sz="1100">
              <a:solidFill>
                <a:schemeClr val="dk1"/>
              </a:solidFill>
              <a:effectLst/>
              <a:latin typeface="+mn-lt"/>
              <a:ea typeface="+mn-ea"/>
              <a:cs typeface="+mn-cs"/>
            </a:rPr>
            <a:t>となった。</a:t>
          </a:r>
          <a:r>
            <a:rPr kumimoji="1" lang="ja-JP" altLang="en-US" sz="1100">
              <a:solidFill>
                <a:schemeClr val="dk1"/>
              </a:solidFill>
              <a:effectLst/>
              <a:latin typeface="+mn-lt"/>
              <a:ea typeface="+mn-ea"/>
              <a:cs typeface="+mn-cs"/>
            </a:rPr>
            <a:t>今後も</a:t>
          </a:r>
          <a:r>
            <a:rPr kumimoji="1" lang="ja-JP" altLang="ja-JP" sz="1100">
              <a:solidFill>
                <a:schemeClr val="dk1"/>
              </a:solidFill>
              <a:effectLst/>
              <a:latin typeface="+mn-lt"/>
              <a:ea typeface="+mn-ea"/>
              <a:cs typeface="+mn-cs"/>
            </a:rPr>
            <a:t>、少子高齢化、人口減少により市税収入の大幅な増加は見込めず、各特別会計への繰出金の増加も懸念されるため、財政収支の均衡を図る努力を継続し、健全な財政運営に努めたい。</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徳島県小松島市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末現在で、連結実質決算における赤字比率は発生していない。しかしながら、住宅新築資金等貸付事業特別会計においては、金額こそ縮小しているものの、依然として赤字を抱えている。引き続き、償還強化等に取り組み、累積赤字の解消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0" zoomScaleNormal="80" workbookViewId="0"/>
  </sheetViews>
  <sheetFormatPr defaultColWidth="0" defaultRowHeight="11" zeroHeight="1" x14ac:dyDescent="0.2"/>
  <cols>
    <col min="1" max="11" width="2.08984375" style="168" customWidth="1"/>
    <col min="12" max="12" width="2.1796875" style="168" customWidth="1"/>
    <col min="13" max="17" width="2.36328125" style="168" customWidth="1"/>
    <col min="18" max="119" width="2.08984375" style="168" customWidth="1"/>
    <col min="120" max="16384" width="0" style="168"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77</v>
      </c>
      <c r="C2" s="170"/>
      <c r="D2" s="171"/>
    </row>
    <row r="3" spans="1:119" ht="18.75" customHeight="1" thickBot="1" x14ac:dyDescent="0.25">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18377601</v>
      </c>
      <c r="BO4" s="371"/>
      <c r="BP4" s="371"/>
      <c r="BQ4" s="371"/>
      <c r="BR4" s="371"/>
      <c r="BS4" s="371"/>
      <c r="BT4" s="371"/>
      <c r="BU4" s="372"/>
      <c r="BV4" s="370">
        <v>17610958</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2.2999999999999998</v>
      </c>
      <c r="CU4" s="377"/>
      <c r="CV4" s="377"/>
      <c r="CW4" s="377"/>
      <c r="CX4" s="377"/>
      <c r="CY4" s="377"/>
      <c r="CZ4" s="377"/>
      <c r="DA4" s="378"/>
      <c r="DB4" s="376">
        <v>3.6</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18116168</v>
      </c>
      <c r="BO5" s="408"/>
      <c r="BP5" s="408"/>
      <c r="BQ5" s="408"/>
      <c r="BR5" s="408"/>
      <c r="BS5" s="408"/>
      <c r="BT5" s="408"/>
      <c r="BU5" s="409"/>
      <c r="BV5" s="407">
        <v>17179116</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99.9</v>
      </c>
      <c r="CU5" s="405"/>
      <c r="CV5" s="405"/>
      <c r="CW5" s="405"/>
      <c r="CX5" s="405"/>
      <c r="CY5" s="405"/>
      <c r="CZ5" s="405"/>
      <c r="DA5" s="406"/>
      <c r="DB5" s="404">
        <v>97.5</v>
      </c>
      <c r="DC5" s="405"/>
      <c r="DD5" s="405"/>
      <c r="DE5" s="405"/>
      <c r="DF5" s="405"/>
      <c r="DG5" s="405"/>
      <c r="DH5" s="405"/>
      <c r="DI5" s="406"/>
    </row>
    <row r="6" spans="1:119" ht="18.75" customHeight="1" x14ac:dyDescent="0.2">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261433</v>
      </c>
      <c r="BO6" s="408"/>
      <c r="BP6" s="408"/>
      <c r="BQ6" s="408"/>
      <c r="BR6" s="408"/>
      <c r="BS6" s="408"/>
      <c r="BT6" s="408"/>
      <c r="BU6" s="409"/>
      <c r="BV6" s="407">
        <v>431842</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101</v>
      </c>
      <c r="CU6" s="445"/>
      <c r="CV6" s="445"/>
      <c r="CW6" s="445"/>
      <c r="CX6" s="445"/>
      <c r="CY6" s="445"/>
      <c r="CZ6" s="445"/>
      <c r="DA6" s="446"/>
      <c r="DB6" s="444">
        <v>98.3</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44017</v>
      </c>
      <c r="BO7" s="408"/>
      <c r="BP7" s="408"/>
      <c r="BQ7" s="408"/>
      <c r="BR7" s="408"/>
      <c r="BS7" s="408"/>
      <c r="BT7" s="408"/>
      <c r="BU7" s="409"/>
      <c r="BV7" s="407">
        <v>101358</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9299630</v>
      </c>
      <c r="CU7" s="408"/>
      <c r="CV7" s="408"/>
      <c r="CW7" s="408"/>
      <c r="CX7" s="408"/>
      <c r="CY7" s="408"/>
      <c r="CZ7" s="408"/>
      <c r="DA7" s="409"/>
      <c r="DB7" s="407">
        <v>9113790</v>
      </c>
      <c r="DC7" s="408"/>
      <c r="DD7" s="408"/>
      <c r="DE7" s="408"/>
      <c r="DF7" s="408"/>
      <c r="DG7" s="408"/>
      <c r="DH7" s="408"/>
      <c r="DI7" s="409"/>
    </row>
    <row r="8" spans="1:119" ht="18.75" customHeight="1" thickBot="1" x14ac:dyDescent="0.25">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217416</v>
      </c>
      <c r="BO8" s="408"/>
      <c r="BP8" s="408"/>
      <c r="BQ8" s="408"/>
      <c r="BR8" s="408"/>
      <c r="BS8" s="408"/>
      <c r="BT8" s="408"/>
      <c r="BU8" s="409"/>
      <c r="BV8" s="407">
        <v>330484</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0.56000000000000005</v>
      </c>
      <c r="CU8" s="448"/>
      <c r="CV8" s="448"/>
      <c r="CW8" s="448"/>
      <c r="CX8" s="448"/>
      <c r="CY8" s="448"/>
      <c r="CZ8" s="448"/>
      <c r="DA8" s="449"/>
      <c r="DB8" s="447">
        <v>0.55000000000000004</v>
      </c>
      <c r="DC8" s="448"/>
      <c r="DD8" s="448"/>
      <c r="DE8" s="448"/>
      <c r="DF8" s="448"/>
      <c r="DG8" s="448"/>
      <c r="DH8" s="448"/>
      <c r="DI8" s="449"/>
    </row>
    <row r="9" spans="1:119" ht="18.75" customHeight="1" thickBot="1" x14ac:dyDescent="0.25">
      <c r="A9" s="169"/>
      <c r="B9" s="401" t="s">
        <v>106</v>
      </c>
      <c r="C9" s="402"/>
      <c r="D9" s="402"/>
      <c r="E9" s="402"/>
      <c r="F9" s="402"/>
      <c r="G9" s="402"/>
      <c r="H9" s="402"/>
      <c r="I9" s="402"/>
      <c r="J9" s="402"/>
      <c r="K9" s="450"/>
      <c r="L9" s="451" t="s">
        <v>107</v>
      </c>
      <c r="M9" s="452"/>
      <c r="N9" s="452"/>
      <c r="O9" s="452"/>
      <c r="P9" s="452"/>
      <c r="Q9" s="453"/>
      <c r="R9" s="454">
        <v>36149</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-113068</v>
      </c>
      <c r="BO9" s="408"/>
      <c r="BP9" s="408"/>
      <c r="BQ9" s="408"/>
      <c r="BR9" s="408"/>
      <c r="BS9" s="408"/>
      <c r="BT9" s="408"/>
      <c r="BU9" s="409"/>
      <c r="BV9" s="407">
        <v>-250158</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12.8</v>
      </c>
      <c r="CU9" s="405"/>
      <c r="CV9" s="405"/>
      <c r="CW9" s="405"/>
      <c r="CX9" s="405"/>
      <c r="CY9" s="405"/>
      <c r="CZ9" s="405"/>
      <c r="DA9" s="406"/>
      <c r="DB9" s="404">
        <v>13.8</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112</v>
      </c>
      <c r="M10" s="437"/>
      <c r="N10" s="437"/>
      <c r="O10" s="437"/>
      <c r="P10" s="437"/>
      <c r="Q10" s="438"/>
      <c r="R10" s="458">
        <v>38755</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90</v>
      </c>
      <c r="AV10" s="440"/>
      <c r="AW10" s="440"/>
      <c r="AX10" s="440"/>
      <c r="AY10" s="441" t="s">
        <v>114</v>
      </c>
      <c r="AZ10" s="442"/>
      <c r="BA10" s="442"/>
      <c r="BB10" s="442"/>
      <c r="BC10" s="442"/>
      <c r="BD10" s="442"/>
      <c r="BE10" s="442"/>
      <c r="BF10" s="442"/>
      <c r="BG10" s="442"/>
      <c r="BH10" s="442"/>
      <c r="BI10" s="442"/>
      <c r="BJ10" s="442"/>
      <c r="BK10" s="442"/>
      <c r="BL10" s="442"/>
      <c r="BM10" s="443"/>
      <c r="BN10" s="407">
        <v>210466</v>
      </c>
      <c r="BO10" s="408"/>
      <c r="BP10" s="408"/>
      <c r="BQ10" s="408"/>
      <c r="BR10" s="408"/>
      <c r="BS10" s="408"/>
      <c r="BT10" s="408"/>
      <c r="BU10" s="409"/>
      <c r="BV10" s="407">
        <v>288578</v>
      </c>
      <c r="BW10" s="408"/>
      <c r="BX10" s="408"/>
      <c r="BY10" s="408"/>
      <c r="BZ10" s="408"/>
      <c r="CA10" s="408"/>
      <c r="CB10" s="408"/>
      <c r="CC10" s="409"/>
      <c r="CD10" s="172" t="s">
        <v>115</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116</v>
      </c>
      <c r="M11" s="462"/>
      <c r="N11" s="462"/>
      <c r="O11" s="462"/>
      <c r="P11" s="462"/>
      <c r="Q11" s="463"/>
      <c r="R11" s="464" t="s">
        <v>117</v>
      </c>
      <c r="S11" s="465"/>
      <c r="T11" s="465"/>
      <c r="U11" s="465"/>
      <c r="V11" s="466"/>
      <c r="W11" s="395"/>
      <c r="X11" s="396"/>
      <c r="Y11" s="396"/>
      <c r="Z11" s="396"/>
      <c r="AA11" s="396"/>
      <c r="AB11" s="396"/>
      <c r="AC11" s="396"/>
      <c r="AD11" s="396"/>
      <c r="AE11" s="396"/>
      <c r="AF11" s="396"/>
      <c r="AG11" s="396"/>
      <c r="AH11" s="396"/>
      <c r="AI11" s="396"/>
      <c r="AJ11" s="396"/>
      <c r="AK11" s="396"/>
      <c r="AL11" s="399"/>
      <c r="AM11" s="436" t="s">
        <v>118</v>
      </c>
      <c r="AN11" s="437"/>
      <c r="AO11" s="437"/>
      <c r="AP11" s="437"/>
      <c r="AQ11" s="437"/>
      <c r="AR11" s="437"/>
      <c r="AS11" s="437"/>
      <c r="AT11" s="438"/>
      <c r="AU11" s="439" t="s">
        <v>90</v>
      </c>
      <c r="AV11" s="440"/>
      <c r="AW11" s="440"/>
      <c r="AX11" s="440"/>
      <c r="AY11" s="441" t="s">
        <v>119</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120</v>
      </c>
      <c r="CE11" s="411"/>
      <c r="CF11" s="411"/>
      <c r="CG11" s="411"/>
      <c r="CH11" s="411"/>
      <c r="CI11" s="411"/>
      <c r="CJ11" s="411"/>
      <c r="CK11" s="411"/>
      <c r="CL11" s="411"/>
      <c r="CM11" s="411"/>
      <c r="CN11" s="411"/>
      <c r="CO11" s="411"/>
      <c r="CP11" s="411"/>
      <c r="CQ11" s="411"/>
      <c r="CR11" s="411"/>
      <c r="CS11" s="412"/>
      <c r="CT11" s="447" t="s">
        <v>121</v>
      </c>
      <c r="CU11" s="448"/>
      <c r="CV11" s="448"/>
      <c r="CW11" s="448"/>
      <c r="CX11" s="448"/>
      <c r="CY11" s="448"/>
      <c r="CZ11" s="448"/>
      <c r="DA11" s="449"/>
      <c r="DB11" s="447" t="s">
        <v>121</v>
      </c>
      <c r="DC11" s="448"/>
      <c r="DD11" s="448"/>
      <c r="DE11" s="448"/>
      <c r="DF11" s="448"/>
      <c r="DG11" s="448"/>
      <c r="DH11" s="448"/>
      <c r="DI11" s="449"/>
    </row>
    <row r="12" spans="1:119" ht="18.75" customHeight="1" x14ac:dyDescent="0.2">
      <c r="A12" s="169"/>
      <c r="B12" s="467" t="s">
        <v>122</v>
      </c>
      <c r="C12" s="468"/>
      <c r="D12" s="468"/>
      <c r="E12" s="468"/>
      <c r="F12" s="468"/>
      <c r="G12" s="468"/>
      <c r="H12" s="468"/>
      <c r="I12" s="468"/>
      <c r="J12" s="468"/>
      <c r="K12" s="469"/>
      <c r="L12" s="476" t="s">
        <v>123</v>
      </c>
      <c r="M12" s="477"/>
      <c r="N12" s="477"/>
      <c r="O12" s="477"/>
      <c r="P12" s="477"/>
      <c r="Q12" s="478"/>
      <c r="R12" s="479">
        <v>34604</v>
      </c>
      <c r="S12" s="480"/>
      <c r="T12" s="480"/>
      <c r="U12" s="480"/>
      <c r="V12" s="481"/>
      <c r="W12" s="482" t="s">
        <v>1</v>
      </c>
      <c r="X12" s="440"/>
      <c r="Y12" s="440"/>
      <c r="Z12" s="440"/>
      <c r="AA12" s="440"/>
      <c r="AB12" s="483"/>
      <c r="AC12" s="484" t="s">
        <v>124</v>
      </c>
      <c r="AD12" s="485"/>
      <c r="AE12" s="485"/>
      <c r="AF12" s="485"/>
      <c r="AG12" s="486"/>
      <c r="AH12" s="484" t="s">
        <v>125</v>
      </c>
      <c r="AI12" s="485"/>
      <c r="AJ12" s="485"/>
      <c r="AK12" s="485"/>
      <c r="AL12" s="487"/>
      <c r="AM12" s="436" t="s">
        <v>126</v>
      </c>
      <c r="AN12" s="437"/>
      <c r="AO12" s="437"/>
      <c r="AP12" s="437"/>
      <c r="AQ12" s="437"/>
      <c r="AR12" s="437"/>
      <c r="AS12" s="437"/>
      <c r="AT12" s="438"/>
      <c r="AU12" s="439" t="s">
        <v>90</v>
      </c>
      <c r="AV12" s="440"/>
      <c r="AW12" s="440"/>
      <c r="AX12" s="440"/>
      <c r="AY12" s="441" t="s">
        <v>127</v>
      </c>
      <c r="AZ12" s="442"/>
      <c r="BA12" s="442"/>
      <c r="BB12" s="442"/>
      <c r="BC12" s="442"/>
      <c r="BD12" s="442"/>
      <c r="BE12" s="442"/>
      <c r="BF12" s="442"/>
      <c r="BG12" s="442"/>
      <c r="BH12" s="442"/>
      <c r="BI12" s="442"/>
      <c r="BJ12" s="442"/>
      <c r="BK12" s="442"/>
      <c r="BL12" s="442"/>
      <c r="BM12" s="443"/>
      <c r="BN12" s="407">
        <v>210466</v>
      </c>
      <c r="BO12" s="408"/>
      <c r="BP12" s="408"/>
      <c r="BQ12" s="408"/>
      <c r="BR12" s="408"/>
      <c r="BS12" s="408"/>
      <c r="BT12" s="408"/>
      <c r="BU12" s="409"/>
      <c r="BV12" s="407">
        <v>0</v>
      </c>
      <c r="BW12" s="408"/>
      <c r="BX12" s="408"/>
      <c r="BY12" s="408"/>
      <c r="BZ12" s="408"/>
      <c r="CA12" s="408"/>
      <c r="CB12" s="408"/>
      <c r="CC12" s="409"/>
      <c r="CD12" s="410" t="s">
        <v>128</v>
      </c>
      <c r="CE12" s="411"/>
      <c r="CF12" s="411"/>
      <c r="CG12" s="411"/>
      <c r="CH12" s="411"/>
      <c r="CI12" s="411"/>
      <c r="CJ12" s="411"/>
      <c r="CK12" s="411"/>
      <c r="CL12" s="411"/>
      <c r="CM12" s="411"/>
      <c r="CN12" s="411"/>
      <c r="CO12" s="411"/>
      <c r="CP12" s="411"/>
      <c r="CQ12" s="411"/>
      <c r="CR12" s="411"/>
      <c r="CS12" s="412"/>
      <c r="CT12" s="447" t="s">
        <v>121</v>
      </c>
      <c r="CU12" s="448"/>
      <c r="CV12" s="448"/>
      <c r="CW12" s="448"/>
      <c r="CX12" s="448"/>
      <c r="CY12" s="448"/>
      <c r="CZ12" s="448"/>
      <c r="DA12" s="449"/>
      <c r="DB12" s="447" t="s">
        <v>121</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129</v>
      </c>
      <c r="N13" s="499"/>
      <c r="O13" s="499"/>
      <c r="P13" s="499"/>
      <c r="Q13" s="500"/>
      <c r="R13" s="491">
        <v>34283</v>
      </c>
      <c r="S13" s="492"/>
      <c r="T13" s="492"/>
      <c r="U13" s="492"/>
      <c r="V13" s="493"/>
      <c r="W13" s="423" t="s">
        <v>130</v>
      </c>
      <c r="X13" s="424"/>
      <c r="Y13" s="424"/>
      <c r="Z13" s="424"/>
      <c r="AA13" s="424"/>
      <c r="AB13" s="414"/>
      <c r="AC13" s="458">
        <v>1301</v>
      </c>
      <c r="AD13" s="459"/>
      <c r="AE13" s="459"/>
      <c r="AF13" s="459"/>
      <c r="AG13" s="501"/>
      <c r="AH13" s="458">
        <v>1461</v>
      </c>
      <c r="AI13" s="459"/>
      <c r="AJ13" s="459"/>
      <c r="AK13" s="459"/>
      <c r="AL13" s="460"/>
      <c r="AM13" s="436" t="s">
        <v>131</v>
      </c>
      <c r="AN13" s="437"/>
      <c r="AO13" s="437"/>
      <c r="AP13" s="437"/>
      <c r="AQ13" s="437"/>
      <c r="AR13" s="437"/>
      <c r="AS13" s="437"/>
      <c r="AT13" s="438"/>
      <c r="AU13" s="439" t="s">
        <v>132</v>
      </c>
      <c r="AV13" s="440"/>
      <c r="AW13" s="440"/>
      <c r="AX13" s="440"/>
      <c r="AY13" s="441" t="s">
        <v>133</v>
      </c>
      <c r="AZ13" s="442"/>
      <c r="BA13" s="442"/>
      <c r="BB13" s="442"/>
      <c r="BC13" s="442"/>
      <c r="BD13" s="442"/>
      <c r="BE13" s="442"/>
      <c r="BF13" s="442"/>
      <c r="BG13" s="442"/>
      <c r="BH13" s="442"/>
      <c r="BI13" s="442"/>
      <c r="BJ13" s="442"/>
      <c r="BK13" s="442"/>
      <c r="BL13" s="442"/>
      <c r="BM13" s="443"/>
      <c r="BN13" s="407">
        <v>-113068</v>
      </c>
      <c r="BO13" s="408"/>
      <c r="BP13" s="408"/>
      <c r="BQ13" s="408"/>
      <c r="BR13" s="408"/>
      <c r="BS13" s="408"/>
      <c r="BT13" s="408"/>
      <c r="BU13" s="409"/>
      <c r="BV13" s="407">
        <v>38420</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12</v>
      </c>
      <c r="CU13" s="405"/>
      <c r="CV13" s="405"/>
      <c r="CW13" s="405"/>
      <c r="CX13" s="405"/>
      <c r="CY13" s="405"/>
      <c r="CZ13" s="405"/>
      <c r="DA13" s="406"/>
      <c r="DB13" s="404">
        <v>12.2</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135</v>
      </c>
      <c r="M14" s="489"/>
      <c r="N14" s="489"/>
      <c r="O14" s="489"/>
      <c r="P14" s="489"/>
      <c r="Q14" s="490"/>
      <c r="R14" s="491">
        <v>35393</v>
      </c>
      <c r="S14" s="492"/>
      <c r="T14" s="492"/>
      <c r="U14" s="492"/>
      <c r="V14" s="493"/>
      <c r="W14" s="397"/>
      <c r="X14" s="398"/>
      <c r="Y14" s="398"/>
      <c r="Z14" s="398"/>
      <c r="AA14" s="398"/>
      <c r="AB14" s="387"/>
      <c r="AC14" s="494">
        <v>8.1</v>
      </c>
      <c r="AD14" s="495"/>
      <c r="AE14" s="495"/>
      <c r="AF14" s="495"/>
      <c r="AG14" s="496"/>
      <c r="AH14" s="494">
        <v>8.3000000000000007</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49.1</v>
      </c>
      <c r="CU14" s="506"/>
      <c r="CV14" s="506"/>
      <c r="CW14" s="506"/>
      <c r="CX14" s="506"/>
      <c r="CY14" s="506"/>
      <c r="CZ14" s="506"/>
      <c r="DA14" s="507"/>
      <c r="DB14" s="505">
        <v>62.5</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129</v>
      </c>
      <c r="N15" s="499"/>
      <c r="O15" s="499"/>
      <c r="P15" s="499"/>
      <c r="Q15" s="500"/>
      <c r="R15" s="491">
        <v>35109</v>
      </c>
      <c r="S15" s="492"/>
      <c r="T15" s="492"/>
      <c r="U15" s="492"/>
      <c r="V15" s="493"/>
      <c r="W15" s="423" t="s">
        <v>137</v>
      </c>
      <c r="X15" s="424"/>
      <c r="Y15" s="424"/>
      <c r="Z15" s="424"/>
      <c r="AA15" s="424"/>
      <c r="AB15" s="414"/>
      <c r="AC15" s="458">
        <v>3826</v>
      </c>
      <c r="AD15" s="459"/>
      <c r="AE15" s="459"/>
      <c r="AF15" s="459"/>
      <c r="AG15" s="501"/>
      <c r="AH15" s="458">
        <v>4127</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4504067</v>
      </c>
      <c r="BO15" s="371"/>
      <c r="BP15" s="371"/>
      <c r="BQ15" s="371"/>
      <c r="BR15" s="371"/>
      <c r="BS15" s="371"/>
      <c r="BT15" s="371"/>
      <c r="BU15" s="372"/>
      <c r="BV15" s="370">
        <v>4432192</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23.8</v>
      </c>
      <c r="AD16" s="495"/>
      <c r="AE16" s="495"/>
      <c r="AF16" s="495"/>
      <c r="AG16" s="496"/>
      <c r="AH16" s="494">
        <v>23.5</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8076776</v>
      </c>
      <c r="BO16" s="408"/>
      <c r="BP16" s="408"/>
      <c r="BQ16" s="408"/>
      <c r="BR16" s="408"/>
      <c r="BS16" s="408"/>
      <c r="BT16" s="408"/>
      <c r="BU16" s="409"/>
      <c r="BV16" s="407">
        <v>7878433</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10954</v>
      </c>
      <c r="AD17" s="459"/>
      <c r="AE17" s="459"/>
      <c r="AF17" s="459"/>
      <c r="AG17" s="501"/>
      <c r="AH17" s="458">
        <v>11961</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5691112</v>
      </c>
      <c r="BO17" s="408"/>
      <c r="BP17" s="408"/>
      <c r="BQ17" s="408"/>
      <c r="BR17" s="408"/>
      <c r="BS17" s="408"/>
      <c r="BT17" s="408"/>
      <c r="BU17" s="409"/>
      <c r="BV17" s="407">
        <v>5595380</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29" t="s">
        <v>147</v>
      </c>
      <c r="C18" s="450"/>
      <c r="D18" s="450"/>
      <c r="E18" s="530"/>
      <c r="F18" s="530"/>
      <c r="G18" s="530"/>
      <c r="H18" s="530"/>
      <c r="I18" s="530"/>
      <c r="J18" s="530"/>
      <c r="K18" s="530"/>
      <c r="L18" s="531">
        <v>45.37</v>
      </c>
      <c r="M18" s="531"/>
      <c r="N18" s="531"/>
      <c r="O18" s="531"/>
      <c r="P18" s="531"/>
      <c r="Q18" s="531"/>
      <c r="R18" s="532"/>
      <c r="S18" s="532"/>
      <c r="T18" s="532"/>
      <c r="U18" s="532"/>
      <c r="V18" s="533"/>
      <c r="W18" s="425"/>
      <c r="X18" s="426"/>
      <c r="Y18" s="426"/>
      <c r="Z18" s="426"/>
      <c r="AA18" s="426"/>
      <c r="AB18" s="417"/>
      <c r="AC18" s="534">
        <v>68.099999999999994</v>
      </c>
      <c r="AD18" s="535"/>
      <c r="AE18" s="535"/>
      <c r="AF18" s="535"/>
      <c r="AG18" s="536"/>
      <c r="AH18" s="534">
        <v>68.2</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9481249</v>
      </c>
      <c r="BO18" s="408"/>
      <c r="BP18" s="408"/>
      <c r="BQ18" s="408"/>
      <c r="BR18" s="408"/>
      <c r="BS18" s="408"/>
      <c r="BT18" s="408"/>
      <c r="BU18" s="409"/>
      <c r="BV18" s="407">
        <v>9079230</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29" t="s">
        <v>149</v>
      </c>
      <c r="C19" s="450"/>
      <c r="D19" s="450"/>
      <c r="E19" s="530"/>
      <c r="F19" s="530"/>
      <c r="G19" s="530"/>
      <c r="H19" s="530"/>
      <c r="I19" s="530"/>
      <c r="J19" s="530"/>
      <c r="K19" s="530"/>
      <c r="L19" s="538">
        <v>797</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12192978</v>
      </c>
      <c r="BO19" s="408"/>
      <c r="BP19" s="408"/>
      <c r="BQ19" s="408"/>
      <c r="BR19" s="408"/>
      <c r="BS19" s="408"/>
      <c r="BT19" s="408"/>
      <c r="BU19" s="409"/>
      <c r="BV19" s="407">
        <v>12054770</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29" t="s">
        <v>151</v>
      </c>
      <c r="C20" s="450"/>
      <c r="D20" s="450"/>
      <c r="E20" s="530"/>
      <c r="F20" s="530"/>
      <c r="G20" s="530"/>
      <c r="H20" s="530"/>
      <c r="I20" s="530"/>
      <c r="J20" s="530"/>
      <c r="K20" s="530"/>
      <c r="L20" s="538">
        <v>15141</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14429057</v>
      </c>
      <c r="BO22" s="371"/>
      <c r="BP22" s="371"/>
      <c r="BQ22" s="371"/>
      <c r="BR22" s="371"/>
      <c r="BS22" s="371"/>
      <c r="BT22" s="371"/>
      <c r="BU22" s="372"/>
      <c r="BV22" s="370">
        <v>14873965</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10378853</v>
      </c>
      <c r="BO23" s="408"/>
      <c r="BP23" s="408"/>
      <c r="BQ23" s="408"/>
      <c r="BR23" s="408"/>
      <c r="BS23" s="408"/>
      <c r="BT23" s="408"/>
      <c r="BU23" s="409"/>
      <c r="BV23" s="407">
        <v>10743041</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78"/>
      <c r="C24" s="554"/>
      <c r="D24" s="555"/>
      <c r="E24" s="457" t="s">
        <v>161</v>
      </c>
      <c r="F24" s="437"/>
      <c r="G24" s="437"/>
      <c r="H24" s="437"/>
      <c r="I24" s="437"/>
      <c r="J24" s="437"/>
      <c r="K24" s="438"/>
      <c r="L24" s="458">
        <v>1</v>
      </c>
      <c r="M24" s="459"/>
      <c r="N24" s="459"/>
      <c r="O24" s="459"/>
      <c r="P24" s="501"/>
      <c r="Q24" s="458">
        <v>8800</v>
      </c>
      <c r="R24" s="459"/>
      <c r="S24" s="459"/>
      <c r="T24" s="459"/>
      <c r="U24" s="459"/>
      <c r="V24" s="501"/>
      <c r="W24" s="553"/>
      <c r="X24" s="554"/>
      <c r="Y24" s="555"/>
      <c r="Z24" s="457" t="s">
        <v>162</v>
      </c>
      <c r="AA24" s="437"/>
      <c r="AB24" s="437"/>
      <c r="AC24" s="437"/>
      <c r="AD24" s="437"/>
      <c r="AE24" s="437"/>
      <c r="AF24" s="437"/>
      <c r="AG24" s="438"/>
      <c r="AH24" s="458">
        <v>353</v>
      </c>
      <c r="AI24" s="459"/>
      <c r="AJ24" s="459"/>
      <c r="AK24" s="459"/>
      <c r="AL24" s="501"/>
      <c r="AM24" s="458">
        <v>1117245</v>
      </c>
      <c r="AN24" s="459"/>
      <c r="AO24" s="459"/>
      <c r="AP24" s="459"/>
      <c r="AQ24" s="459"/>
      <c r="AR24" s="501"/>
      <c r="AS24" s="458">
        <v>3165</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9576776</v>
      </c>
      <c r="BO24" s="408"/>
      <c r="BP24" s="408"/>
      <c r="BQ24" s="408"/>
      <c r="BR24" s="408"/>
      <c r="BS24" s="408"/>
      <c r="BT24" s="408"/>
      <c r="BU24" s="409"/>
      <c r="BV24" s="407">
        <v>9519256</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78"/>
      <c r="C25" s="554"/>
      <c r="D25" s="555"/>
      <c r="E25" s="457" t="s">
        <v>164</v>
      </c>
      <c r="F25" s="437"/>
      <c r="G25" s="437"/>
      <c r="H25" s="437"/>
      <c r="I25" s="437"/>
      <c r="J25" s="437"/>
      <c r="K25" s="438"/>
      <c r="L25" s="458">
        <v>1</v>
      </c>
      <c r="M25" s="459"/>
      <c r="N25" s="459"/>
      <c r="O25" s="459"/>
      <c r="P25" s="501"/>
      <c r="Q25" s="458">
        <v>7030</v>
      </c>
      <c r="R25" s="459"/>
      <c r="S25" s="459"/>
      <c r="T25" s="459"/>
      <c r="U25" s="459"/>
      <c r="V25" s="501"/>
      <c r="W25" s="553"/>
      <c r="X25" s="554"/>
      <c r="Y25" s="555"/>
      <c r="Z25" s="457" t="s">
        <v>165</v>
      </c>
      <c r="AA25" s="437"/>
      <c r="AB25" s="437"/>
      <c r="AC25" s="437"/>
      <c r="AD25" s="437"/>
      <c r="AE25" s="437"/>
      <c r="AF25" s="437"/>
      <c r="AG25" s="438"/>
      <c r="AH25" s="458">
        <v>40</v>
      </c>
      <c r="AI25" s="459"/>
      <c r="AJ25" s="459"/>
      <c r="AK25" s="459"/>
      <c r="AL25" s="501"/>
      <c r="AM25" s="458">
        <v>116680</v>
      </c>
      <c r="AN25" s="459"/>
      <c r="AO25" s="459"/>
      <c r="AP25" s="459"/>
      <c r="AQ25" s="459"/>
      <c r="AR25" s="501"/>
      <c r="AS25" s="458">
        <v>2917</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1421468</v>
      </c>
      <c r="BO25" s="371"/>
      <c r="BP25" s="371"/>
      <c r="BQ25" s="371"/>
      <c r="BR25" s="371"/>
      <c r="BS25" s="371"/>
      <c r="BT25" s="371"/>
      <c r="BU25" s="372"/>
      <c r="BV25" s="370">
        <v>920245</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78"/>
      <c r="C26" s="554"/>
      <c r="D26" s="555"/>
      <c r="E26" s="457" t="s">
        <v>167</v>
      </c>
      <c r="F26" s="437"/>
      <c r="G26" s="437"/>
      <c r="H26" s="437"/>
      <c r="I26" s="437"/>
      <c r="J26" s="437"/>
      <c r="K26" s="438"/>
      <c r="L26" s="458">
        <v>1</v>
      </c>
      <c r="M26" s="459"/>
      <c r="N26" s="459"/>
      <c r="O26" s="459"/>
      <c r="P26" s="501"/>
      <c r="Q26" s="458">
        <v>6610</v>
      </c>
      <c r="R26" s="459"/>
      <c r="S26" s="459"/>
      <c r="T26" s="459"/>
      <c r="U26" s="459"/>
      <c r="V26" s="501"/>
      <c r="W26" s="553"/>
      <c r="X26" s="554"/>
      <c r="Y26" s="555"/>
      <c r="Z26" s="457" t="s">
        <v>168</v>
      </c>
      <c r="AA26" s="559"/>
      <c r="AB26" s="559"/>
      <c r="AC26" s="559"/>
      <c r="AD26" s="559"/>
      <c r="AE26" s="559"/>
      <c r="AF26" s="559"/>
      <c r="AG26" s="560"/>
      <c r="AH26" s="458">
        <v>19</v>
      </c>
      <c r="AI26" s="459"/>
      <c r="AJ26" s="459"/>
      <c r="AK26" s="459"/>
      <c r="AL26" s="501"/>
      <c r="AM26" s="458">
        <v>69654</v>
      </c>
      <c r="AN26" s="459"/>
      <c r="AO26" s="459"/>
      <c r="AP26" s="459"/>
      <c r="AQ26" s="459"/>
      <c r="AR26" s="501"/>
      <c r="AS26" s="458">
        <v>3666</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v>180000</v>
      </c>
      <c r="BO26" s="408"/>
      <c r="BP26" s="408"/>
      <c r="BQ26" s="408"/>
      <c r="BR26" s="408"/>
      <c r="BS26" s="408"/>
      <c r="BT26" s="408"/>
      <c r="BU26" s="409"/>
      <c r="BV26" s="407">
        <v>100000</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78"/>
      <c r="C27" s="554"/>
      <c r="D27" s="555"/>
      <c r="E27" s="457" t="s">
        <v>170</v>
      </c>
      <c r="F27" s="437"/>
      <c r="G27" s="437"/>
      <c r="H27" s="437"/>
      <c r="I27" s="437"/>
      <c r="J27" s="437"/>
      <c r="K27" s="438"/>
      <c r="L27" s="458">
        <v>1</v>
      </c>
      <c r="M27" s="459"/>
      <c r="N27" s="459"/>
      <c r="O27" s="459"/>
      <c r="P27" s="501"/>
      <c r="Q27" s="458">
        <v>4720</v>
      </c>
      <c r="R27" s="459"/>
      <c r="S27" s="459"/>
      <c r="T27" s="459"/>
      <c r="U27" s="459"/>
      <c r="V27" s="501"/>
      <c r="W27" s="553"/>
      <c r="X27" s="554"/>
      <c r="Y27" s="555"/>
      <c r="Z27" s="457" t="s">
        <v>171</v>
      </c>
      <c r="AA27" s="437"/>
      <c r="AB27" s="437"/>
      <c r="AC27" s="437"/>
      <c r="AD27" s="437"/>
      <c r="AE27" s="437"/>
      <c r="AF27" s="437"/>
      <c r="AG27" s="438"/>
      <c r="AH27" s="458">
        <v>7</v>
      </c>
      <c r="AI27" s="459"/>
      <c r="AJ27" s="459"/>
      <c r="AK27" s="459"/>
      <c r="AL27" s="501"/>
      <c r="AM27" s="458">
        <v>20755</v>
      </c>
      <c r="AN27" s="459"/>
      <c r="AO27" s="459"/>
      <c r="AP27" s="459"/>
      <c r="AQ27" s="459"/>
      <c r="AR27" s="501"/>
      <c r="AS27" s="458">
        <v>2965</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t="s">
        <v>121</v>
      </c>
      <c r="BO27" s="527"/>
      <c r="BP27" s="527"/>
      <c r="BQ27" s="527"/>
      <c r="BR27" s="527"/>
      <c r="BS27" s="527"/>
      <c r="BT27" s="527"/>
      <c r="BU27" s="528"/>
      <c r="BV27" s="526" t="s">
        <v>121</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78"/>
      <c r="C28" s="554"/>
      <c r="D28" s="555"/>
      <c r="E28" s="457" t="s">
        <v>173</v>
      </c>
      <c r="F28" s="437"/>
      <c r="G28" s="437"/>
      <c r="H28" s="437"/>
      <c r="I28" s="437"/>
      <c r="J28" s="437"/>
      <c r="K28" s="438"/>
      <c r="L28" s="458">
        <v>1</v>
      </c>
      <c r="M28" s="459"/>
      <c r="N28" s="459"/>
      <c r="O28" s="459"/>
      <c r="P28" s="501"/>
      <c r="Q28" s="458">
        <v>4170</v>
      </c>
      <c r="R28" s="459"/>
      <c r="S28" s="459"/>
      <c r="T28" s="459"/>
      <c r="U28" s="459"/>
      <c r="V28" s="501"/>
      <c r="W28" s="553"/>
      <c r="X28" s="554"/>
      <c r="Y28" s="555"/>
      <c r="Z28" s="457" t="s">
        <v>174</v>
      </c>
      <c r="AA28" s="437"/>
      <c r="AB28" s="437"/>
      <c r="AC28" s="437"/>
      <c r="AD28" s="437"/>
      <c r="AE28" s="437"/>
      <c r="AF28" s="437"/>
      <c r="AG28" s="438"/>
      <c r="AH28" s="458" t="s">
        <v>121</v>
      </c>
      <c r="AI28" s="459"/>
      <c r="AJ28" s="459"/>
      <c r="AK28" s="459"/>
      <c r="AL28" s="501"/>
      <c r="AM28" s="458" t="s">
        <v>121</v>
      </c>
      <c r="AN28" s="459"/>
      <c r="AO28" s="459"/>
      <c r="AP28" s="459"/>
      <c r="AQ28" s="459"/>
      <c r="AR28" s="501"/>
      <c r="AS28" s="458" t="s">
        <v>121</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1305975</v>
      </c>
      <c r="BO28" s="371"/>
      <c r="BP28" s="371"/>
      <c r="BQ28" s="371"/>
      <c r="BR28" s="371"/>
      <c r="BS28" s="371"/>
      <c r="BT28" s="371"/>
      <c r="BU28" s="372"/>
      <c r="BV28" s="370">
        <v>1305975</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78"/>
      <c r="C29" s="554"/>
      <c r="D29" s="555"/>
      <c r="E29" s="457" t="s">
        <v>176</v>
      </c>
      <c r="F29" s="437"/>
      <c r="G29" s="437"/>
      <c r="H29" s="437"/>
      <c r="I29" s="437"/>
      <c r="J29" s="437"/>
      <c r="K29" s="438"/>
      <c r="L29" s="458">
        <v>15</v>
      </c>
      <c r="M29" s="459"/>
      <c r="N29" s="459"/>
      <c r="O29" s="459"/>
      <c r="P29" s="501"/>
      <c r="Q29" s="458">
        <v>3910</v>
      </c>
      <c r="R29" s="459"/>
      <c r="S29" s="459"/>
      <c r="T29" s="459"/>
      <c r="U29" s="459"/>
      <c r="V29" s="501"/>
      <c r="W29" s="556"/>
      <c r="X29" s="557"/>
      <c r="Y29" s="558"/>
      <c r="Z29" s="457" t="s">
        <v>177</v>
      </c>
      <c r="AA29" s="437"/>
      <c r="AB29" s="437"/>
      <c r="AC29" s="437"/>
      <c r="AD29" s="437"/>
      <c r="AE29" s="437"/>
      <c r="AF29" s="437"/>
      <c r="AG29" s="438"/>
      <c r="AH29" s="458">
        <v>360</v>
      </c>
      <c r="AI29" s="459"/>
      <c r="AJ29" s="459"/>
      <c r="AK29" s="459"/>
      <c r="AL29" s="501"/>
      <c r="AM29" s="458">
        <v>1138000</v>
      </c>
      <c r="AN29" s="459"/>
      <c r="AO29" s="459"/>
      <c r="AP29" s="459"/>
      <c r="AQ29" s="459"/>
      <c r="AR29" s="501"/>
      <c r="AS29" s="458">
        <v>3161</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823926</v>
      </c>
      <c r="BO29" s="408"/>
      <c r="BP29" s="408"/>
      <c r="BQ29" s="408"/>
      <c r="BR29" s="408"/>
      <c r="BS29" s="408"/>
      <c r="BT29" s="408"/>
      <c r="BU29" s="409"/>
      <c r="BV29" s="407">
        <v>789165</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98.9</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219976</v>
      </c>
      <c r="BO30" s="527"/>
      <c r="BP30" s="527"/>
      <c r="BQ30" s="527"/>
      <c r="BR30" s="527"/>
      <c r="BS30" s="527"/>
      <c r="BT30" s="527"/>
      <c r="BU30" s="528"/>
      <c r="BV30" s="526">
        <v>217075</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2">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4</v>
      </c>
      <c r="V34" s="597"/>
      <c r="W34" s="598" t="str">
        <f>IF('各会計、関係団体の財政状況及び健全化判断比率'!B28="","",'各会計、関係団体の財政状況及び健全化判断比率'!B28)</f>
        <v>小松島市競輪事業特別会計</v>
      </c>
      <c r="X34" s="598"/>
      <c r="Y34" s="598"/>
      <c r="Z34" s="598"/>
      <c r="AA34" s="598"/>
      <c r="AB34" s="598"/>
      <c r="AC34" s="598"/>
      <c r="AD34" s="598"/>
      <c r="AE34" s="598"/>
      <c r="AF34" s="598"/>
      <c r="AG34" s="598"/>
      <c r="AH34" s="598"/>
      <c r="AI34" s="598"/>
      <c r="AJ34" s="598"/>
      <c r="AK34" s="598"/>
      <c r="AL34" s="169"/>
      <c r="AM34" s="597">
        <f>IF(AO34="","",MAX(C34:D43,U34:V43)+1)</f>
        <v>8</v>
      </c>
      <c r="AN34" s="597"/>
      <c r="AO34" s="598" t="str">
        <f>IF('各会計、関係団体の財政状況及び健全化判断比率'!B32="","",'各会計、関係団体の財政状況及び健全化判断比率'!B32)</f>
        <v>小松島市下水道事業会計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10</v>
      </c>
      <c r="BX34" s="597"/>
      <c r="BY34" s="598" t="str">
        <f>IF('各会計、関係団体の財政状況及び健全化判断比率'!B68="","",'各会計、関係団体の財政状況及び健全化判断比率'!B68)</f>
        <v>小松島市外三町村衛生組合（一般会計）</v>
      </c>
      <c r="BZ34" s="598"/>
      <c r="CA34" s="598"/>
      <c r="CB34" s="598"/>
      <c r="CC34" s="598"/>
      <c r="CD34" s="598"/>
      <c r="CE34" s="598"/>
      <c r="CF34" s="598"/>
      <c r="CG34" s="598"/>
      <c r="CH34" s="598"/>
      <c r="CI34" s="598"/>
      <c r="CJ34" s="598"/>
      <c r="CK34" s="598"/>
      <c r="CL34" s="598"/>
      <c r="CM34" s="598"/>
      <c r="CN34" s="169"/>
      <c r="CO34" s="597">
        <f>IF(CQ34="","",MAX(C34:D43,U34:V43,AM34:AN43,BE34:BF43,BW34:BX43)+1)</f>
        <v>16</v>
      </c>
      <c r="CP34" s="597"/>
      <c r="CQ34" s="598" t="str">
        <f>IF('各会計、関係団体の財政状況及び健全化判断比率'!BS7="","",'各会計、関係団体の財政状況及び健全化判断比率'!BS7)</f>
        <v>小松島市土地開発公社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2">
      <c r="A35" s="169"/>
      <c r="B35" s="193"/>
      <c r="C35" s="597">
        <f>IF(E35="","",C34+1)</f>
        <v>2</v>
      </c>
      <c r="D35" s="597"/>
      <c r="E35" s="598" t="str">
        <f>IF('各会計、関係団体の財政状況及び健全化判断比率'!B8="","",'各会計、関係団体の財政状況及び健全化判断比率'!B8)</f>
        <v>小松島市住宅新築資金等貸付事業特別会計</v>
      </c>
      <c r="F35" s="598"/>
      <c r="G35" s="598"/>
      <c r="H35" s="598"/>
      <c r="I35" s="598"/>
      <c r="J35" s="598"/>
      <c r="K35" s="598"/>
      <c r="L35" s="598"/>
      <c r="M35" s="598"/>
      <c r="N35" s="598"/>
      <c r="O35" s="598"/>
      <c r="P35" s="598"/>
      <c r="Q35" s="598"/>
      <c r="R35" s="598"/>
      <c r="S35" s="598"/>
      <c r="T35" s="169"/>
      <c r="U35" s="597">
        <f>IF(W35="","",U34+1)</f>
        <v>5</v>
      </c>
      <c r="V35" s="597"/>
      <c r="W35" s="598" t="str">
        <f>IF('各会計、関係団体の財政状況及び健全化判断比率'!B29="","",'各会計、関係団体の財政状況及び健全化判断比率'!B29)</f>
        <v>小松島市後期高齢者医療特別会計</v>
      </c>
      <c r="X35" s="598"/>
      <c r="Y35" s="598"/>
      <c r="Z35" s="598"/>
      <c r="AA35" s="598"/>
      <c r="AB35" s="598"/>
      <c r="AC35" s="598"/>
      <c r="AD35" s="598"/>
      <c r="AE35" s="598"/>
      <c r="AF35" s="598"/>
      <c r="AG35" s="598"/>
      <c r="AH35" s="598"/>
      <c r="AI35" s="598"/>
      <c r="AJ35" s="598"/>
      <c r="AK35" s="598"/>
      <c r="AL35" s="169"/>
      <c r="AM35" s="597">
        <f t="shared" ref="AM35:AM43" si="0">IF(AO35="","",AM34+1)</f>
        <v>9</v>
      </c>
      <c r="AN35" s="597"/>
      <c r="AO35" s="598" t="str">
        <f>IF('各会計、関係団体の財政状況及び健全化判断比率'!B33="","",'各会計、関係団体の財政状況及び健全化判断比率'!B33)</f>
        <v>小松島市水道事業会計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11</v>
      </c>
      <c r="BX35" s="597"/>
      <c r="BY35" s="598" t="str">
        <f>IF('各会計、関係団体の財政状況及び健全化判断比率'!B69="","",'各会計、関係団体の財政状況及び健全化判断比率'!B69)</f>
        <v>那賀川北岸地域湛水防除施設組合
（那賀川北岸地域湛水防除施設組合会計）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
      <c r="A36" s="169"/>
      <c r="B36" s="193"/>
      <c r="C36" s="597">
        <f>IF(E36="","",C35+1)</f>
        <v>3</v>
      </c>
      <c r="D36" s="597"/>
      <c r="E36" s="598" t="str">
        <f>IF('各会計、関係団体の財政状況及び健全化判断比率'!B9="","",'各会計、関係団体の財政状況及び健全化判断比率'!B9)</f>
        <v>小松島市土地取得事業特別会計</v>
      </c>
      <c r="F36" s="598"/>
      <c r="G36" s="598"/>
      <c r="H36" s="598"/>
      <c r="I36" s="598"/>
      <c r="J36" s="598"/>
      <c r="K36" s="598"/>
      <c r="L36" s="598"/>
      <c r="M36" s="598"/>
      <c r="N36" s="598"/>
      <c r="O36" s="598"/>
      <c r="P36" s="598"/>
      <c r="Q36" s="598"/>
      <c r="R36" s="598"/>
      <c r="S36" s="598"/>
      <c r="T36" s="169"/>
      <c r="U36" s="597">
        <f t="shared" ref="U36:U43" si="4">IF(W36="","",U35+1)</f>
        <v>6</v>
      </c>
      <c r="V36" s="597"/>
      <c r="W36" s="598" t="str">
        <f>IF('各会計、関係団体の財政状況及び健全化判断比率'!B30="","",'各会計、関係団体の財政状況及び健全化判断比率'!B30)</f>
        <v>小松島市国民健康保険特別会計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12</v>
      </c>
      <c r="BX36" s="597"/>
      <c r="BY36" s="598" t="str">
        <f>IF('各会計、関係団体の財政状況及び健全化判断比率'!B70="","",'各会計、関係団体の財政状況及び健全化判断比率'!B70)</f>
        <v>徳島県後期高齢者医療広域連合（一般会計）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f t="shared" si="4"/>
        <v>7</v>
      </c>
      <c r="V37" s="597"/>
      <c r="W37" s="598" t="str">
        <f>IF('各会計、関係団体の財政状況及び健全化判断比率'!B31="","",'各会計、関係団体の財政状況及び健全化判断比率'!B31)</f>
        <v>小松島市介護保険特別会計</v>
      </c>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13</v>
      </c>
      <c r="BX37" s="597"/>
      <c r="BY37" s="598" t="str">
        <f>IF('各会計、関係団体の財政状況及び健全化判断比率'!B71="","",'各会計、関係団体の財政状況及び健全化判断比率'!B71)</f>
        <v>徳島県後期高齢者医療広域連合
（後期高齢者医療特別会計）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14</v>
      </c>
      <c r="BX38" s="597"/>
      <c r="BY38" s="598" t="str">
        <f>IF('各会計、関係団体の財政状況及び健全化判断比率'!B72="","",'各会計、関係団体の財政状況及び健全化判断比率'!B72)</f>
        <v>徳島県市町村総合事務組合（一般会計）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15</v>
      </c>
      <c r="BX39" s="597"/>
      <c r="BY39" s="598" t="str">
        <f>IF('各会計、関係団体の財政状況及び健全化判断比率'!B73="","",'各会計、関係団体の財政状況及び健全化判断比率'!B73)</f>
        <v>徳島県市町村総合事務組合
（徳島滞納整理機構特別会計）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bYtFsLPmTR+O1neOOHYEsppTfQo5pHOjqiHq6Pd0OaOsob7R+yGmw92r7sASmBdZtWlXFmthMNgm0K8BMwvoxA==" saltValue="tPWl+dJ7UMQp+LQI+AqxD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90" zoomScaleNormal="9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
      <c r="A34" s="22"/>
      <c r="B34" s="31"/>
      <c r="C34" s="1151" t="s">
        <v>534</v>
      </c>
      <c r="D34" s="1151"/>
      <c r="E34" s="1152"/>
      <c r="F34" s="32" t="s">
        <v>535</v>
      </c>
      <c r="G34" s="33" t="s">
        <v>536</v>
      </c>
      <c r="H34" s="33" t="s">
        <v>537</v>
      </c>
      <c r="I34" s="33" t="s">
        <v>538</v>
      </c>
      <c r="J34" s="34" t="s">
        <v>539</v>
      </c>
      <c r="K34" s="22"/>
      <c r="L34" s="22"/>
      <c r="M34" s="22"/>
      <c r="N34" s="22"/>
      <c r="O34" s="22"/>
      <c r="P34" s="22"/>
    </row>
    <row r="35" spans="1:16" ht="39" customHeight="1" x14ac:dyDescent="0.2">
      <c r="A35" s="22"/>
      <c r="B35" s="35"/>
      <c r="C35" s="1145" t="s">
        <v>540</v>
      </c>
      <c r="D35" s="1146"/>
      <c r="E35" s="1147"/>
      <c r="F35" s="36">
        <v>1.1399999999999999</v>
      </c>
      <c r="G35" s="37">
        <v>1.26</v>
      </c>
      <c r="H35" s="37">
        <v>2.89</v>
      </c>
      <c r="I35" s="37">
        <v>5.34</v>
      </c>
      <c r="J35" s="38">
        <v>8.09</v>
      </c>
      <c r="K35" s="22"/>
      <c r="L35" s="22"/>
      <c r="M35" s="22"/>
      <c r="N35" s="22"/>
      <c r="O35" s="22"/>
      <c r="P35" s="22"/>
    </row>
    <row r="36" spans="1:16" ht="39" customHeight="1" x14ac:dyDescent="0.2">
      <c r="A36" s="22"/>
      <c r="B36" s="35"/>
      <c r="C36" s="1145" t="s">
        <v>541</v>
      </c>
      <c r="D36" s="1146"/>
      <c r="E36" s="1147"/>
      <c r="F36" s="36">
        <v>6.22</v>
      </c>
      <c r="G36" s="37">
        <v>5.78</v>
      </c>
      <c r="H36" s="37">
        <v>6.92</v>
      </c>
      <c r="I36" s="37">
        <v>7.26</v>
      </c>
      <c r="J36" s="38">
        <v>5.73</v>
      </c>
      <c r="K36" s="22"/>
      <c r="L36" s="22"/>
      <c r="M36" s="22"/>
      <c r="N36" s="22"/>
      <c r="O36" s="22"/>
      <c r="P36" s="22"/>
    </row>
    <row r="37" spans="1:16" ht="39" customHeight="1" x14ac:dyDescent="0.2">
      <c r="A37" s="22"/>
      <c r="B37" s="35"/>
      <c r="C37" s="1145" t="s">
        <v>542</v>
      </c>
      <c r="D37" s="1146"/>
      <c r="E37" s="1147"/>
      <c r="F37" s="36">
        <v>3.69</v>
      </c>
      <c r="G37" s="37">
        <v>3.65</v>
      </c>
      <c r="H37" s="37">
        <v>3.75</v>
      </c>
      <c r="I37" s="37">
        <v>3.32</v>
      </c>
      <c r="J37" s="38">
        <v>3.53</v>
      </c>
      <c r="K37" s="22"/>
      <c r="L37" s="22"/>
      <c r="M37" s="22"/>
      <c r="N37" s="22"/>
      <c r="O37" s="22"/>
      <c r="P37" s="22"/>
    </row>
    <row r="38" spans="1:16" ht="39" customHeight="1" x14ac:dyDescent="0.2">
      <c r="A38" s="22"/>
      <c r="B38" s="35"/>
      <c r="C38" s="1145" t="s">
        <v>543</v>
      </c>
      <c r="D38" s="1146"/>
      <c r="E38" s="1147"/>
      <c r="F38" s="36">
        <v>5.0599999999999996</v>
      </c>
      <c r="G38" s="37">
        <v>7.46</v>
      </c>
      <c r="H38" s="37">
        <v>7.45</v>
      </c>
      <c r="I38" s="37">
        <v>4.5999999999999996</v>
      </c>
      <c r="J38" s="38">
        <v>3.23</v>
      </c>
      <c r="K38" s="22"/>
      <c r="L38" s="22"/>
      <c r="M38" s="22"/>
      <c r="N38" s="22"/>
      <c r="O38" s="22"/>
      <c r="P38" s="22"/>
    </row>
    <row r="39" spans="1:16" ht="39" customHeight="1" x14ac:dyDescent="0.2">
      <c r="A39" s="22"/>
      <c r="B39" s="35"/>
      <c r="C39" s="1145" t="s">
        <v>544</v>
      </c>
      <c r="D39" s="1146"/>
      <c r="E39" s="1147"/>
      <c r="F39" s="36">
        <v>1.71</v>
      </c>
      <c r="G39" s="37">
        <v>1.66</v>
      </c>
      <c r="H39" s="37">
        <v>1.17</v>
      </c>
      <c r="I39" s="37">
        <v>1.2</v>
      </c>
      <c r="J39" s="38">
        <v>0.73</v>
      </c>
      <c r="K39" s="22"/>
      <c r="L39" s="22"/>
      <c r="M39" s="22"/>
      <c r="N39" s="22"/>
      <c r="O39" s="22"/>
      <c r="P39" s="22"/>
    </row>
    <row r="40" spans="1:16" ht="39" customHeight="1" x14ac:dyDescent="0.2">
      <c r="A40" s="22"/>
      <c r="B40" s="35"/>
      <c r="C40" s="1145" t="s">
        <v>545</v>
      </c>
      <c r="D40" s="1146"/>
      <c r="E40" s="1147"/>
      <c r="F40" s="36">
        <v>0.32</v>
      </c>
      <c r="G40" s="37">
        <v>0.3</v>
      </c>
      <c r="H40" s="37">
        <v>0.4</v>
      </c>
      <c r="I40" s="37">
        <v>0.31</v>
      </c>
      <c r="J40" s="38">
        <v>0.31</v>
      </c>
      <c r="K40" s="22"/>
      <c r="L40" s="22"/>
      <c r="M40" s="22"/>
      <c r="N40" s="22"/>
      <c r="O40" s="22"/>
      <c r="P40" s="22"/>
    </row>
    <row r="41" spans="1:16" ht="39" customHeight="1" x14ac:dyDescent="0.2">
      <c r="A41" s="22"/>
      <c r="B41" s="35"/>
      <c r="C41" s="1145" t="s">
        <v>546</v>
      </c>
      <c r="D41" s="1146"/>
      <c r="E41" s="1147"/>
      <c r="F41" s="36">
        <v>0.09</v>
      </c>
      <c r="G41" s="37">
        <v>0.11</v>
      </c>
      <c r="H41" s="37">
        <v>0.12</v>
      </c>
      <c r="I41" s="37">
        <v>0.11</v>
      </c>
      <c r="J41" s="38">
        <v>0.12</v>
      </c>
      <c r="K41" s="22"/>
      <c r="L41" s="22"/>
      <c r="M41" s="22"/>
      <c r="N41" s="22"/>
      <c r="O41" s="22"/>
      <c r="P41" s="22"/>
    </row>
    <row r="42" spans="1:16" ht="39" customHeight="1" x14ac:dyDescent="0.2">
      <c r="A42" s="22"/>
      <c r="B42" s="39"/>
      <c r="C42" s="1145" t="s">
        <v>547</v>
      </c>
      <c r="D42" s="1146"/>
      <c r="E42" s="1147"/>
      <c r="F42" s="36" t="s">
        <v>489</v>
      </c>
      <c r="G42" s="37" t="s">
        <v>489</v>
      </c>
      <c r="H42" s="37" t="s">
        <v>489</v>
      </c>
      <c r="I42" s="37" t="s">
        <v>489</v>
      </c>
      <c r="J42" s="38" t="s">
        <v>489</v>
      </c>
      <c r="K42" s="22"/>
      <c r="L42" s="22"/>
      <c r="M42" s="22"/>
      <c r="N42" s="22"/>
      <c r="O42" s="22"/>
      <c r="P42" s="22"/>
    </row>
    <row r="43" spans="1:16" ht="39" customHeight="1" thickBot="1" x14ac:dyDescent="0.25">
      <c r="A43" s="22"/>
      <c r="B43" s="40"/>
      <c r="C43" s="1148" t="s">
        <v>548</v>
      </c>
      <c r="D43" s="1149"/>
      <c r="E43" s="1150"/>
      <c r="F43" s="41">
        <v>0</v>
      </c>
      <c r="G43" s="42">
        <v>0</v>
      </c>
      <c r="H43" s="42">
        <v>0</v>
      </c>
      <c r="I43" s="42">
        <v>0</v>
      </c>
      <c r="J43" s="43">
        <v>0</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Q6xFlrny1WU32lNBrPLi/nBTwx2JSiSPAvwg+yGFqNVi40XveW88KNzH8PZT4LlFer7a7IVAzA3i+e9PA5dDNw==" saltValue="e5RG5EI/KOahGQA+vwYAX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90" zoomScaleNormal="9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1833</v>
      </c>
      <c r="L45" s="60">
        <v>1799</v>
      </c>
      <c r="M45" s="60">
        <v>1764</v>
      </c>
      <c r="N45" s="60">
        <v>1748</v>
      </c>
      <c r="O45" s="61">
        <v>1637</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489</v>
      </c>
      <c r="L46" s="64" t="s">
        <v>489</v>
      </c>
      <c r="M46" s="64" t="s">
        <v>489</v>
      </c>
      <c r="N46" s="64" t="s">
        <v>489</v>
      </c>
      <c r="O46" s="65" t="s">
        <v>489</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489</v>
      </c>
      <c r="L47" s="64" t="s">
        <v>489</v>
      </c>
      <c r="M47" s="64" t="s">
        <v>489</v>
      </c>
      <c r="N47" s="64" t="s">
        <v>489</v>
      </c>
      <c r="O47" s="65" t="s">
        <v>489</v>
      </c>
      <c r="P47" s="48"/>
      <c r="Q47" s="48"/>
      <c r="R47" s="48"/>
      <c r="S47" s="48"/>
      <c r="T47" s="48"/>
      <c r="U47" s="48"/>
    </row>
    <row r="48" spans="1:21" ht="30.75" customHeight="1" x14ac:dyDescent="0.2">
      <c r="A48" s="48"/>
      <c r="B48" s="1155"/>
      <c r="C48" s="1156"/>
      <c r="D48" s="62"/>
      <c r="E48" s="1161" t="s">
        <v>13</v>
      </c>
      <c r="F48" s="1161"/>
      <c r="G48" s="1161"/>
      <c r="H48" s="1161"/>
      <c r="I48" s="1161"/>
      <c r="J48" s="1162"/>
      <c r="K48" s="63">
        <v>244</v>
      </c>
      <c r="L48" s="64">
        <v>240</v>
      </c>
      <c r="M48" s="64">
        <v>238</v>
      </c>
      <c r="N48" s="64">
        <v>251</v>
      </c>
      <c r="O48" s="65">
        <v>255</v>
      </c>
      <c r="P48" s="48"/>
      <c r="Q48" s="48"/>
      <c r="R48" s="48"/>
      <c r="S48" s="48"/>
      <c r="T48" s="48"/>
      <c r="U48" s="48"/>
    </row>
    <row r="49" spans="1:21" ht="30.75" customHeight="1" x14ac:dyDescent="0.2">
      <c r="A49" s="48"/>
      <c r="B49" s="1155"/>
      <c r="C49" s="1156"/>
      <c r="D49" s="62"/>
      <c r="E49" s="1161" t="s">
        <v>14</v>
      </c>
      <c r="F49" s="1161"/>
      <c r="G49" s="1161"/>
      <c r="H49" s="1161"/>
      <c r="I49" s="1161"/>
      <c r="J49" s="1162"/>
      <c r="K49" s="63">
        <v>8</v>
      </c>
      <c r="L49" s="64">
        <v>8</v>
      </c>
      <c r="M49" s="64">
        <v>8</v>
      </c>
      <c r="N49" s="64" t="s">
        <v>489</v>
      </c>
      <c r="O49" s="65" t="s">
        <v>489</v>
      </c>
      <c r="P49" s="48"/>
      <c r="Q49" s="48"/>
      <c r="R49" s="48"/>
      <c r="S49" s="48"/>
      <c r="T49" s="48"/>
      <c r="U49" s="48"/>
    </row>
    <row r="50" spans="1:21" ht="30.75" customHeight="1" x14ac:dyDescent="0.2">
      <c r="A50" s="48"/>
      <c r="B50" s="1155"/>
      <c r="C50" s="1156"/>
      <c r="D50" s="62"/>
      <c r="E50" s="1161" t="s">
        <v>15</v>
      </c>
      <c r="F50" s="1161"/>
      <c r="G50" s="1161"/>
      <c r="H50" s="1161"/>
      <c r="I50" s="1161"/>
      <c r="J50" s="1162"/>
      <c r="K50" s="63" t="s">
        <v>489</v>
      </c>
      <c r="L50" s="64" t="s">
        <v>489</v>
      </c>
      <c r="M50" s="64" t="s">
        <v>489</v>
      </c>
      <c r="N50" s="64" t="s">
        <v>489</v>
      </c>
      <c r="O50" s="65" t="s">
        <v>489</v>
      </c>
      <c r="P50" s="48"/>
      <c r="Q50" s="48"/>
      <c r="R50" s="48"/>
      <c r="S50" s="48"/>
      <c r="T50" s="48"/>
      <c r="U50" s="48"/>
    </row>
    <row r="51" spans="1:21" ht="30.75" customHeight="1" x14ac:dyDescent="0.2">
      <c r="A51" s="48"/>
      <c r="B51" s="1157"/>
      <c r="C51" s="1158"/>
      <c r="D51" s="66"/>
      <c r="E51" s="1161" t="s">
        <v>16</v>
      </c>
      <c r="F51" s="1161"/>
      <c r="G51" s="1161"/>
      <c r="H51" s="1161"/>
      <c r="I51" s="1161"/>
      <c r="J51" s="1162"/>
      <c r="K51" s="63">
        <v>0</v>
      </c>
      <c r="L51" s="64">
        <v>0</v>
      </c>
      <c r="M51" s="64">
        <v>0</v>
      </c>
      <c r="N51" s="64">
        <v>0</v>
      </c>
      <c r="O51" s="65" t="s">
        <v>489</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1022</v>
      </c>
      <c r="L52" s="64">
        <v>1030</v>
      </c>
      <c r="M52" s="64">
        <v>1024</v>
      </c>
      <c r="N52" s="64">
        <v>953</v>
      </c>
      <c r="O52" s="65">
        <v>924</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1063</v>
      </c>
      <c r="L53" s="69">
        <v>1017</v>
      </c>
      <c r="M53" s="69">
        <v>986</v>
      </c>
      <c r="N53" s="69">
        <v>1046</v>
      </c>
      <c r="O53" s="70">
        <v>968</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549</v>
      </c>
      <c r="L57" s="81" t="s">
        <v>550</v>
      </c>
      <c r="M57" s="81" t="s">
        <v>551</v>
      </c>
      <c r="N57" s="81" t="s">
        <v>552</v>
      </c>
      <c r="O57" s="82" t="s">
        <v>553</v>
      </c>
      <c r="P57" s="48"/>
      <c r="Q57" s="48"/>
      <c r="R57" s="48"/>
      <c r="S57" s="48"/>
      <c r="T57" s="48"/>
      <c r="U57" s="48"/>
    </row>
    <row r="58" spans="1:21" ht="31.5" customHeight="1" x14ac:dyDescent="0.2">
      <c r="B58" s="1169" t="s">
        <v>24</v>
      </c>
      <c r="C58" s="1170"/>
      <c r="D58" s="1175" t="s">
        <v>25</v>
      </c>
      <c r="E58" s="1176"/>
      <c r="F58" s="1176"/>
      <c r="G58" s="1176"/>
      <c r="H58" s="1176"/>
      <c r="I58" s="1176"/>
      <c r="J58" s="1177"/>
      <c r="K58" s="83"/>
      <c r="L58" s="84"/>
      <c r="M58" s="84"/>
      <c r="N58" s="84"/>
      <c r="O58" s="85"/>
    </row>
    <row r="59" spans="1:21" ht="31.5" customHeight="1" x14ac:dyDescent="0.2">
      <c r="B59" s="1171"/>
      <c r="C59" s="1172"/>
      <c r="D59" s="1178" t="s">
        <v>26</v>
      </c>
      <c r="E59" s="1179"/>
      <c r="F59" s="1179"/>
      <c r="G59" s="1179"/>
      <c r="H59" s="1179"/>
      <c r="I59" s="1179"/>
      <c r="J59" s="1180"/>
      <c r="K59" s="86"/>
      <c r="L59" s="87"/>
      <c r="M59" s="87"/>
      <c r="N59" s="87"/>
      <c r="O59" s="88"/>
    </row>
    <row r="60" spans="1:21" ht="31.5" customHeight="1" thickBot="1" x14ac:dyDescent="0.25">
      <c r="B60" s="1173"/>
      <c r="C60" s="1174"/>
      <c r="D60" s="1181" t="s">
        <v>27</v>
      </c>
      <c r="E60" s="1182"/>
      <c r="F60" s="1182"/>
      <c r="G60" s="1182"/>
      <c r="H60" s="1182"/>
      <c r="I60" s="1182"/>
      <c r="J60" s="1183"/>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ufRvE0b/u3X4jeJ033NAJYjvggTWZI3/Ct8Hhlkmo7877+h/COPSaXdQyr2vvR4GjIW7a/LLh14x7XpnaAnp2Q==" saltValue="npvWLV66Aj6tR0J1KO/+e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90" zoomScaleNormal="9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527</v>
      </c>
      <c r="J40" s="103" t="s">
        <v>528</v>
      </c>
      <c r="K40" s="103" t="s">
        <v>529</v>
      </c>
      <c r="L40" s="103" t="s">
        <v>530</v>
      </c>
      <c r="M40" s="104" t="s">
        <v>531</v>
      </c>
    </row>
    <row r="41" spans="2:13" ht="27.75" customHeight="1" x14ac:dyDescent="0.2">
      <c r="B41" s="1184" t="s">
        <v>30</v>
      </c>
      <c r="C41" s="1185"/>
      <c r="D41" s="105"/>
      <c r="E41" s="1190" t="s">
        <v>31</v>
      </c>
      <c r="F41" s="1190"/>
      <c r="G41" s="1190"/>
      <c r="H41" s="1191"/>
      <c r="I41" s="343">
        <v>16615</v>
      </c>
      <c r="J41" s="344">
        <v>16341</v>
      </c>
      <c r="K41" s="344">
        <v>15774</v>
      </c>
      <c r="L41" s="344">
        <v>14874</v>
      </c>
      <c r="M41" s="345">
        <v>14429</v>
      </c>
    </row>
    <row r="42" spans="2:13" ht="27.75" customHeight="1" x14ac:dyDescent="0.2">
      <c r="B42" s="1186"/>
      <c r="C42" s="1187"/>
      <c r="D42" s="106"/>
      <c r="E42" s="1192" t="s">
        <v>32</v>
      </c>
      <c r="F42" s="1192"/>
      <c r="G42" s="1192"/>
      <c r="H42" s="1193"/>
      <c r="I42" s="346" t="s">
        <v>489</v>
      </c>
      <c r="J42" s="347" t="s">
        <v>489</v>
      </c>
      <c r="K42" s="347" t="s">
        <v>489</v>
      </c>
      <c r="L42" s="347" t="s">
        <v>489</v>
      </c>
      <c r="M42" s="348" t="s">
        <v>489</v>
      </c>
    </row>
    <row r="43" spans="2:13" ht="27.75" customHeight="1" x14ac:dyDescent="0.2">
      <c r="B43" s="1186"/>
      <c r="C43" s="1187"/>
      <c r="D43" s="106"/>
      <c r="E43" s="1192" t="s">
        <v>33</v>
      </c>
      <c r="F43" s="1192"/>
      <c r="G43" s="1192"/>
      <c r="H43" s="1193"/>
      <c r="I43" s="346">
        <v>4434</v>
      </c>
      <c r="J43" s="347">
        <v>4306</v>
      </c>
      <c r="K43" s="347">
        <v>4164</v>
      </c>
      <c r="L43" s="347">
        <v>4028</v>
      </c>
      <c r="M43" s="348">
        <v>3870</v>
      </c>
    </row>
    <row r="44" spans="2:13" ht="27.75" customHeight="1" x14ac:dyDescent="0.2">
      <c r="B44" s="1186"/>
      <c r="C44" s="1187"/>
      <c r="D44" s="106"/>
      <c r="E44" s="1192" t="s">
        <v>34</v>
      </c>
      <c r="F44" s="1192"/>
      <c r="G44" s="1192"/>
      <c r="H44" s="1193"/>
      <c r="I44" s="346">
        <v>15</v>
      </c>
      <c r="J44" s="347">
        <v>8</v>
      </c>
      <c r="K44" s="347" t="s">
        <v>489</v>
      </c>
      <c r="L44" s="347" t="s">
        <v>489</v>
      </c>
      <c r="M44" s="348" t="s">
        <v>489</v>
      </c>
    </row>
    <row r="45" spans="2:13" ht="27.75" customHeight="1" x14ac:dyDescent="0.2">
      <c r="B45" s="1186"/>
      <c r="C45" s="1187"/>
      <c r="D45" s="106"/>
      <c r="E45" s="1192" t="s">
        <v>35</v>
      </c>
      <c r="F45" s="1192"/>
      <c r="G45" s="1192"/>
      <c r="H45" s="1193"/>
      <c r="I45" s="346">
        <v>2281</v>
      </c>
      <c r="J45" s="347">
        <v>2386</v>
      </c>
      <c r="K45" s="347">
        <v>2440</v>
      </c>
      <c r="L45" s="347">
        <v>2553</v>
      </c>
      <c r="M45" s="348">
        <v>2627</v>
      </c>
    </row>
    <row r="46" spans="2:13" ht="27.75" customHeight="1" x14ac:dyDescent="0.2">
      <c r="B46" s="1186"/>
      <c r="C46" s="1187"/>
      <c r="D46" s="107"/>
      <c r="E46" s="1192" t="s">
        <v>36</v>
      </c>
      <c r="F46" s="1192"/>
      <c r="G46" s="1192"/>
      <c r="H46" s="1193"/>
      <c r="I46" s="346" t="s">
        <v>489</v>
      </c>
      <c r="J46" s="347" t="s">
        <v>489</v>
      </c>
      <c r="K46" s="347" t="s">
        <v>489</v>
      </c>
      <c r="L46" s="347" t="s">
        <v>489</v>
      </c>
      <c r="M46" s="348" t="s">
        <v>489</v>
      </c>
    </row>
    <row r="47" spans="2:13" ht="27.75" customHeight="1" x14ac:dyDescent="0.2">
      <c r="B47" s="1186"/>
      <c r="C47" s="1187"/>
      <c r="D47" s="108"/>
      <c r="E47" s="1194" t="s">
        <v>37</v>
      </c>
      <c r="F47" s="1195"/>
      <c r="G47" s="1195"/>
      <c r="H47" s="1196"/>
      <c r="I47" s="346" t="s">
        <v>489</v>
      </c>
      <c r="J47" s="347" t="s">
        <v>489</v>
      </c>
      <c r="K47" s="347" t="s">
        <v>489</v>
      </c>
      <c r="L47" s="347" t="s">
        <v>489</v>
      </c>
      <c r="M47" s="348" t="s">
        <v>489</v>
      </c>
    </row>
    <row r="48" spans="2:13" ht="27.75" customHeight="1" x14ac:dyDescent="0.2">
      <c r="B48" s="1186"/>
      <c r="C48" s="1187"/>
      <c r="D48" s="106"/>
      <c r="E48" s="1192" t="s">
        <v>38</v>
      </c>
      <c r="F48" s="1192"/>
      <c r="G48" s="1192"/>
      <c r="H48" s="1193"/>
      <c r="I48" s="346" t="s">
        <v>489</v>
      </c>
      <c r="J48" s="347" t="s">
        <v>489</v>
      </c>
      <c r="K48" s="347" t="s">
        <v>489</v>
      </c>
      <c r="L48" s="347" t="s">
        <v>489</v>
      </c>
      <c r="M48" s="348" t="s">
        <v>489</v>
      </c>
    </row>
    <row r="49" spans="2:13" ht="27.75" customHeight="1" x14ac:dyDescent="0.2">
      <c r="B49" s="1188"/>
      <c r="C49" s="1189"/>
      <c r="D49" s="106"/>
      <c r="E49" s="1192" t="s">
        <v>39</v>
      </c>
      <c r="F49" s="1192"/>
      <c r="G49" s="1192"/>
      <c r="H49" s="1193"/>
      <c r="I49" s="346" t="s">
        <v>489</v>
      </c>
      <c r="J49" s="347" t="s">
        <v>489</v>
      </c>
      <c r="K49" s="347" t="s">
        <v>489</v>
      </c>
      <c r="L49" s="347" t="s">
        <v>489</v>
      </c>
      <c r="M49" s="348" t="s">
        <v>489</v>
      </c>
    </row>
    <row r="50" spans="2:13" ht="27.75" customHeight="1" x14ac:dyDescent="0.2">
      <c r="B50" s="1197" t="s">
        <v>40</v>
      </c>
      <c r="C50" s="1198"/>
      <c r="D50" s="109"/>
      <c r="E50" s="1192" t="s">
        <v>41</v>
      </c>
      <c r="F50" s="1192"/>
      <c r="G50" s="1192"/>
      <c r="H50" s="1193"/>
      <c r="I50" s="346">
        <v>2876</v>
      </c>
      <c r="J50" s="347">
        <v>3546</v>
      </c>
      <c r="K50" s="347">
        <v>4528</v>
      </c>
      <c r="L50" s="347">
        <v>5710</v>
      </c>
      <c r="M50" s="348">
        <v>6757</v>
      </c>
    </row>
    <row r="51" spans="2:13" ht="27.75" customHeight="1" x14ac:dyDescent="0.2">
      <c r="B51" s="1186"/>
      <c r="C51" s="1187"/>
      <c r="D51" s="106"/>
      <c r="E51" s="1192" t="s">
        <v>42</v>
      </c>
      <c r="F51" s="1192"/>
      <c r="G51" s="1192"/>
      <c r="H51" s="1193"/>
      <c r="I51" s="346">
        <v>372</v>
      </c>
      <c r="J51" s="347">
        <v>531</v>
      </c>
      <c r="K51" s="347">
        <v>509</v>
      </c>
      <c r="L51" s="347">
        <v>490</v>
      </c>
      <c r="M51" s="348">
        <v>436</v>
      </c>
    </row>
    <row r="52" spans="2:13" ht="27.75" customHeight="1" x14ac:dyDescent="0.2">
      <c r="B52" s="1188"/>
      <c r="C52" s="1189"/>
      <c r="D52" s="106"/>
      <c r="E52" s="1192" t="s">
        <v>43</v>
      </c>
      <c r="F52" s="1192"/>
      <c r="G52" s="1192"/>
      <c r="H52" s="1193"/>
      <c r="I52" s="346">
        <v>11173</v>
      </c>
      <c r="J52" s="347">
        <v>10935</v>
      </c>
      <c r="K52" s="347">
        <v>10515</v>
      </c>
      <c r="L52" s="347">
        <v>10093</v>
      </c>
      <c r="M52" s="348">
        <v>9566</v>
      </c>
    </row>
    <row r="53" spans="2:13" ht="27.75" customHeight="1" thickBot="1" x14ac:dyDescent="0.25">
      <c r="B53" s="1199" t="s">
        <v>19</v>
      </c>
      <c r="C53" s="1200"/>
      <c r="D53" s="110"/>
      <c r="E53" s="1201" t="s">
        <v>44</v>
      </c>
      <c r="F53" s="1201"/>
      <c r="G53" s="1201"/>
      <c r="H53" s="1202"/>
      <c r="I53" s="349">
        <v>8924</v>
      </c>
      <c r="J53" s="350">
        <v>8029</v>
      </c>
      <c r="K53" s="350">
        <v>6826</v>
      </c>
      <c r="L53" s="350">
        <v>5162</v>
      </c>
      <c r="M53" s="351">
        <v>4167</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zI78Hm0kPO1rDJz1hSbEYnRawskP1gDKaKcFXygf5uNLfkuHGBbz8TDtMwCpld2PeyWbyge71eTuDxTbZpFqow==" saltValue="m5Sv9Her7YGgSbPDNu//O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1796875" style="1" customWidth="1"/>
    <col min="2" max="2" width="16.36328125" style="1" customWidth="1"/>
    <col min="3" max="5" width="26.1796875" style="1" customWidth="1"/>
    <col min="6" max="8" width="24.17968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529</v>
      </c>
      <c r="G54" s="119" t="s">
        <v>530</v>
      </c>
      <c r="H54" s="120" t="s">
        <v>531</v>
      </c>
    </row>
    <row r="55" spans="2:8" ht="52.5" customHeight="1" x14ac:dyDescent="0.2">
      <c r="B55" s="121"/>
      <c r="C55" s="1211" t="s">
        <v>46</v>
      </c>
      <c r="D55" s="1211"/>
      <c r="E55" s="1212"/>
      <c r="F55" s="352">
        <v>1017</v>
      </c>
      <c r="G55" s="352">
        <v>1306</v>
      </c>
      <c r="H55" s="353">
        <v>1306</v>
      </c>
    </row>
    <row r="56" spans="2:8" ht="52.5" customHeight="1" x14ac:dyDescent="0.2">
      <c r="B56" s="122"/>
      <c r="C56" s="1213" t="s">
        <v>47</v>
      </c>
      <c r="D56" s="1213"/>
      <c r="E56" s="1214"/>
      <c r="F56" s="354">
        <v>746</v>
      </c>
      <c r="G56" s="354">
        <v>789</v>
      </c>
      <c r="H56" s="355">
        <v>824</v>
      </c>
    </row>
    <row r="57" spans="2:8" ht="53.25" customHeight="1" x14ac:dyDescent="0.2">
      <c r="B57" s="122"/>
      <c r="C57" s="1215" t="s">
        <v>48</v>
      </c>
      <c r="D57" s="1215"/>
      <c r="E57" s="1216"/>
      <c r="F57" s="356">
        <v>214</v>
      </c>
      <c r="G57" s="356">
        <v>217</v>
      </c>
      <c r="H57" s="357">
        <v>220</v>
      </c>
    </row>
    <row r="58" spans="2:8" ht="45.75" customHeight="1" x14ac:dyDescent="0.2">
      <c r="B58" s="123"/>
      <c r="C58" s="1203" t="s">
        <v>562</v>
      </c>
      <c r="D58" s="1204"/>
      <c r="E58" s="1205"/>
      <c r="F58" s="358">
        <v>97</v>
      </c>
      <c r="G58" s="358">
        <v>97</v>
      </c>
      <c r="H58" s="359">
        <v>97</v>
      </c>
    </row>
    <row r="59" spans="2:8" ht="45.75" customHeight="1" x14ac:dyDescent="0.2">
      <c r="B59" s="123"/>
      <c r="C59" s="1203" t="s">
        <v>563</v>
      </c>
      <c r="D59" s="1204"/>
      <c r="E59" s="1205"/>
      <c r="F59" s="358">
        <v>80</v>
      </c>
      <c r="G59" s="358">
        <v>80</v>
      </c>
      <c r="H59" s="359">
        <v>80</v>
      </c>
    </row>
    <row r="60" spans="2:8" ht="45.75" customHeight="1" x14ac:dyDescent="0.2">
      <c r="B60" s="123"/>
      <c r="C60" s="1203" t="s">
        <v>564</v>
      </c>
      <c r="D60" s="1204"/>
      <c r="E60" s="1205"/>
      <c r="F60" s="358">
        <v>27</v>
      </c>
      <c r="G60" s="358">
        <v>26</v>
      </c>
      <c r="H60" s="359">
        <v>26</v>
      </c>
    </row>
    <row r="61" spans="2:8" ht="45.75" customHeight="1" x14ac:dyDescent="0.2">
      <c r="B61" s="123"/>
      <c r="C61" s="1203" t="s">
        <v>565</v>
      </c>
      <c r="D61" s="1204"/>
      <c r="E61" s="1205"/>
      <c r="F61" s="358">
        <v>10</v>
      </c>
      <c r="G61" s="358">
        <v>13</v>
      </c>
      <c r="H61" s="359">
        <v>16</v>
      </c>
    </row>
    <row r="62" spans="2:8" ht="45.75" customHeight="1" thickBot="1" x14ac:dyDescent="0.25">
      <c r="B62" s="124"/>
      <c r="C62" s="1206"/>
      <c r="D62" s="1207"/>
      <c r="E62" s="1208"/>
      <c r="F62" s="360"/>
      <c r="G62" s="360"/>
      <c r="H62" s="361"/>
    </row>
    <row r="63" spans="2:8" ht="52.5" customHeight="1" thickBot="1" x14ac:dyDescent="0.25">
      <c r="B63" s="125"/>
      <c r="C63" s="1209" t="s">
        <v>49</v>
      </c>
      <c r="D63" s="1209"/>
      <c r="E63" s="1210"/>
      <c r="F63" s="362">
        <v>1978</v>
      </c>
      <c r="G63" s="362">
        <v>2312</v>
      </c>
      <c r="H63" s="363">
        <v>2350</v>
      </c>
    </row>
    <row r="64" spans="2:8" ht="13" x14ac:dyDescent="0.2"/>
  </sheetData>
  <sheetProtection algorithmName="SHA-512" hashValue="TXZPKF7mZ788Emr1kDWvTzou2TSoqJuR5r4BWU7EC89A6Mkw31j52uYrtWOulLnvW8kwzea9sg0RYjkIRo/QPQ==" saltValue="6nTSHF9K7ei+IehueQ9k2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2" customWidth="1"/>
    <col min="2" max="8" width="13.36328125" style="132" customWidth="1"/>
    <col min="9" max="16384" width="11.08984375" style="132"/>
  </cols>
  <sheetData>
    <row r="1" spans="1:8" x14ac:dyDescent="0.2">
      <c r="A1" s="126"/>
      <c r="B1" s="127"/>
      <c r="C1" s="128"/>
      <c r="D1" s="129"/>
      <c r="E1" s="130"/>
      <c r="F1" s="130"/>
      <c r="G1" s="130"/>
      <c r="H1" s="131"/>
    </row>
    <row r="2" spans="1:8" x14ac:dyDescent="0.2">
      <c r="A2" s="133"/>
      <c r="B2" s="134"/>
      <c r="C2" s="135"/>
      <c r="D2" s="136" t="s">
        <v>50</v>
      </c>
      <c r="E2" s="137"/>
      <c r="F2" s="138" t="s">
        <v>526</v>
      </c>
      <c r="G2" s="139"/>
      <c r="H2" s="140"/>
    </row>
    <row r="3" spans="1:8" x14ac:dyDescent="0.2">
      <c r="A3" s="136" t="s">
        <v>519</v>
      </c>
      <c r="B3" s="141"/>
      <c r="C3" s="142"/>
      <c r="D3" s="143">
        <v>52820</v>
      </c>
      <c r="E3" s="144"/>
      <c r="F3" s="145">
        <v>92632</v>
      </c>
      <c r="G3" s="146"/>
      <c r="H3" s="147"/>
    </row>
    <row r="4" spans="1:8" x14ac:dyDescent="0.2">
      <c r="A4" s="148"/>
      <c r="B4" s="149"/>
      <c r="C4" s="150"/>
      <c r="D4" s="151">
        <v>21516</v>
      </c>
      <c r="E4" s="152"/>
      <c r="F4" s="153">
        <v>47978</v>
      </c>
      <c r="G4" s="154"/>
      <c r="H4" s="155"/>
    </row>
    <row r="5" spans="1:8" x14ac:dyDescent="0.2">
      <c r="A5" s="136" t="s">
        <v>521</v>
      </c>
      <c r="B5" s="141"/>
      <c r="C5" s="142"/>
      <c r="D5" s="143">
        <v>53166</v>
      </c>
      <c r="E5" s="144"/>
      <c r="F5" s="145">
        <v>96469</v>
      </c>
      <c r="G5" s="146"/>
      <c r="H5" s="147"/>
    </row>
    <row r="6" spans="1:8" x14ac:dyDescent="0.2">
      <c r="A6" s="148"/>
      <c r="B6" s="149"/>
      <c r="C6" s="150"/>
      <c r="D6" s="151">
        <v>19993</v>
      </c>
      <c r="E6" s="152"/>
      <c r="F6" s="153">
        <v>49775</v>
      </c>
      <c r="G6" s="154"/>
      <c r="H6" s="155"/>
    </row>
    <row r="7" spans="1:8" x14ac:dyDescent="0.2">
      <c r="A7" s="136" t="s">
        <v>522</v>
      </c>
      <c r="B7" s="141"/>
      <c r="C7" s="142"/>
      <c r="D7" s="143">
        <v>59395</v>
      </c>
      <c r="E7" s="144"/>
      <c r="F7" s="145">
        <v>85743</v>
      </c>
      <c r="G7" s="146"/>
      <c r="H7" s="147"/>
    </row>
    <row r="8" spans="1:8" x14ac:dyDescent="0.2">
      <c r="A8" s="148"/>
      <c r="B8" s="149"/>
      <c r="C8" s="150"/>
      <c r="D8" s="151">
        <v>27175</v>
      </c>
      <c r="E8" s="152"/>
      <c r="F8" s="153">
        <v>45231</v>
      </c>
      <c r="G8" s="154"/>
      <c r="H8" s="155"/>
    </row>
    <row r="9" spans="1:8" x14ac:dyDescent="0.2">
      <c r="A9" s="136" t="s">
        <v>523</v>
      </c>
      <c r="B9" s="141"/>
      <c r="C9" s="142"/>
      <c r="D9" s="143">
        <v>42471</v>
      </c>
      <c r="E9" s="144"/>
      <c r="F9" s="145">
        <v>92509</v>
      </c>
      <c r="G9" s="146"/>
      <c r="H9" s="147"/>
    </row>
    <row r="10" spans="1:8" x14ac:dyDescent="0.2">
      <c r="A10" s="148"/>
      <c r="B10" s="149"/>
      <c r="C10" s="150"/>
      <c r="D10" s="151">
        <v>23709</v>
      </c>
      <c r="E10" s="152"/>
      <c r="F10" s="153">
        <v>52274</v>
      </c>
      <c r="G10" s="154"/>
      <c r="H10" s="155"/>
    </row>
    <row r="11" spans="1:8" x14ac:dyDescent="0.2">
      <c r="A11" s="136" t="s">
        <v>524</v>
      </c>
      <c r="B11" s="141"/>
      <c r="C11" s="142"/>
      <c r="D11" s="143">
        <v>60124</v>
      </c>
      <c r="E11" s="144"/>
      <c r="F11" s="145">
        <v>98544</v>
      </c>
      <c r="G11" s="146"/>
      <c r="H11" s="147"/>
    </row>
    <row r="12" spans="1:8" x14ac:dyDescent="0.2">
      <c r="A12" s="148"/>
      <c r="B12" s="149"/>
      <c r="C12" s="156"/>
      <c r="D12" s="151">
        <v>31915</v>
      </c>
      <c r="E12" s="152"/>
      <c r="F12" s="153">
        <v>55816</v>
      </c>
      <c r="G12" s="154"/>
      <c r="H12" s="155"/>
    </row>
    <row r="13" spans="1:8" x14ac:dyDescent="0.2">
      <c r="A13" s="136"/>
      <c r="B13" s="141"/>
      <c r="C13" s="157"/>
      <c r="D13" s="158">
        <v>53595</v>
      </c>
      <c r="E13" s="159"/>
      <c r="F13" s="160">
        <v>93179</v>
      </c>
      <c r="G13" s="161"/>
      <c r="H13" s="147"/>
    </row>
    <row r="14" spans="1:8" x14ac:dyDescent="0.2">
      <c r="A14" s="148"/>
      <c r="B14" s="149"/>
      <c r="C14" s="150"/>
      <c r="D14" s="151">
        <v>24862</v>
      </c>
      <c r="E14" s="152"/>
      <c r="F14" s="153">
        <v>50215</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3.73</v>
      </c>
      <c r="C19" s="162">
        <f>ROUND(VALUE(SUBSTITUTE(実質収支比率等に係る経年分析!G$48,"▲","-")),2)</f>
        <v>6.3</v>
      </c>
      <c r="D19" s="162">
        <f>ROUND(VALUE(SUBSTITUTE(実質収支比率等に係る経年分析!H$48,"▲","-")),2)</f>
        <v>6.39</v>
      </c>
      <c r="E19" s="162">
        <f>ROUND(VALUE(SUBSTITUTE(実質収支比率等に係る経年分析!I$48,"▲","-")),2)</f>
        <v>3.63</v>
      </c>
      <c r="F19" s="162">
        <f>ROUND(VALUE(SUBSTITUTE(実質収支比率等に係る経年分析!J$48,"▲","-")),2)</f>
        <v>2.34</v>
      </c>
    </row>
    <row r="20" spans="1:11" x14ac:dyDescent="0.2">
      <c r="A20" s="162" t="s">
        <v>53</v>
      </c>
      <c r="B20" s="162">
        <f>ROUND(VALUE(SUBSTITUTE(実質収支比率等に係る経年分析!F$47,"▲","-")),2)</f>
        <v>5.26</v>
      </c>
      <c r="C20" s="162">
        <f>ROUND(VALUE(SUBSTITUTE(実質収支比率等に係る経年分析!G$47,"▲","-")),2)</f>
        <v>7.61</v>
      </c>
      <c r="D20" s="162">
        <f>ROUND(VALUE(SUBSTITUTE(実質収支比率等に係る経年分析!H$47,"▲","-")),2)</f>
        <v>11.19</v>
      </c>
      <c r="E20" s="162">
        <f>ROUND(VALUE(SUBSTITUTE(実質収支比率等に係る経年分析!I$47,"▲","-")),2)</f>
        <v>14.33</v>
      </c>
      <c r="F20" s="162">
        <f>ROUND(VALUE(SUBSTITUTE(実質収支比率等に係る経年分析!J$47,"▲","-")),2)</f>
        <v>14.04</v>
      </c>
    </row>
    <row r="21" spans="1:11" x14ac:dyDescent="0.2">
      <c r="A21" s="162" t="s">
        <v>54</v>
      </c>
      <c r="B21" s="162">
        <f>IF(ISNUMBER(VALUE(SUBSTITUTE(実質収支比率等に係る経年分析!F$49,"▲","-"))),ROUND(VALUE(SUBSTITUTE(実質収支比率等に係る経年分析!F$49,"▲","-")),2),NA())</f>
        <v>-0.18</v>
      </c>
      <c r="C21" s="162">
        <f>IF(ISNUMBER(VALUE(SUBSTITUTE(実質収支比率等に係る経年分析!G$49,"▲","-"))),ROUND(VALUE(SUBSTITUTE(実質収支比率等に係る経年分析!G$49,"▲","-")),2),NA())</f>
        <v>5.51</v>
      </c>
      <c r="D21" s="162">
        <f>IF(ISNUMBER(VALUE(SUBSTITUTE(実質収支比率等に係る経年分析!H$49,"▲","-"))),ROUND(VALUE(SUBSTITUTE(実質収支比率等に係る経年分析!H$49,"▲","-")),2),NA())</f>
        <v>3.48</v>
      </c>
      <c r="E21" s="162">
        <f>IF(ISNUMBER(VALUE(SUBSTITUTE(実質収支比率等に係る経年分析!I$49,"▲","-"))),ROUND(VALUE(SUBSTITUTE(実質収支比率等に係る経年分析!I$49,"▲","-")),2),NA())</f>
        <v>0.42</v>
      </c>
      <c r="F21" s="162">
        <f>IF(ISNUMBER(VALUE(SUBSTITUTE(実質収支比率等に係る経年分析!J$49,"▲","-"))),ROUND(VALUE(SUBSTITUTE(実質収支比率等に係る経年分析!J$49,"▲","-")),2),NA())</f>
        <v>-1.22</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str">
        <f>IF(連結実質赤字比率に係る赤字・黒字の構成分析!C$41="",NA(),連結実質赤字比率に係る赤字・黒字の構成分析!C$41)</f>
        <v>小松島市後期高齢者医療特別会計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0.09</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0.11</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0.12</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0.11</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0.12</v>
      </c>
    </row>
    <row r="30" spans="1:11" x14ac:dyDescent="0.2">
      <c r="A30" s="163" t="str">
        <f>IF(連結実質赤字比率に係る赤字・黒字の構成分析!C$40="",NA(),連結実質赤字比率に係る赤字・黒字の構成分析!C$40)</f>
        <v>小松島市下水道事業会計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0.32</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0.3</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0.4</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0.31</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0.31</v>
      </c>
    </row>
    <row r="31" spans="1:11" x14ac:dyDescent="0.2">
      <c r="A31" s="163" t="str">
        <f>IF(連結実質赤字比率に係る赤字・黒字の構成分析!C$39="",NA(),連結実質赤字比率に係る赤字・黒字の構成分析!C$39)</f>
        <v>小松島市国民健康保険特別会計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1.71</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1.66</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1.17</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1.2</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0.73</v>
      </c>
    </row>
    <row r="32" spans="1:11" x14ac:dyDescent="0.2">
      <c r="A32" s="163" t="str">
        <f>IF(連結実質赤字比率に係る赤字・黒字の構成分析!C$38="",NA(),連結実質赤字比率に係る赤字・黒字の構成分析!C$38)</f>
        <v>一般会計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5.0599999999999996</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7.46</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7.45</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4.5999999999999996</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3.23</v>
      </c>
    </row>
    <row r="33" spans="1:16" x14ac:dyDescent="0.2">
      <c r="A33" s="163" t="str">
        <f>IF(連結実質赤字比率に係る赤字・黒字の構成分析!C$37="",NA(),連結実質赤字比率に係る赤字・黒字の構成分析!C$37)</f>
        <v>小松島市介護保険特別会計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3.69</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3.65</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3.75</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3.32</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3.53</v>
      </c>
    </row>
    <row r="34" spans="1:16" x14ac:dyDescent="0.2">
      <c r="A34" s="163" t="str">
        <f>IF(連結実質赤字比率に係る赤字・黒字の構成分析!C$36="",NA(),連結実質赤字比率に係る赤字・黒字の構成分析!C$36)</f>
        <v>小松島市水道事業会計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6.22</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5.78</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6.92</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7.26</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5.73</v>
      </c>
    </row>
    <row r="35" spans="1:16" x14ac:dyDescent="0.2">
      <c r="A35" s="163" t="str">
        <f>IF(連結実質赤字比率に係る赤字・黒字の構成分析!C$35="",NA(),連結実質赤字比率に係る赤字・黒字の構成分析!C$35)</f>
        <v>小松島市競輪事業特別会計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1.1399999999999999</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1.26</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2.89</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5.34</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8.09</v>
      </c>
    </row>
    <row r="36" spans="1:16" x14ac:dyDescent="0.2">
      <c r="A36" s="163" t="str">
        <f>IF(連結実質赤字比率に係る赤字・黒字の構成分析!C$34="",NA(),連結実質赤字比率に係る赤字・黒字の構成分析!C$34)</f>
        <v>小松島市住宅新築資金等貸付事業特別会計</v>
      </c>
      <c r="B36" s="163">
        <f>IF(ROUND(VALUE(SUBSTITUTE(連結実質赤字比率に係る赤字・黒字の構成分析!F$34,"▲", "-")), 2) &lt; 0, ABS(ROUND(VALUE(SUBSTITUTE(連結実質赤字比率に係る赤字・黒字の構成分析!F$34,"▲", "-")), 2)), NA())</f>
        <v>1.33</v>
      </c>
      <c r="C36" s="163" t="e">
        <f>IF(ROUND(VALUE(SUBSTITUTE(連結実質赤字比率に係る赤字・黒字の構成分析!F$34,"▲", "-")), 2) &gt;= 0, ABS(ROUND(VALUE(SUBSTITUTE(連結実質赤字比率に係る赤字・黒字の構成分析!F$34,"▲", "-")), 2)), NA())</f>
        <v>#N/A</v>
      </c>
      <c r="D36" s="163">
        <f>IF(ROUND(VALUE(SUBSTITUTE(連結実質赤字比率に係る赤字・黒字の構成分析!G$34,"▲", "-")), 2) &lt; 0, ABS(ROUND(VALUE(SUBSTITUTE(連結実質赤字比率に係る赤字・黒字の構成分析!G$34,"▲", "-")), 2)), NA())</f>
        <v>1.1599999999999999</v>
      </c>
      <c r="E36" s="163" t="e">
        <f>IF(ROUND(VALUE(SUBSTITUTE(連結実質赤字比率に係る赤字・黒字の構成分析!G$34,"▲", "-")), 2) &gt;= 0, ABS(ROUND(VALUE(SUBSTITUTE(連結実質赤字比率に係る赤字・黒字の構成分析!G$34,"▲", "-")), 2)), NA())</f>
        <v>#N/A</v>
      </c>
      <c r="F36" s="163">
        <f>IF(ROUND(VALUE(SUBSTITUTE(連結実質赤字比率に係る赤字・黒字の構成分析!H$34,"▲", "-")), 2) &lt; 0, ABS(ROUND(VALUE(SUBSTITUTE(連結実質赤字比率に係る赤字・黒字の構成分析!H$34,"▲", "-")), 2)), NA())</f>
        <v>1.06</v>
      </c>
      <c r="G36" s="163" t="e">
        <f>IF(ROUND(VALUE(SUBSTITUTE(連結実質赤字比率に係る赤字・黒字の構成分析!H$34,"▲", "-")), 2) &gt;= 0, ABS(ROUND(VALUE(SUBSTITUTE(連結実質赤字比率に係る赤字・黒字の構成分析!H$34,"▲", "-")), 2)), NA())</f>
        <v>#N/A</v>
      </c>
      <c r="H36" s="163">
        <f>IF(ROUND(VALUE(SUBSTITUTE(連結実質赤字比率に係る赤字・黒字の構成分析!I$34,"▲", "-")), 2) &lt; 0, ABS(ROUND(VALUE(SUBSTITUTE(連結実質赤字比率に係る赤字・黒字の構成分析!I$34,"▲", "-")), 2)), NA())</f>
        <v>0.98</v>
      </c>
      <c r="I36" s="163" t="e">
        <f>IF(ROUND(VALUE(SUBSTITUTE(連結実質赤字比率に係る赤字・黒字の構成分析!I$34,"▲", "-")), 2) &gt;= 0, ABS(ROUND(VALUE(SUBSTITUTE(連結実質赤字比率に係る赤字・黒字の構成分析!I$34,"▲", "-")), 2)), NA())</f>
        <v>#N/A</v>
      </c>
      <c r="J36" s="163">
        <f>IF(ROUND(VALUE(SUBSTITUTE(連結実質赤字比率に係る赤字・黒字の構成分析!J$34,"▲", "-")), 2) &lt; 0, ABS(ROUND(VALUE(SUBSTITUTE(連結実質赤字比率に係る赤字・黒字の構成分析!J$34,"▲", "-")), 2)), NA())</f>
        <v>0.89</v>
      </c>
      <c r="K36" s="163" t="e">
        <f>IF(ROUND(VALUE(SUBSTITUTE(連結実質赤字比率に係る赤字・黒字の構成分析!J$34,"▲", "-")), 2) &gt;= 0, ABS(ROUND(VALUE(SUBSTITUTE(連結実質赤字比率に係る赤字・黒字の構成分析!J$34,"▲", "-")), 2)), NA())</f>
        <v>#N/A</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1022</v>
      </c>
      <c r="E42" s="164"/>
      <c r="F42" s="164"/>
      <c r="G42" s="164">
        <f>'実質公債費比率（分子）の構造'!L$52</f>
        <v>1030</v>
      </c>
      <c r="H42" s="164"/>
      <c r="I42" s="164"/>
      <c r="J42" s="164">
        <f>'実質公債費比率（分子）の構造'!M$52</f>
        <v>1024</v>
      </c>
      <c r="K42" s="164"/>
      <c r="L42" s="164"/>
      <c r="M42" s="164">
        <f>'実質公債費比率（分子）の構造'!N$52</f>
        <v>953</v>
      </c>
      <c r="N42" s="164"/>
      <c r="O42" s="164"/>
      <c r="P42" s="164">
        <f>'実質公債費比率（分子）の構造'!O$52</f>
        <v>924</v>
      </c>
    </row>
    <row r="43" spans="1:16" x14ac:dyDescent="0.2">
      <c r="A43" s="164" t="s">
        <v>16</v>
      </c>
      <c r="B43" s="164">
        <f>'実質公債費比率（分子）の構造'!K$51</f>
        <v>0</v>
      </c>
      <c r="C43" s="164"/>
      <c r="D43" s="164"/>
      <c r="E43" s="164">
        <f>'実質公債費比率（分子）の構造'!L$51</f>
        <v>0</v>
      </c>
      <c r="F43" s="164"/>
      <c r="G43" s="164"/>
      <c r="H43" s="164">
        <f>'実質公債費比率（分子）の構造'!M$51</f>
        <v>0</v>
      </c>
      <c r="I43" s="164"/>
      <c r="J43" s="164"/>
      <c r="K43" s="164">
        <f>'実質公債費比率（分子）の構造'!N$51</f>
        <v>0</v>
      </c>
      <c r="L43" s="164"/>
      <c r="M43" s="164"/>
      <c r="N43" s="164" t="str">
        <f>'実質公債費比率（分子）の構造'!O$51</f>
        <v>-</v>
      </c>
      <c r="O43" s="164"/>
      <c r="P43" s="164"/>
    </row>
    <row r="44" spans="1:16" x14ac:dyDescent="0.2">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2">
      <c r="A45" s="164" t="s">
        <v>63</v>
      </c>
      <c r="B45" s="164">
        <f>'実質公債費比率（分子）の構造'!K$49</f>
        <v>8</v>
      </c>
      <c r="C45" s="164"/>
      <c r="D45" s="164"/>
      <c r="E45" s="164">
        <f>'実質公債費比率（分子）の構造'!L$49</f>
        <v>8</v>
      </c>
      <c r="F45" s="164"/>
      <c r="G45" s="164"/>
      <c r="H45" s="164">
        <f>'実質公債費比率（分子）の構造'!M$49</f>
        <v>8</v>
      </c>
      <c r="I45" s="164"/>
      <c r="J45" s="164"/>
      <c r="K45" s="164" t="str">
        <f>'実質公債費比率（分子）の構造'!N$49</f>
        <v>-</v>
      </c>
      <c r="L45" s="164"/>
      <c r="M45" s="164"/>
      <c r="N45" s="164" t="str">
        <f>'実質公債費比率（分子）の構造'!O$49</f>
        <v>-</v>
      </c>
      <c r="O45" s="164"/>
      <c r="P45" s="164"/>
    </row>
    <row r="46" spans="1:16" x14ac:dyDescent="0.2">
      <c r="A46" s="164" t="s">
        <v>64</v>
      </c>
      <c r="B46" s="164">
        <f>'実質公債費比率（分子）の構造'!K$48</f>
        <v>244</v>
      </c>
      <c r="C46" s="164"/>
      <c r="D46" s="164"/>
      <c r="E46" s="164">
        <f>'実質公債費比率（分子）の構造'!L$48</f>
        <v>240</v>
      </c>
      <c r="F46" s="164"/>
      <c r="G46" s="164"/>
      <c r="H46" s="164">
        <f>'実質公債費比率（分子）の構造'!M$48</f>
        <v>238</v>
      </c>
      <c r="I46" s="164"/>
      <c r="J46" s="164"/>
      <c r="K46" s="164">
        <f>'実質公債費比率（分子）の構造'!N$48</f>
        <v>251</v>
      </c>
      <c r="L46" s="164"/>
      <c r="M46" s="164"/>
      <c r="N46" s="164">
        <f>'実質公債費比率（分子）の構造'!O$48</f>
        <v>255</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1833</v>
      </c>
      <c r="C49" s="164"/>
      <c r="D49" s="164"/>
      <c r="E49" s="164">
        <f>'実質公債費比率（分子）の構造'!L$45</f>
        <v>1799</v>
      </c>
      <c r="F49" s="164"/>
      <c r="G49" s="164"/>
      <c r="H49" s="164">
        <f>'実質公債費比率（分子）の構造'!M$45</f>
        <v>1764</v>
      </c>
      <c r="I49" s="164"/>
      <c r="J49" s="164"/>
      <c r="K49" s="164">
        <f>'実質公債費比率（分子）の構造'!N$45</f>
        <v>1748</v>
      </c>
      <c r="L49" s="164"/>
      <c r="M49" s="164"/>
      <c r="N49" s="164">
        <f>'実質公債費比率（分子）の構造'!O$45</f>
        <v>1637</v>
      </c>
      <c r="O49" s="164"/>
      <c r="P49" s="164"/>
    </row>
    <row r="50" spans="1:16" x14ac:dyDescent="0.2">
      <c r="A50" s="164" t="s">
        <v>67</v>
      </c>
      <c r="B50" s="164" t="e">
        <f>NA()</f>
        <v>#N/A</v>
      </c>
      <c r="C50" s="164">
        <f>IF(ISNUMBER('実質公債費比率（分子）の構造'!K$53),'実質公債費比率（分子）の構造'!K$53,NA())</f>
        <v>1063</v>
      </c>
      <c r="D50" s="164" t="e">
        <f>NA()</f>
        <v>#N/A</v>
      </c>
      <c r="E50" s="164" t="e">
        <f>NA()</f>
        <v>#N/A</v>
      </c>
      <c r="F50" s="164">
        <f>IF(ISNUMBER('実質公債費比率（分子）の構造'!L$53),'実質公債費比率（分子）の構造'!L$53,NA())</f>
        <v>1017</v>
      </c>
      <c r="G50" s="164" t="e">
        <f>NA()</f>
        <v>#N/A</v>
      </c>
      <c r="H50" s="164" t="e">
        <f>NA()</f>
        <v>#N/A</v>
      </c>
      <c r="I50" s="164">
        <f>IF(ISNUMBER('実質公債費比率（分子）の構造'!M$53),'実質公債費比率（分子）の構造'!M$53,NA())</f>
        <v>986</v>
      </c>
      <c r="J50" s="164" t="e">
        <f>NA()</f>
        <v>#N/A</v>
      </c>
      <c r="K50" s="164" t="e">
        <f>NA()</f>
        <v>#N/A</v>
      </c>
      <c r="L50" s="164">
        <f>IF(ISNUMBER('実質公債費比率（分子）の構造'!N$53),'実質公債費比率（分子）の構造'!N$53,NA())</f>
        <v>1046</v>
      </c>
      <c r="M50" s="164" t="e">
        <f>NA()</f>
        <v>#N/A</v>
      </c>
      <c r="N50" s="164" t="e">
        <f>NA()</f>
        <v>#N/A</v>
      </c>
      <c r="O50" s="164">
        <f>IF(ISNUMBER('実質公債費比率（分子）の構造'!O$53),'実質公債費比率（分子）の構造'!O$53,NA())</f>
        <v>968</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11173</v>
      </c>
      <c r="E56" s="163"/>
      <c r="F56" s="163"/>
      <c r="G56" s="163">
        <f>'将来負担比率（分子）の構造'!J$52</f>
        <v>10935</v>
      </c>
      <c r="H56" s="163"/>
      <c r="I56" s="163"/>
      <c r="J56" s="163">
        <f>'将来負担比率（分子）の構造'!K$52</f>
        <v>10515</v>
      </c>
      <c r="K56" s="163"/>
      <c r="L56" s="163"/>
      <c r="M56" s="163">
        <f>'将来負担比率（分子）の構造'!L$52</f>
        <v>10093</v>
      </c>
      <c r="N56" s="163"/>
      <c r="O56" s="163"/>
      <c r="P56" s="163">
        <f>'将来負担比率（分子）の構造'!M$52</f>
        <v>9566</v>
      </c>
    </row>
    <row r="57" spans="1:16" x14ac:dyDescent="0.2">
      <c r="A57" s="163" t="s">
        <v>42</v>
      </c>
      <c r="B57" s="163"/>
      <c r="C57" s="163"/>
      <c r="D57" s="163">
        <f>'将来負担比率（分子）の構造'!I$51</f>
        <v>372</v>
      </c>
      <c r="E57" s="163"/>
      <c r="F57" s="163"/>
      <c r="G57" s="163">
        <f>'将来負担比率（分子）の構造'!J$51</f>
        <v>531</v>
      </c>
      <c r="H57" s="163"/>
      <c r="I57" s="163"/>
      <c r="J57" s="163">
        <f>'将来負担比率（分子）の構造'!K$51</f>
        <v>509</v>
      </c>
      <c r="K57" s="163"/>
      <c r="L57" s="163"/>
      <c r="M57" s="163">
        <f>'将来負担比率（分子）の構造'!L$51</f>
        <v>490</v>
      </c>
      <c r="N57" s="163"/>
      <c r="O57" s="163"/>
      <c r="P57" s="163">
        <f>'将来負担比率（分子）の構造'!M$51</f>
        <v>436</v>
      </c>
    </row>
    <row r="58" spans="1:16" x14ac:dyDescent="0.2">
      <c r="A58" s="163" t="s">
        <v>41</v>
      </c>
      <c r="B58" s="163"/>
      <c r="C58" s="163"/>
      <c r="D58" s="163">
        <f>'将来負担比率（分子）の構造'!I$50</f>
        <v>2876</v>
      </c>
      <c r="E58" s="163"/>
      <c r="F58" s="163"/>
      <c r="G58" s="163">
        <f>'将来負担比率（分子）の構造'!J$50</f>
        <v>3546</v>
      </c>
      <c r="H58" s="163"/>
      <c r="I58" s="163"/>
      <c r="J58" s="163">
        <f>'将来負担比率（分子）の構造'!K$50</f>
        <v>4528</v>
      </c>
      <c r="K58" s="163"/>
      <c r="L58" s="163"/>
      <c r="M58" s="163">
        <f>'将来負担比率（分子）の構造'!L$50</f>
        <v>5710</v>
      </c>
      <c r="N58" s="163"/>
      <c r="O58" s="163"/>
      <c r="P58" s="163">
        <f>'将来負担比率（分子）の構造'!M$50</f>
        <v>6757</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2281</v>
      </c>
      <c r="C62" s="163"/>
      <c r="D62" s="163"/>
      <c r="E62" s="163">
        <f>'将来負担比率（分子）の構造'!J$45</f>
        <v>2386</v>
      </c>
      <c r="F62" s="163"/>
      <c r="G62" s="163"/>
      <c r="H62" s="163">
        <f>'将来負担比率（分子）の構造'!K$45</f>
        <v>2440</v>
      </c>
      <c r="I62" s="163"/>
      <c r="J62" s="163"/>
      <c r="K62" s="163">
        <f>'将来負担比率（分子）の構造'!L$45</f>
        <v>2553</v>
      </c>
      <c r="L62" s="163"/>
      <c r="M62" s="163"/>
      <c r="N62" s="163">
        <f>'将来負担比率（分子）の構造'!M$45</f>
        <v>2627</v>
      </c>
      <c r="O62" s="163"/>
      <c r="P62" s="163"/>
    </row>
    <row r="63" spans="1:16" x14ac:dyDescent="0.2">
      <c r="A63" s="163" t="s">
        <v>34</v>
      </c>
      <c r="B63" s="163">
        <f>'将来負担比率（分子）の構造'!I$44</f>
        <v>15</v>
      </c>
      <c r="C63" s="163"/>
      <c r="D63" s="163"/>
      <c r="E63" s="163">
        <f>'将来負担比率（分子）の構造'!J$44</f>
        <v>8</v>
      </c>
      <c r="F63" s="163"/>
      <c r="G63" s="163"/>
      <c r="H63" s="163" t="str">
        <f>'将来負担比率（分子）の構造'!K$44</f>
        <v>-</v>
      </c>
      <c r="I63" s="163"/>
      <c r="J63" s="163"/>
      <c r="K63" s="163" t="str">
        <f>'将来負担比率（分子）の構造'!L$44</f>
        <v>-</v>
      </c>
      <c r="L63" s="163"/>
      <c r="M63" s="163"/>
      <c r="N63" s="163" t="str">
        <f>'将来負担比率（分子）の構造'!M$44</f>
        <v>-</v>
      </c>
      <c r="O63" s="163"/>
      <c r="P63" s="163"/>
    </row>
    <row r="64" spans="1:16" x14ac:dyDescent="0.2">
      <c r="A64" s="163" t="s">
        <v>33</v>
      </c>
      <c r="B64" s="163">
        <f>'将来負担比率（分子）の構造'!I$43</f>
        <v>4434</v>
      </c>
      <c r="C64" s="163"/>
      <c r="D64" s="163"/>
      <c r="E64" s="163">
        <f>'将来負担比率（分子）の構造'!J$43</f>
        <v>4306</v>
      </c>
      <c r="F64" s="163"/>
      <c r="G64" s="163"/>
      <c r="H64" s="163">
        <f>'将来負担比率（分子）の構造'!K$43</f>
        <v>4164</v>
      </c>
      <c r="I64" s="163"/>
      <c r="J64" s="163"/>
      <c r="K64" s="163">
        <f>'将来負担比率（分子）の構造'!L$43</f>
        <v>4028</v>
      </c>
      <c r="L64" s="163"/>
      <c r="M64" s="163"/>
      <c r="N64" s="163">
        <f>'将来負担比率（分子）の構造'!M$43</f>
        <v>3870</v>
      </c>
      <c r="O64" s="163"/>
      <c r="P64" s="163"/>
    </row>
    <row r="65" spans="1:16" x14ac:dyDescent="0.2">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2">
      <c r="A66" s="163" t="s">
        <v>31</v>
      </c>
      <c r="B66" s="163">
        <f>'将来負担比率（分子）の構造'!I$41</f>
        <v>16615</v>
      </c>
      <c r="C66" s="163"/>
      <c r="D66" s="163"/>
      <c r="E66" s="163">
        <f>'将来負担比率（分子）の構造'!J$41</f>
        <v>16341</v>
      </c>
      <c r="F66" s="163"/>
      <c r="G66" s="163"/>
      <c r="H66" s="163">
        <f>'将来負担比率（分子）の構造'!K$41</f>
        <v>15774</v>
      </c>
      <c r="I66" s="163"/>
      <c r="J66" s="163"/>
      <c r="K66" s="163">
        <f>'将来負担比率（分子）の構造'!L$41</f>
        <v>14874</v>
      </c>
      <c r="L66" s="163"/>
      <c r="M66" s="163"/>
      <c r="N66" s="163">
        <f>'将来負担比率（分子）の構造'!M$41</f>
        <v>14429</v>
      </c>
      <c r="O66" s="163"/>
      <c r="P66" s="163"/>
    </row>
    <row r="67" spans="1:16" x14ac:dyDescent="0.2">
      <c r="A67" s="163" t="s">
        <v>71</v>
      </c>
      <c r="B67" s="163" t="e">
        <f>NA()</f>
        <v>#N/A</v>
      </c>
      <c r="C67" s="163">
        <f>IF(ISNUMBER('将来負担比率（分子）の構造'!I$53), IF('将来負担比率（分子）の構造'!I$53 &lt; 0, 0, '将来負担比率（分子）の構造'!I$53), NA())</f>
        <v>8924</v>
      </c>
      <c r="D67" s="163" t="e">
        <f>NA()</f>
        <v>#N/A</v>
      </c>
      <c r="E67" s="163" t="e">
        <f>NA()</f>
        <v>#N/A</v>
      </c>
      <c r="F67" s="163">
        <f>IF(ISNUMBER('将来負担比率（分子）の構造'!J$53), IF('将来負担比率（分子）の構造'!J$53 &lt; 0, 0, '将来負担比率（分子）の構造'!J$53), NA())</f>
        <v>8029</v>
      </c>
      <c r="G67" s="163" t="e">
        <f>NA()</f>
        <v>#N/A</v>
      </c>
      <c r="H67" s="163" t="e">
        <f>NA()</f>
        <v>#N/A</v>
      </c>
      <c r="I67" s="163">
        <f>IF(ISNUMBER('将来負担比率（分子）の構造'!K$53), IF('将来負担比率（分子）の構造'!K$53 &lt; 0, 0, '将来負担比率（分子）の構造'!K$53), NA())</f>
        <v>6826</v>
      </c>
      <c r="J67" s="163" t="e">
        <f>NA()</f>
        <v>#N/A</v>
      </c>
      <c r="K67" s="163" t="e">
        <f>NA()</f>
        <v>#N/A</v>
      </c>
      <c r="L67" s="163">
        <f>IF(ISNUMBER('将来負担比率（分子）の構造'!L$53), IF('将来負担比率（分子）の構造'!L$53 &lt; 0, 0, '将来負担比率（分子）の構造'!L$53), NA())</f>
        <v>5162</v>
      </c>
      <c r="M67" s="163" t="e">
        <f>NA()</f>
        <v>#N/A</v>
      </c>
      <c r="N67" s="163" t="e">
        <f>NA()</f>
        <v>#N/A</v>
      </c>
      <c r="O67" s="163">
        <f>IF(ISNUMBER('将来負担比率（分子）の構造'!M$53), IF('将来負担比率（分子）の構造'!M$53 &lt; 0, 0, '将来負担比率（分子）の構造'!M$53), NA())</f>
        <v>4167</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1017</v>
      </c>
      <c r="C72" s="167">
        <f>基金残高に係る経年分析!G55</f>
        <v>1306</v>
      </c>
      <c r="D72" s="167">
        <f>基金残高に係る経年分析!H55</f>
        <v>1306</v>
      </c>
    </row>
    <row r="73" spans="1:16" x14ac:dyDescent="0.2">
      <c r="A73" s="166" t="s">
        <v>74</v>
      </c>
      <c r="B73" s="167">
        <f>基金残高に係る経年分析!F56</f>
        <v>746</v>
      </c>
      <c r="C73" s="167">
        <f>基金残高に係る経年分析!G56</f>
        <v>789</v>
      </c>
      <c r="D73" s="167">
        <f>基金残高に係る経年分析!H56</f>
        <v>824</v>
      </c>
    </row>
    <row r="74" spans="1:16" x14ac:dyDescent="0.2">
      <c r="A74" s="166" t="s">
        <v>75</v>
      </c>
      <c r="B74" s="167">
        <f>基金残高に係る経年分析!F57</f>
        <v>214</v>
      </c>
      <c r="C74" s="167">
        <f>基金残高に係る経年分析!G57</f>
        <v>217</v>
      </c>
      <c r="D74" s="167">
        <f>基金残高に係る経年分析!H57</f>
        <v>220</v>
      </c>
    </row>
  </sheetData>
  <sheetProtection algorithmName="SHA-512" hashValue="qF2IWeI0Nyg5VT5aTaoVu0LlbESUDRRBTWSQYwTMpdeCdGD4Gfd3Y7+Cay4TukYxIV5z2cV54loG5DUV9tF7ZQ==" saltValue="cz2jkgIaXHH22yHwYiUKj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02" customWidth="1"/>
    <col min="2" max="2" width="2.36328125" style="202" customWidth="1"/>
    <col min="3" max="16" width="2.6328125" style="202" customWidth="1"/>
    <col min="17" max="17" width="2.36328125" style="202" customWidth="1"/>
    <col min="18" max="95" width="1.6328125" style="202" customWidth="1"/>
    <col min="96" max="133" width="1.6328125" style="214" customWidth="1"/>
    <col min="134" max="143" width="1.63281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4360759</v>
      </c>
      <c r="S5" s="613"/>
      <c r="T5" s="613"/>
      <c r="U5" s="613"/>
      <c r="V5" s="613"/>
      <c r="W5" s="613"/>
      <c r="X5" s="613"/>
      <c r="Y5" s="614"/>
      <c r="Z5" s="615">
        <v>23.7</v>
      </c>
      <c r="AA5" s="615"/>
      <c r="AB5" s="615"/>
      <c r="AC5" s="615"/>
      <c r="AD5" s="616">
        <v>4360759</v>
      </c>
      <c r="AE5" s="616"/>
      <c r="AF5" s="616"/>
      <c r="AG5" s="616"/>
      <c r="AH5" s="616"/>
      <c r="AI5" s="616"/>
      <c r="AJ5" s="616"/>
      <c r="AK5" s="616"/>
      <c r="AL5" s="617">
        <v>46.5</v>
      </c>
      <c r="AM5" s="618"/>
      <c r="AN5" s="618"/>
      <c r="AO5" s="619"/>
      <c r="AP5" s="609" t="s">
        <v>216</v>
      </c>
      <c r="AQ5" s="610"/>
      <c r="AR5" s="610"/>
      <c r="AS5" s="610"/>
      <c r="AT5" s="610"/>
      <c r="AU5" s="610"/>
      <c r="AV5" s="610"/>
      <c r="AW5" s="610"/>
      <c r="AX5" s="610"/>
      <c r="AY5" s="610"/>
      <c r="AZ5" s="610"/>
      <c r="BA5" s="610"/>
      <c r="BB5" s="610"/>
      <c r="BC5" s="610"/>
      <c r="BD5" s="610"/>
      <c r="BE5" s="610"/>
      <c r="BF5" s="611"/>
      <c r="BG5" s="623">
        <v>4358896</v>
      </c>
      <c r="BH5" s="624"/>
      <c r="BI5" s="624"/>
      <c r="BJ5" s="624"/>
      <c r="BK5" s="624"/>
      <c r="BL5" s="624"/>
      <c r="BM5" s="624"/>
      <c r="BN5" s="625"/>
      <c r="BO5" s="626">
        <v>100</v>
      </c>
      <c r="BP5" s="626"/>
      <c r="BQ5" s="626"/>
      <c r="BR5" s="626"/>
      <c r="BS5" s="627">
        <v>70542</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110990</v>
      </c>
      <c r="S6" s="624"/>
      <c r="T6" s="624"/>
      <c r="U6" s="624"/>
      <c r="V6" s="624"/>
      <c r="W6" s="624"/>
      <c r="X6" s="624"/>
      <c r="Y6" s="625"/>
      <c r="Z6" s="626">
        <v>0.6</v>
      </c>
      <c r="AA6" s="626"/>
      <c r="AB6" s="626"/>
      <c r="AC6" s="626"/>
      <c r="AD6" s="627">
        <v>110990</v>
      </c>
      <c r="AE6" s="627"/>
      <c r="AF6" s="627"/>
      <c r="AG6" s="627"/>
      <c r="AH6" s="627"/>
      <c r="AI6" s="627"/>
      <c r="AJ6" s="627"/>
      <c r="AK6" s="627"/>
      <c r="AL6" s="628">
        <v>1.2</v>
      </c>
      <c r="AM6" s="629"/>
      <c r="AN6" s="629"/>
      <c r="AO6" s="630"/>
      <c r="AP6" s="620" t="s">
        <v>221</v>
      </c>
      <c r="AQ6" s="621"/>
      <c r="AR6" s="621"/>
      <c r="AS6" s="621"/>
      <c r="AT6" s="621"/>
      <c r="AU6" s="621"/>
      <c r="AV6" s="621"/>
      <c r="AW6" s="621"/>
      <c r="AX6" s="621"/>
      <c r="AY6" s="621"/>
      <c r="AZ6" s="621"/>
      <c r="BA6" s="621"/>
      <c r="BB6" s="621"/>
      <c r="BC6" s="621"/>
      <c r="BD6" s="621"/>
      <c r="BE6" s="621"/>
      <c r="BF6" s="622"/>
      <c r="BG6" s="623">
        <v>4358896</v>
      </c>
      <c r="BH6" s="624"/>
      <c r="BI6" s="624"/>
      <c r="BJ6" s="624"/>
      <c r="BK6" s="624"/>
      <c r="BL6" s="624"/>
      <c r="BM6" s="624"/>
      <c r="BN6" s="625"/>
      <c r="BO6" s="626">
        <v>100</v>
      </c>
      <c r="BP6" s="626"/>
      <c r="BQ6" s="626"/>
      <c r="BR6" s="626"/>
      <c r="BS6" s="627">
        <v>70542</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182891</v>
      </c>
      <c r="CS6" s="624"/>
      <c r="CT6" s="624"/>
      <c r="CU6" s="624"/>
      <c r="CV6" s="624"/>
      <c r="CW6" s="624"/>
      <c r="CX6" s="624"/>
      <c r="CY6" s="625"/>
      <c r="CZ6" s="617">
        <v>1</v>
      </c>
      <c r="DA6" s="618"/>
      <c r="DB6" s="618"/>
      <c r="DC6" s="634"/>
      <c r="DD6" s="632" t="s">
        <v>121</v>
      </c>
      <c r="DE6" s="624"/>
      <c r="DF6" s="624"/>
      <c r="DG6" s="624"/>
      <c r="DH6" s="624"/>
      <c r="DI6" s="624"/>
      <c r="DJ6" s="624"/>
      <c r="DK6" s="624"/>
      <c r="DL6" s="624"/>
      <c r="DM6" s="624"/>
      <c r="DN6" s="624"/>
      <c r="DO6" s="624"/>
      <c r="DP6" s="625"/>
      <c r="DQ6" s="632">
        <v>182803</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2876</v>
      </c>
      <c r="S7" s="624"/>
      <c r="T7" s="624"/>
      <c r="U7" s="624"/>
      <c r="V7" s="624"/>
      <c r="W7" s="624"/>
      <c r="X7" s="624"/>
      <c r="Y7" s="625"/>
      <c r="Z7" s="626">
        <v>0</v>
      </c>
      <c r="AA7" s="626"/>
      <c r="AB7" s="626"/>
      <c r="AC7" s="626"/>
      <c r="AD7" s="627">
        <v>2876</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1805857</v>
      </c>
      <c r="BH7" s="624"/>
      <c r="BI7" s="624"/>
      <c r="BJ7" s="624"/>
      <c r="BK7" s="624"/>
      <c r="BL7" s="624"/>
      <c r="BM7" s="624"/>
      <c r="BN7" s="625"/>
      <c r="BO7" s="626">
        <v>41.4</v>
      </c>
      <c r="BP7" s="626"/>
      <c r="BQ7" s="626"/>
      <c r="BR7" s="626"/>
      <c r="BS7" s="627">
        <v>67244</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1967011</v>
      </c>
      <c r="CS7" s="624"/>
      <c r="CT7" s="624"/>
      <c r="CU7" s="624"/>
      <c r="CV7" s="624"/>
      <c r="CW7" s="624"/>
      <c r="CX7" s="624"/>
      <c r="CY7" s="625"/>
      <c r="CZ7" s="626">
        <v>10.9</v>
      </c>
      <c r="DA7" s="626"/>
      <c r="DB7" s="626"/>
      <c r="DC7" s="626"/>
      <c r="DD7" s="632">
        <v>98105</v>
      </c>
      <c r="DE7" s="624"/>
      <c r="DF7" s="624"/>
      <c r="DG7" s="624"/>
      <c r="DH7" s="624"/>
      <c r="DI7" s="624"/>
      <c r="DJ7" s="624"/>
      <c r="DK7" s="624"/>
      <c r="DL7" s="624"/>
      <c r="DM7" s="624"/>
      <c r="DN7" s="624"/>
      <c r="DO7" s="624"/>
      <c r="DP7" s="625"/>
      <c r="DQ7" s="632">
        <v>1721494</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67253</v>
      </c>
      <c r="S8" s="624"/>
      <c r="T8" s="624"/>
      <c r="U8" s="624"/>
      <c r="V8" s="624"/>
      <c r="W8" s="624"/>
      <c r="X8" s="624"/>
      <c r="Y8" s="625"/>
      <c r="Z8" s="626">
        <v>0.4</v>
      </c>
      <c r="AA8" s="626"/>
      <c r="AB8" s="626"/>
      <c r="AC8" s="626"/>
      <c r="AD8" s="627">
        <v>67253</v>
      </c>
      <c r="AE8" s="627"/>
      <c r="AF8" s="627"/>
      <c r="AG8" s="627"/>
      <c r="AH8" s="627"/>
      <c r="AI8" s="627"/>
      <c r="AJ8" s="627"/>
      <c r="AK8" s="627"/>
      <c r="AL8" s="628">
        <v>0.7</v>
      </c>
      <c r="AM8" s="629"/>
      <c r="AN8" s="629"/>
      <c r="AO8" s="630"/>
      <c r="AP8" s="620" t="s">
        <v>227</v>
      </c>
      <c r="AQ8" s="621"/>
      <c r="AR8" s="621"/>
      <c r="AS8" s="621"/>
      <c r="AT8" s="621"/>
      <c r="AU8" s="621"/>
      <c r="AV8" s="621"/>
      <c r="AW8" s="621"/>
      <c r="AX8" s="621"/>
      <c r="AY8" s="621"/>
      <c r="AZ8" s="621"/>
      <c r="BA8" s="621"/>
      <c r="BB8" s="621"/>
      <c r="BC8" s="621"/>
      <c r="BD8" s="621"/>
      <c r="BE8" s="621"/>
      <c r="BF8" s="622"/>
      <c r="BG8" s="623">
        <v>53842</v>
      </c>
      <c r="BH8" s="624"/>
      <c r="BI8" s="624"/>
      <c r="BJ8" s="624"/>
      <c r="BK8" s="624"/>
      <c r="BL8" s="624"/>
      <c r="BM8" s="624"/>
      <c r="BN8" s="625"/>
      <c r="BO8" s="626">
        <v>1.2</v>
      </c>
      <c r="BP8" s="626"/>
      <c r="BQ8" s="626"/>
      <c r="BR8" s="626"/>
      <c r="BS8" s="627" t="s">
        <v>121</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8042914</v>
      </c>
      <c r="CS8" s="624"/>
      <c r="CT8" s="624"/>
      <c r="CU8" s="624"/>
      <c r="CV8" s="624"/>
      <c r="CW8" s="624"/>
      <c r="CX8" s="624"/>
      <c r="CY8" s="625"/>
      <c r="CZ8" s="626">
        <v>44.4</v>
      </c>
      <c r="DA8" s="626"/>
      <c r="DB8" s="626"/>
      <c r="DC8" s="626"/>
      <c r="DD8" s="632">
        <v>10027</v>
      </c>
      <c r="DE8" s="624"/>
      <c r="DF8" s="624"/>
      <c r="DG8" s="624"/>
      <c r="DH8" s="624"/>
      <c r="DI8" s="624"/>
      <c r="DJ8" s="624"/>
      <c r="DK8" s="624"/>
      <c r="DL8" s="624"/>
      <c r="DM8" s="624"/>
      <c r="DN8" s="624"/>
      <c r="DO8" s="624"/>
      <c r="DP8" s="625"/>
      <c r="DQ8" s="632">
        <v>4392087</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88562</v>
      </c>
      <c r="S9" s="624"/>
      <c r="T9" s="624"/>
      <c r="U9" s="624"/>
      <c r="V9" s="624"/>
      <c r="W9" s="624"/>
      <c r="X9" s="624"/>
      <c r="Y9" s="625"/>
      <c r="Z9" s="626">
        <v>0.5</v>
      </c>
      <c r="AA9" s="626"/>
      <c r="AB9" s="626"/>
      <c r="AC9" s="626"/>
      <c r="AD9" s="627">
        <v>88562</v>
      </c>
      <c r="AE9" s="627"/>
      <c r="AF9" s="627"/>
      <c r="AG9" s="627"/>
      <c r="AH9" s="627"/>
      <c r="AI9" s="627"/>
      <c r="AJ9" s="627"/>
      <c r="AK9" s="627"/>
      <c r="AL9" s="628">
        <v>0.9</v>
      </c>
      <c r="AM9" s="629"/>
      <c r="AN9" s="629"/>
      <c r="AO9" s="630"/>
      <c r="AP9" s="620" t="s">
        <v>230</v>
      </c>
      <c r="AQ9" s="621"/>
      <c r="AR9" s="621"/>
      <c r="AS9" s="621"/>
      <c r="AT9" s="621"/>
      <c r="AU9" s="621"/>
      <c r="AV9" s="621"/>
      <c r="AW9" s="621"/>
      <c r="AX9" s="621"/>
      <c r="AY9" s="621"/>
      <c r="AZ9" s="621"/>
      <c r="BA9" s="621"/>
      <c r="BB9" s="621"/>
      <c r="BC9" s="621"/>
      <c r="BD9" s="621"/>
      <c r="BE9" s="621"/>
      <c r="BF9" s="622"/>
      <c r="BG9" s="623">
        <v>1464551</v>
      </c>
      <c r="BH9" s="624"/>
      <c r="BI9" s="624"/>
      <c r="BJ9" s="624"/>
      <c r="BK9" s="624"/>
      <c r="BL9" s="624"/>
      <c r="BM9" s="624"/>
      <c r="BN9" s="625"/>
      <c r="BO9" s="626">
        <v>33.6</v>
      </c>
      <c r="BP9" s="626"/>
      <c r="BQ9" s="626"/>
      <c r="BR9" s="626"/>
      <c r="BS9" s="627" t="s">
        <v>121</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1916217</v>
      </c>
      <c r="CS9" s="624"/>
      <c r="CT9" s="624"/>
      <c r="CU9" s="624"/>
      <c r="CV9" s="624"/>
      <c r="CW9" s="624"/>
      <c r="CX9" s="624"/>
      <c r="CY9" s="625"/>
      <c r="CZ9" s="626">
        <v>10.6</v>
      </c>
      <c r="DA9" s="626"/>
      <c r="DB9" s="626"/>
      <c r="DC9" s="626"/>
      <c r="DD9" s="632">
        <v>371274</v>
      </c>
      <c r="DE9" s="624"/>
      <c r="DF9" s="624"/>
      <c r="DG9" s="624"/>
      <c r="DH9" s="624"/>
      <c r="DI9" s="624"/>
      <c r="DJ9" s="624"/>
      <c r="DK9" s="624"/>
      <c r="DL9" s="624"/>
      <c r="DM9" s="624"/>
      <c r="DN9" s="624"/>
      <c r="DO9" s="624"/>
      <c r="DP9" s="625"/>
      <c r="DQ9" s="632">
        <v>1224706</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121</v>
      </c>
      <c r="S10" s="624"/>
      <c r="T10" s="624"/>
      <c r="U10" s="624"/>
      <c r="V10" s="624"/>
      <c r="W10" s="624"/>
      <c r="X10" s="624"/>
      <c r="Y10" s="625"/>
      <c r="Z10" s="626" t="s">
        <v>121</v>
      </c>
      <c r="AA10" s="626"/>
      <c r="AB10" s="626"/>
      <c r="AC10" s="626"/>
      <c r="AD10" s="627" t="s">
        <v>121</v>
      </c>
      <c r="AE10" s="627"/>
      <c r="AF10" s="627"/>
      <c r="AG10" s="627"/>
      <c r="AH10" s="627"/>
      <c r="AI10" s="627"/>
      <c r="AJ10" s="627"/>
      <c r="AK10" s="627"/>
      <c r="AL10" s="628" t="s">
        <v>121</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124207</v>
      </c>
      <c r="BH10" s="624"/>
      <c r="BI10" s="624"/>
      <c r="BJ10" s="624"/>
      <c r="BK10" s="624"/>
      <c r="BL10" s="624"/>
      <c r="BM10" s="624"/>
      <c r="BN10" s="625"/>
      <c r="BO10" s="626">
        <v>2.8</v>
      </c>
      <c r="BP10" s="626"/>
      <c r="BQ10" s="626"/>
      <c r="BR10" s="626"/>
      <c r="BS10" s="627">
        <v>20681</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5000</v>
      </c>
      <c r="CS10" s="624"/>
      <c r="CT10" s="624"/>
      <c r="CU10" s="624"/>
      <c r="CV10" s="624"/>
      <c r="CW10" s="624"/>
      <c r="CX10" s="624"/>
      <c r="CY10" s="625"/>
      <c r="CZ10" s="626">
        <v>0</v>
      </c>
      <c r="DA10" s="626"/>
      <c r="DB10" s="626"/>
      <c r="DC10" s="626"/>
      <c r="DD10" s="632" t="s">
        <v>121</v>
      </c>
      <c r="DE10" s="624"/>
      <c r="DF10" s="624"/>
      <c r="DG10" s="624"/>
      <c r="DH10" s="624"/>
      <c r="DI10" s="624"/>
      <c r="DJ10" s="624"/>
      <c r="DK10" s="624"/>
      <c r="DL10" s="624"/>
      <c r="DM10" s="624"/>
      <c r="DN10" s="624"/>
      <c r="DO10" s="624"/>
      <c r="DP10" s="625"/>
      <c r="DQ10" s="632">
        <v>5000</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884859</v>
      </c>
      <c r="S11" s="624"/>
      <c r="T11" s="624"/>
      <c r="U11" s="624"/>
      <c r="V11" s="624"/>
      <c r="W11" s="624"/>
      <c r="X11" s="624"/>
      <c r="Y11" s="625"/>
      <c r="Z11" s="628">
        <v>4.8</v>
      </c>
      <c r="AA11" s="629"/>
      <c r="AB11" s="629"/>
      <c r="AC11" s="635"/>
      <c r="AD11" s="632">
        <v>884859</v>
      </c>
      <c r="AE11" s="624"/>
      <c r="AF11" s="624"/>
      <c r="AG11" s="624"/>
      <c r="AH11" s="624"/>
      <c r="AI11" s="624"/>
      <c r="AJ11" s="624"/>
      <c r="AK11" s="625"/>
      <c r="AL11" s="628">
        <v>9.4</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163257</v>
      </c>
      <c r="BH11" s="624"/>
      <c r="BI11" s="624"/>
      <c r="BJ11" s="624"/>
      <c r="BK11" s="624"/>
      <c r="BL11" s="624"/>
      <c r="BM11" s="624"/>
      <c r="BN11" s="625"/>
      <c r="BO11" s="626">
        <v>3.7</v>
      </c>
      <c r="BP11" s="626"/>
      <c r="BQ11" s="626"/>
      <c r="BR11" s="626"/>
      <c r="BS11" s="627">
        <v>46563</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319013</v>
      </c>
      <c r="CS11" s="624"/>
      <c r="CT11" s="624"/>
      <c r="CU11" s="624"/>
      <c r="CV11" s="624"/>
      <c r="CW11" s="624"/>
      <c r="CX11" s="624"/>
      <c r="CY11" s="625"/>
      <c r="CZ11" s="626">
        <v>1.8</v>
      </c>
      <c r="DA11" s="626"/>
      <c r="DB11" s="626"/>
      <c r="DC11" s="626"/>
      <c r="DD11" s="632">
        <v>81202</v>
      </c>
      <c r="DE11" s="624"/>
      <c r="DF11" s="624"/>
      <c r="DG11" s="624"/>
      <c r="DH11" s="624"/>
      <c r="DI11" s="624"/>
      <c r="DJ11" s="624"/>
      <c r="DK11" s="624"/>
      <c r="DL11" s="624"/>
      <c r="DM11" s="624"/>
      <c r="DN11" s="624"/>
      <c r="DO11" s="624"/>
      <c r="DP11" s="625"/>
      <c r="DQ11" s="632">
        <v>148905</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t="s">
        <v>121</v>
      </c>
      <c r="S12" s="624"/>
      <c r="T12" s="624"/>
      <c r="U12" s="624"/>
      <c r="V12" s="624"/>
      <c r="W12" s="624"/>
      <c r="X12" s="624"/>
      <c r="Y12" s="625"/>
      <c r="Z12" s="626" t="s">
        <v>121</v>
      </c>
      <c r="AA12" s="626"/>
      <c r="AB12" s="626"/>
      <c r="AC12" s="626"/>
      <c r="AD12" s="627" t="s">
        <v>121</v>
      </c>
      <c r="AE12" s="627"/>
      <c r="AF12" s="627"/>
      <c r="AG12" s="627"/>
      <c r="AH12" s="627"/>
      <c r="AI12" s="627"/>
      <c r="AJ12" s="627"/>
      <c r="AK12" s="627"/>
      <c r="AL12" s="628" t="s">
        <v>121</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2058125</v>
      </c>
      <c r="BH12" s="624"/>
      <c r="BI12" s="624"/>
      <c r="BJ12" s="624"/>
      <c r="BK12" s="624"/>
      <c r="BL12" s="624"/>
      <c r="BM12" s="624"/>
      <c r="BN12" s="625"/>
      <c r="BO12" s="626">
        <v>47.2</v>
      </c>
      <c r="BP12" s="626"/>
      <c r="BQ12" s="626"/>
      <c r="BR12" s="626"/>
      <c r="BS12" s="627" t="s">
        <v>121</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246382</v>
      </c>
      <c r="CS12" s="624"/>
      <c r="CT12" s="624"/>
      <c r="CU12" s="624"/>
      <c r="CV12" s="624"/>
      <c r="CW12" s="624"/>
      <c r="CX12" s="624"/>
      <c r="CY12" s="625"/>
      <c r="CZ12" s="626">
        <v>1.4</v>
      </c>
      <c r="DA12" s="626"/>
      <c r="DB12" s="626"/>
      <c r="DC12" s="626"/>
      <c r="DD12" s="632">
        <v>913</v>
      </c>
      <c r="DE12" s="624"/>
      <c r="DF12" s="624"/>
      <c r="DG12" s="624"/>
      <c r="DH12" s="624"/>
      <c r="DI12" s="624"/>
      <c r="DJ12" s="624"/>
      <c r="DK12" s="624"/>
      <c r="DL12" s="624"/>
      <c r="DM12" s="624"/>
      <c r="DN12" s="624"/>
      <c r="DO12" s="624"/>
      <c r="DP12" s="625"/>
      <c r="DQ12" s="632">
        <v>225543</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t="s">
        <v>121</v>
      </c>
      <c r="S13" s="624"/>
      <c r="T13" s="624"/>
      <c r="U13" s="624"/>
      <c r="V13" s="624"/>
      <c r="W13" s="624"/>
      <c r="X13" s="624"/>
      <c r="Y13" s="625"/>
      <c r="Z13" s="626" t="s">
        <v>121</v>
      </c>
      <c r="AA13" s="626"/>
      <c r="AB13" s="626"/>
      <c r="AC13" s="626"/>
      <c r="AD13" s="627" t="s">
        <v>121</v>
      </c>
      <c r="AE13" s="627"/>
      <c r="AF13" s="627"/>
      <c r="AG13" s="627"/>
      <c r="AH13" s="627"/>
      <c r="AI13" s="627"/>
      <c r="AJ13" s="627"/>
      <c r="AK13" s="627"/>
      <c r="AL13" s="628" t="s">
        <v>121</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2044320</v>
      </c>
      <c r="BH13" s="624"/>
      <c r="BI13" s="624"/>
      <c r="BJ13" s="624"/>
      <c r="BK13" s="624"/>
      <c r="BL13" s="624"/>
      <c r="BM13" s="624"/>
      <c r="BN13" s="625"/>
      <c r="BO13" s="626">
        <v>46.9</v>
      </c>
      <c r="BP13" s="626"/>
      <c r="BQ13" s="626"/>
      <c r="BR13" s="626"/>
      <c r="BS13" s="627" t="s">
        <v>121</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1808075</v>
      </c>
      <c r="CS13" s="624"/>
      <c r="CT13" s="624"/>
      <c r="CU13" s="624"/>
      <c r="CV13" s="624"/>
      <c r="CW13" s="624"/>
      <c r="CX13" s="624"/>
      <c r="CY13" s="625"/>
      <c r="CZ13" s="626">
        <v>10</v>
      </c>
      <c r="DA13" s="626"/>
      <c r="DB13" s="626"/>
      <c r="DC13" s="626"/>
      <c r="DD13" s="632">
        <v>1120556</v>
      </c>
      <c r="DE13" s="624"/>
      <c r="DF13" s="624"/>
      <c r="DG13" s="624"/>
      <c r="DH13" s="624"/>
      <c r="DI13" s="624"/>
      <c r="DJ13" s="624"/>
      <c r="DK13" s="624"/>
      <c r="DL13" s="624"/>
      <c r="DM13" s="624"/>
      <c r="DN13" s="624"/>
      <c r="DO13" s="624"/>
      <c r="DP13" s="625"/>
      <c r="DQ13" s="632">
        <v>760260</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t="s">
        <v>121</v>
      </c>
      <c r="S14" s="624"/>
      <c r="T14" s="624"/>
      <c r="U14" s="624"/>
      <c r="V14" s="624"/>
      <c r="W14" s="624"/>
      <c r="X14" s="624"/>
      <c r="Y14" s="625"/>
      <c r="Z14" s="626" t="s">
        <v>121</v>
      </c>
      <c r="AA14" s="626"/>
      <c r="AB14" s="626"/>
      <c r="AC14" s="626"/>
      <c r="AD14" s="627" t="s">
        <v>121</v>
      </c>
      <c r="AE14" s="627"/>
      <c r="AF14" s="627"/>
      <c r="AG14" s="627"/>
      <c r="AH14" s="627"/>
      <c r="AI14" s="627"/>
      <c r="AJ14" s="627"/>
      <c r="AK14" s="627"/>
      <c r="AL14" s="628" t="s">
        <v>121</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154275</v>
      </c>
      <c r="BH14" s="624"/>
      <c r="BI14" s="624"/>
      <c r="BJ14" s="624"/>
      <c r="BK14" s="624"/>
      <c r="BL14" s="624"/>
      <c r="BM14" s="624"/>
      <c r="BN14" s="625"/>
      <c r="BO14" s="626">
        <v>3.5</v>
      </c>
      <c r="BP14" s="626"/>
      <c r="BQ14" s="626"/>
      <c r="BR14" s="626"/>
      <c r="BS14" s="627">
        <v>3298</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571231</v>
      </c>
      <c r="CS14" s="624"/>
      <c r="CT14" s="624"/>
      <c r="CU14" s="624"/>
      <c r="CV14" s="624"/>
      <c r="CW14" s="624"/>
      <c r="CX14" s="624"/>
      <c r="CY14" s="625"/>
      <c r="CZ14" s="626">
        <v>3.2</v>
      </c>
      <c r="DA14" s="626"/>
      <c r="DB14" s="626"/>
      <c r="DC14" s="626"/>
      <c r="DD14" s="632">
        <v>102130</v>
      </c>
      <c r="DE14" s="624"/>
      <c r="DF14" s="624"/>
      <c r="DG14" s="624"/>
      <c r="DH14" s="624"/>
      <c r="DI14" s="624"/>
      <c r="DJ14" s="624"/>
      <c r="DK14" s="624"/>
      <c r="DL14" s="624"/>
      <c r="DM14" s="624"/>
      <c r="DN14" s="624"/>
      <c r="DO14" s="624"/>
      <c r="DP14" s="625"/>
      <c r="DQ14" s="632">
        <v>456856</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v>8693</v>
      </c>
      <c r="S15" s="624"/>
      <c r="T15" s="624"/>
      <c r="U15" s="624"/>
      <c r="V15" s="624"/>
      <c r="W15" s="624"/>
      <c r="X15" s="624"/>
      <c r="Y15" s="625"/>
      <c r="Z15" s="626">
        <v>0</v>
      </c>
      <c r="AA15" s="626"/>
      <c r="AB15" s="626"/>
      <c r="AC15" s="626"/>
      <c r="AD15" s="627">
        <v>8693</v>
      </c>
      <c r="AE15" s="627"/>
      <c r="AF15" s="627"/>
      <c r="AG15" s="627"/>
      <c r="AH15" s="627"/>
      <c r="AI15" s="627"/>
      <c r="AJ15" s="627"/>
      <c r="AK15" s="627"/>
      <c r="AL15" s="628">
        <v>0.1</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340639</v>
      </c>
      <c r="BH15" s="624"/>
      <c r="BI15" s="624"/>
      <c r="BJ15" s="624"/>
      <c r="BK15" s="624"/>
      <c r="BL15" s="624"/>
      <c r="BM15" s="624"/>
      <c r="BN15" s="625"/>
      <c r="BO15" s="626">
        <v>7.8</v>
      </c>
      <c r="BP15" s="626"/>
      <c r="BQ15" s="626"/>
      <c r="BR15" s="626"/>
      <c r="BS15" s="627" t="s">
        <v>121</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1419430</v>
      </c>
      <c r="CS15" s="624"/>
      <c r="CT15" s="624"/>
      <c r="CU15" s="624"/>
      <c r="CV15" s="624"/>
      <c r="CW15" s="624"/>
      <c r="CX15" s="624"/>
      <c r="CY15" s="625"/>
      <c r="CZ15" s="626">
        <v>7.8</v>
      </c>
      <c r="DA15" s="626"/>
      <c r="DB15" s="626"/>
      <c r="DC15" s="626"/>
      <c r="DD15" s="632">
        <v>296307</v>
      </c>
      <c r="DE15" s="624"/>
      <c r="DF15" s="624"/>
      <c r="DG15" s="624"/>
      <c r="DH15" s="624"/>
      <c r="DI15" s="624"/>
      <c r="DJ15" s="624"/>
      <c r="DK15" s="624"/>
      <c r="DL15" s="624"/>
      <c r="DM15" s="624"/>
      <c r="DN15" s="624"/>
      <c r="DO15" s="624"/>
      <c r="DP15" s="625"/>
      <c r="DQ15" s="632">
        <v>1252962</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82288</v>
      </c>
      <c r="S16" s="624"/>
      <c r="T16" s="624"/>
      <c r="U16" s="624"/>
      <c r="V16" s="624"/>
      <c r="W16" s="624"/>
      <c r="X16" s="624"/>
      <c r="Y16" s="625"/>
      <c r="Z16" s="626">
        <v>0.4</v>
      </c>
      <c r="AA16" s="626"/>
      <c r="AB16" s="626"/>
      <c r="AC16" s="626"/>
      <c r="AD16" s="627">
        <v>82288</v>
      </c>
      <c r="AE16" s="627"/>
      <c r="AF16" s="627"/>
      <c r="AG16" s="627"/>
      <c r="AH16" s="627"/>
      <c r="AI16" s="627"/>
      <c r="AJ16" s="627"/>
      <c r="AK16" s="627"/>
      <c r="AL16" s="628">
        <v>0.9</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121</v>
      </c>
      <c r="BH16" s="624"/>
      <c r="BI16" s="624"/>
      <c r="BJ16" s="624"/>
      <c r="BK16" s="624"/>
      <c r="BL16" s="624"/>
      <c r="BM16" s="624"/>
      <c r="BN16" s="625"/>
      <c r="BO16" s="626" t="s">
        <v>121</v>
      </c>
      <c r="BP16" s="626"/>
      <c r="BQ16" s="626"/>
      <c r="BR16" s="626"/>
      <c r="BS16" s="627" t="s">
        <v>121</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t="s">
        <v>121</v>
      </c>
      <c r="CS16" s="624"/>
      <c r="CT16" s="624"/>
      <c r="CU16" s="624"/>
      <c r="CV16" s="624"/>
      <c r="CW16" s="624"/>
      <c r="CX16" s="624"/>
      <c r="CY16" s="625"/>
      <c r="CZ16" s="626" t="s">
        <v>121</v>
      </c>
      <c r="DA16" s="626"/>
      <c r="DB16" s="626"/>
      <c r="DC16" s="626"/>
      <c r="DD16" s="632" t="s">
        <v>121</v>
      </c>
      <c r="DE16" s="624"/>
      <c r="DF16" s="624"/>
      <c r="DG16" s="624"/>
      <c r="DH16" s="624"/>
      <c r="DI16" s="624"/>
      <c r="DJ16" s="624"/>
      <c r="DK16" s="624"/>
      <c r="DL16" s="624"/>
      <c r="DM16" s="624"/>
      <c r="DN16" s="624"/>
      <c r="DO16" s="624"/>
      <c r="DP16" s="625"/>
      <c r="DQ16" s="632" t="s">
        <v>121</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162571</v>
      </c>
      <c r="S17" s="624"/>
      <c r="T17" s="624"/>
      <c r="U17" s="624"/>
      <c r="V17" s="624"/>
      <c r="W17" s="624"/>
      <c r="X17" s="624"/>
      <c r="Y17" s="625"/>
      <c r="Z17" s="626">
        <v>0.9</v>
      </c>
      <c r="AA17" s="626"/>
      <c r="AB17" s="626"/>
      <c r="AC17" s="626"/>
      <c r="AD17" s="627">
        <v>162571</v>
      </c>
      <c r="AE17" s="627"/>
      <c r="AF17" s="627"/>
      <c r="AG17" s="627"/>
      <c r="AH17" s="627"/>
      <c r="AI17" s="627"/>
      <c r="AJ17" s="627"/>
      <c r="AK17" s="627"/>
      <c r="AL17" s="628">
        <v>1.7</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121</v>
      </c>
      <c r="BH17" s="624"/>
      <c r="BI17" s="624"/>
      <c r="BJ17" s="624"/>
      <c r="BK17" s="624"/>
      <c r="BL17" s="624"/>
      <c r="BM17" s="624"/>
      <c r="BN17" s="625"/>
      <c r="BO17" s="626" t="s">
        <v>121</v>
      </c>
      <c r="BP17" s="626"/>
      <c r="BQ17" s="626"/>
      <c r="BR17" s="626"/>
      <c r="BS17" s="627" t="s">
        <v>121</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1638004</v>
      </c>
      <c r="CS17" s="624"/>
      <c r="CT17" s="624"/>
      <c r="CU17" s="624"/>
      <c r="CV17" s="624"/>
      <c r="CW17" s="624"/>
      <c r="CX17" s="624"/>
      <c r="CY17" s="625"/>
      <c r="CZ17" s="626">
        <v>9</v>
      </c>
      <c r="DA17" s="626"/>
      <c r="DB17" s="626"/>
      <c r="DC17" s="626"/>
      <c r="DD17" s="632" t="s">
        <v>121</v>
      </c>
      <c r="DE17" s="624"/>
      <c r="DF17" s="624"/>
      <c r="DG17" s="624"/>
      <c r="DH17" s="624"/>
      <c r="DI17" s="624"/>
      <c r="DJ17" s="624"/>
      <c r="DK17" s="624"/>
      <c r="DL17" s="624"/>
      <c r="DM17" s="624"/>
      <c r="DN17" s="624"/>
      <c r="DO17" s="624"/>
      <c r="DP17" s="625"/>
      <c r="DQ17" s="632">
        <v>1560929</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17984</v>
      </c>
      <c r="S18" s="624"/>
      <c r="T18" s="624"/>
      <c r="U18" s="624"/>
      <c r="V18" s="624"/>
      <c r="W18" s="624"/>
      <c r="X18" s="624"/>
      <c r="Y18" s="625"/>
      <c r="Z18" s="626">
        <v>0.1</v>
      </c>
      <c r="AA18" s="626"/>
      <c r="AB18" s="626"/>
      <c r="AC18" s="626"/>
      <c r="AD18" s="627">
        <v>17984</v>
      </c>
      <c r="AE18" s="627"/>
      <c r="AF18" s="627"/>
      <c r="AG18" s="627"/>
      <c r="AH18" s="627"/>
      <c r="AI18" s="627"/>
      <c r="AJ18" s="627"/>
      <c r="AK18" s="627"/>
      <c r="AL18" s="628">
        <v>0.2</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121</v>
      </c>
      <c r="BH18" s="624"/>
      <c r="BI18" s="624"/>
      <c r="BJ18" s="624"/>
      <c r="BK18" s="624"/>
      <c r="BL18" s="624"/>
      <c r="BM18" s="624"/>
      <c r="BN18" s="625"/>
      <c r="BO18" s="626" t="s">
        <v>121</v>
      </c>
      <c r="BP18" s="626"/>
      <c r="BQ18" s="626"/>
      <c r="BR18" s="626"/>
      <c r="BS18" s="627" t="s">
        <v>121</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121</v>
      </c>
      <c r="CS18" s="624"/>
      <c r="CT18" s="624"/>
      <c r="CU18" s="624"/>
      <c r="CV18" s="624"/>
      <c r="CW18" s="624"/>
      <c r="CX18" s="624"/>
      <c r="CY18" s="625"/>
      <c r="CZ18" s="626" t="s">
        <v>121</v>
      </c>
      <c r="DA18" s="626"/>
      <c r="DB18" s="626"/>
      <c r="DC18" s="626"/>
      <c r="DD18" s="632" t="s">
        <v>121</v>
      </c>
      <c r="DE18" s="624"/>
      <c r="DF18" s="624"/>
      <c r="DG18" s="624"/>
      <c r="DH18" s="624"/>
      <c r="DI18" s="624"/>
      <c r="DJ18" s="624"/>
      <c r="DK18" s="624"/>
      <c r="DL18" s="624"/>
      <c r="DM18" s="624"/>
      <c r="DN18" s="624"/>
      <c r="DO18" s="624"/>
      <c r="DP18" s="625"/>
      <c r="DQ18" s="632" t="s">
        <v>121</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142546</v>
      </c>
      <c r="S19" s="624"/>
      <c r="T19" s="624"/>
      <c r="U19" s="624"/>
      <c r="V19" s="624"/>
      <c r="W19" s="624"/>
      <c r="X19" s="624"/>
      <c r="Y19" s="625"/>
      <c r="Z19" s="626">
        <v>0.8</v>
      </c>
      <c r="AA19" s="626"/>
      <c r="AB19" s="626"/>
      <c r="AC19" s="626"/>
      <c r="AD19" s="627">
        <v>142546</v>
      </c>
      <c r="AE19" s="627"/>
      <c r="AF19" s="627"/>
      <c r="AG19" s="627"/>
      <c r="AH19" s="627"/>
      <c r="AI19" s="627"/>
      <c r="AJ19" s="627"/>
      <c r="AK19" s="627"/>
      <c r="AL19" s="628">
        <v>1.5</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1863</v>
      </c>
      <c r="BH19" s="624"/>
      <c r="BI19" s="624"/>
      <c r="BJ19" s="624"/>
      <c r="BK19" s="624"/>
      <c r="BL19" s="624"/>
      <c r="BM19" s="624"/>
      <c r="BN19" s="625"/>
      <c r="BO19" s="626">
        <v>0</v>
      </c>
      <c r="BP19" s="626"/>
      <c r="BQ19" s="626"/>
      <c r="BR19" s="626"/>
      <c r="BS19" s="627" t="s">
        <v>121</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121</v>
      </c>
      <c r="CS19" s="624"/>
      <c r="CT19" s="624"/>
      <c r="CU19" s="624"/>
      <c r="CV19" s="624"/>
      <c r="CW19" s="624"/>
      <c r="CX19" s="624"/>
      <c r="CY19" s="625"/>
      <c r="CZ19" s="626" t="s">
        <v>121</v>
      </c>
      <c r="DA19" s="626"/>
      <c r="DB19" s="626"/>
      <c r="DC19" s="626"/>
      <c r="DD19" s="632" t="s">
        <v>121</v>
      </c>
      <c r="DE19" s="624"/>
      <c r="DF19" s="624"/>
      <c r="DG19" s="624"/>
      <c r="DH19" s="624"/>
      <c r="DI19" s="624"/>
      <c r="DJ19" s="624"/>
      <c r="DK19" s="624"/>
      <c r="DL19" s="624"/>
      <c r="DM19" s="624"/>
      <c r="DN19" s="624"/>
      <c r="DO19" s="624"/>
      <c r="DP19" s="625"/>
      <c r="DQ19" s="632" t="s">
        <v>121</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v>2041</v>
      </c>
      <c r="S20" s="624"/>
      <c r="T20" s="624"/>
      <c r="U20" s="624"/>
      <c r="V20" s="624"/>
      <c r="W20" s="624"/>
      <c r="X20" s="624"/>
      <c r="Y20" s="625"/>
      <c r="Z20" s="626">
        <v>0</v>
      </c>
      <c r="AA20" s="626"/>
      <c r="AB20" s="626"/>
      <c r="AC20" s="626"/>
      <c r="AD20" s="627">
        <v>2041</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1863</v>
      </c>
      <c r="BH20" s="624"/>
      <c r="BI20" s="624"/>
      <c r="BJ20" s="624"/>
      <c r="BK20" s="624"/>
      <c r="BL20" s="624"/>
      <c r="BM20" s="624"/>
      <c r="BN20" s="625"/>
      <c r="BO20" s="626">
        <v>0</v>
      </c>
      <c r="BP20" s="626"/>
      <c r="BQ20" s="626"/>
      <c r="BR20" s="626"/>
      <c r="BS20" s="627" t="s">
        <v>121</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18116168</v>
      </c>
      <c r="CS20" s="624"/>
      <c r="CT20" s="624"/>
      <c r="CU20" s="624"/>
      <c r="CV20" s="624"/>
      <c r="CW20" s="624"/>
      <c r="CX20" s="624"/>
      <c r="CY20" s="625"/>
      <c r="CZ20" s="626">
        <v>100</v>
      </c>
      <c r="DA20" s="626"/>
      <c r="DB20" s="626"/>
      <c r="DC20" s="626"/>
      <c r="DD20" s="632">
        <v>2080514</v>
      </c>
      <c r="DE20" s="624"/>
      <c r="DF20" s="624"/>
      <c r="DG20" s="624"/>
      <c r="DH20" s="624"/>
      <c r="DI20" s="624"/>
      <c r="DJ20" s="624"/>
      <c r="DK20" s="624"/>
      <c r="DL20" s="624"/>
      <c r="DM20" s="624"/>
      <c r="DN20" s="624"/>
      <c r="DO20" s="624"/>
      <c r="DP20" s="625"/>
      <c r="DQ20" s="632">
        <v>11931545</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4414262</v>
      </c>
      <c r="S21" s="624"/>
      <c r="T21" s="624"/>
      <c r="U21" s="624"/>
      <c r="V21" s="624"/>
      <c r="W21" s="624"/>
      <c r="X21" s="624"/>
      <c r="Y21" s="625"/>
      <c r="Z21" s="626">
        <v>24</v>
      </c>
      <c r="AA21" s="626"/>
      <c r="AB21" s="626"/>
      <c r="AC21" s="626"/>
      <c r="AD21" s="627">
        <v>3572709</v>
      </c>
      <c r="AE21" s="627"/>
      <c r="AF21" s="627"/>
      <c r="AG21" s="627"/>
      <c r="AH21" s="627"/>
      <c r="AI21" s="627"/>
      <c r="AJ21" s="627"/>
      <c r="AK21" s="627"/>
      <c r="AL21" s="628">
        <v>38.1</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1863</v>
      </c>
      <c r="BH21" s="624"/>
      <c r="BI21" s="624"/>
      <c r="BJ21" s="624"/>
      <c r="BK21" s="624"/>
      <c r="BL21" s="624"/>
      <c r="BM21" s="624"/>
      <c r="BN21" s="625"/>
      <c r="BO21" s="626">
        <v>0</v>
      </c>
      <c r="BP21" s="626"/>
      <c r="BQ21" s="626"/>
      <c r="BR21" s="626"/>
      <c r="BS21" s="627" t="s">
        <v>121</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3572709</v>
      </c>
      <c r="S22" s="624"/>
      <c r="T22" s="624"/>
      <c r="U22" s="624"/>
      <c r="V22" s="624"/>
      <c r="W22" s="624"/>
      <c r="X22" s="624"/>
      <c r="Y22" s="625"/>
      <c r="Z22" s="626">
        <v>19.399999999999999</v>
      </c>
      <c r="AA22" s="626"/>
      <c r="AB22" s="626"/>
      <c r="AC22" s="626"/>
      <c r="AD22" s="627">
        <v>3572709</v>
      </c>
      <c r="AE22" s="627"/>
      <c r="AF22" s="627"/>
      <c r="AG22" s="627"/>
      <c r="AH22" s="627"/>
      <c r="AI22" s="627"/>
      <c r="AJ22" s="627"/>
      <c r="AK22" s="627"/>
      <c r="AL22" s="628">
        <v>38.1</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121</v>
      </c>
      <c r="BH22" s="624"/>
      <c r="BI22" s="624"/>
      <c r="BJ22" s="624"/>
      <c r="BK22" s="624"/>
      <c r="BL22" s="624"/>
      <c r="BM22" s="624"/>
      <c r="BN22" s="625"/>
      <c r="BO22" s="626" t="s">
        <v>121</v>
      </c>
      <c r="BP22" s="626"/>
      <c r="BQ22" s="626"/>
      <c r="BR22" s="626"/>
      <c r="BS22" s="627" t="s">
        <v>121</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841553</v>
      </c>
      <c r="S23" s="624"/>
      <c r="T23" s="624"/>
      <c r="U23" s="624"/>
      <c r="V23" s="624"/>
      <c r="W23" s="624"/>
      <c r="X23" s="624"/>
      <c r="Y23" s="625"/>
      <c r="Z23" s="626">
        <v>4.5999999999999996</v>
      </c>
      <c r="AA23" s="626"/>
      <c r="AB23" s="626"/>
      <c r="AC23" s="626"/>
      <c r="AD23" s="627" t="s">
        <v>121</v>
      </c>
      <c r="AE23" s="627"/>
      <c r="AF23" s="627"/>
      <c r="AG23" s="627"/>
      <c r="AH23" s="627"/>
      <c r="AI23" s="627"/>
      <c r="AJ23" s="627"/>
      <c r="AK23" s="627"/>
      <c r="AL23" s="628" t="s">
        <v>121</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121</v>
      </c>
      <c r="BH23" s="624"/>
      <c r="BI23" s="624"/>
      <c r="BJ23" s="624"/>
      <c r="BK23" s="624"/>
      <c r="BL23" s="624"/>
      <c r="BM23" s="624"/>
      <c r="BN23" s="625"/>
      <c r="BO23" s="626" t="s">
        <v>121</v>
      </c>
      <c r="BP23" s="626"/>
      <c r="BQ23" s="626"/>
      <c r="BR23" s="626"/>
      <c r="BS23" s="627" t="s">
        <v>121</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t="s">
        <v>121</v>
      </c>
      <c r="S24" s="624"/>
      <c r="T24" s="624"/>
      <c r="U24" s="624"/>
      <c r="V24" s="624"/>
      <c r="W24" s="624"/>
      <c r="X24" s="624"/>
      <c r="Y24" s="625"/>
      <c r="Z24" s="626" t="s">
        <v>121</v>
      </c>
      <c r="AA24" s="626"/>
      <c r="AB24" s="626"/>
      <c r="AC24" s="626"/>
      <c r="AD24" s="627" t="s">
        <v>121</v>
      </c>
      <c r="AE24" s="627"/>
      <c r="AF24" s="627"/>
      <c r="AG24" s="627"/>
      <c r="AH24" s="627"/>
      <c r="AI24" s="627"/>
      <c r="AJ24" s="627"/>
      <c r="AK24" s="627"/>
      <c r="AL24" s="628" t="s">
        <v>121</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121</v>
      </c>
      <c r="BH24" s="624"/>
      <c r="BI24" s="624"/>
      <c r="BJ24" s="624"/>
      <c r="BK24" s="624"/>
      <c r="BL24" s="624"/>
      <c r="BM24" s="624"/>
      <c r="BN24" s="625"/>
      <c r="BO24" s="626" t="s">
        <v>121</v>
      </c>
      <c r="BP24" s="626"/>
      <c r="BQ24" s="626"/>
      <c r="BR24" s="626"/>
      <c r="BS24" s="627" t="s">
        <v>121</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9541044</v>
      </c>
      <c r="CS24" s="613"/>
      <c r="CT24" s="613"/>
      <c r="CU24" s="613"/>
      <c r="CV24" s="613"/>
      <c r="CW24" s="613"/>
      <c r="CX24" s="613"/>
      <c r="CY24" s="614"/>
      <c r="CZ24" s="617">
        <v>52.7</v>
      </c>
      <c r="DA24" s="618"/>
      <c r="DB24" s="618"/>
      <c r="DC24" s="634"/>
      <c r="DD24" s="655">
        <v>6705669</v>
      </c>
      <c r="DE24" s="613"/>
      <c r="DF24" s="613"/>
      <c r="DG24" s="613"/>
      <c r="DH24" s="613"/>
      <c r="DI24" s="613"/>
      <c r="DJ24" s="613"/>
      <c r="DK24" s="614"/>
      <c r="DL24" s="655">
        <v>5793367</v>
      </c>
      <c r="DM24" s="613"/>
      <c r="DN24" s="613"/>
      <c r="DO24" s="613"/>
      <c r="DP24" s="613"/>
      <c r="DQ24" s="613"/>
      <c r="DR24" s="613"/>
      <c r="DS24" s="613"/>
      <c r="DT24" s="613"/>
      <c r="DU24" s="613"/>
      <c r="DV24" s="614"/>
      <c r="DW24" s="617">
        <v>61.1</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10183113</v>
      </c>
      <c r="S25" s="624"/>
      <c r="T25" s="624"/>
      <c r="U25" s="624"/>
      <c r="V25" s="624"/>
      <c r="W25" s="624"/>
      <c r="X25" s="624"/>
      <c r="Y25" s="625"/>
      <c r="Z25" s="626">
        <v>55.4</v>
      </c>
      <c r="AA25" s="626"/>
      <c r="AB25" s="626"/>
      <c r="AC25" s="626"/>
      <c r="AD25" s="627">
        <v>9341560</v>
      </c>
      <c r="AE25" s="627"/>
      <c r="AF25" s="627"/>
      <c r="AG25" s="627"/>
      <c r="AH25" s="627"/>
      <c r="AI25" s="627"/>
      <c r="AJ25" s="627"/>
      <c r="AK25" s="627"/>
      <c r="AL25" s="628">
        <v>99.5</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121</v>
      </c>
      <c r="BH25" s="624"/>
      <c r="BI25" s="624"/>
      <c r="BJ25" s="624"/>
      <c r="BK25" s="624"/>
      <c r="BL25" s="624"/>
      <c r="BM25" s="624"/>
      <c r="BN25" s="625"/>
      <c r="BO25" s="626" t="s">
        <v>121</v>
      </c>
      <c r="BP25" s="626"/>
      <c r="BQ25" s="626"/>
      <c r="BR25" s="626"/>
      <c r="BS25" s="627" t="s">
        <v>121</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3898142</v>
      </c>
      <c r="CS25" s="656"/>
      <c r="CT25" s="656"/>
      <c r="CU25" s="656"/>
      <c r="CV25" s="656"/>
      <c r="CW25" s="656"/>
      <c r="CX25" s="656"/>
      <c r="CY25" s="657"/>
      <c r="CZ25" s="628">
        <v>21.5</v>
      </c>
      <c r="DA25" s="653"/>
      <c r="DB25" s="653"/>
      <c r="DC25" s="658"/>
      <c r="DD25" s="632">
        <v>3658518</v>
      </c>
      <c r="DE25" s="656"/>
      <c r="DF25" s="656"/>
      <c r="DG25" s="656"/>
      <c r="DH25" s="656"/>
      <c r="DI25" s="656"/>
      <c r="DJ25" s="656"/>
      <c r="DK25" s="657"/>
      <c r="DL25" s="632">
        <v>3258276</v>
      </c>
      <c r="DM25" s="656"/>
      <c r="DN25" s="656"/>
      <c r="DO25" s="656"/>
      <c r="DP25" s="656"/>
      <c r="DQ25" s="656"/>
      <c r="DR25" s="656"/>
      <c r="DS25" s="656"/>
      <c r="DT25" s="656"/>
      <c r="DU25" s="656"/>
      <c r="DV25" s="657"/>
      <c r="DW25" s="628">
        <v>34.299999999999997</v>
      </c>
      <c r="DX25" s="653"/>
      <c r="DY25" s="653"/>
      <c r="DZ25" s="653"/>
      <c r="EA25" s="653"/>
      <c r="EB25" s="653"/>
      <c r="EC25" s="654"/>
    </row>
    <row r="26" spans="2:133" ht="11.25" customHeight="1" x14ac:dyDescent="0.2">
      <c r="B26" s="620" t="s">
        <v>283</v>
      </c>
      <c r="C26" s="621"/>
      <c r="D26" s="621"/>
      <c r="E26" s="621"/>
      <c r="F26" s="621"/>
      <c r="G26" s="621"/>
      <c r="H26" s="621"/>
      <c r="I26" s="621"/>
      <c r="J26" s="621"/>
      <c r="K26" s="621"/>
      <c r="L26" s="621"/>
      <c r="M26" s="621"/>
      <c r="N26" s="621"/>
      <c r="O26" s="621"/>
      <c r="P26" s="621"/>
      <c r="Q26" s="622"/>
      <c r="R26" s="623">
        <v>4511</v>
      </c>
      <c r="S26" s="624"/>
      <c r="T26" s="624"/>
      <c r="U26" s="624"/>
      <c r="V26" s="624"/>
      <c r="W26" s="624"/>
      <c r="X26" s="624"/>
      <c r="Y26" s="625"/>
      <c r="Z26" s="626">
        <v>0</v>
      </c>
      <c r="AA26" s="626"/>
      <c r="AB26" s="626"/>
      <c r="AC26" s="626"/>
      <c r="AD26" s="627">
        <v>4511</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121</v>
      </c>
      <c r="BH26" s="624"/>
      <c r="BI26" s="624"/>
      <c r="BJ26" s="624"/>
      <c r="BK26" s="624"/>
      <c r="BL26" s="624"/>
      <c r="BM26" s="624"/>
      <c r="BN26" s="625"/>
      <c r="BO26" s="626" t="s">
        <v>121</v>
      </c>
      <c r="BP26" s="626"/>
      <c r="BQ26" s="626"/>
      <c r="BR26" s="626"/>
      <c r="BS26" s="627" t="s">
        <v>121</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2389163</v>
      </c>
      <c r="CS26" s="624"/>
      <c r="CT26" s="624"/>
      <c r="CU26" s="624"/>
      <c r="CV26" s="624"/>
      <c r="CW26" s="624"/>
      <c r="CX26" s="624"/>
      <c r="CY26" s="625"/>
      <c r="CZ26" s="628">
        <v>13.2</v>
      </c>
      <c r="DA26" s="653"/>
      <c r="DB26" s="653"/>
      <c r="DC26" s="658"/>
      <c r="DD26" s="632">
        <v>2242975</v>
      </c>
      <c r="DE26" s="624"/>
      <c r="DF26" s="624"/>
      <c r="DG26" s="624"/>
      <c r="DH26" s="624"/>
      <c r="DI26" s="624"/>
      <c r="DJ26" s="624"/>
      <c r="DK26" s="625"/>
      <c r="DL26" s="632" t="s">
        <v>121</v>
      </c>
      <c r="DM26" s="624"/>
      <c r="DN26" s="624"/>
      <c r="DO26" s="624"/>
      <c r="DP26" s="624"/>
      <c r="DQ26" s="624"/>
      <c r="DR26" s="624"/>
      <c r="DS26" s="624"/>
      <c r="DT26" s="624"/>
      <c r="DU26" s="624"/>
      <c r="DV26" s="625"/>
      <c r="DW26" s="628" t="s">
        <v>121</v>
      </c>
      <c r="DX26" s="653"/>
      <c r="DY26" s="653"/>
      <c r="DZ26" s="653"/>
      <c r="EA26" s="653"/>
      <c r="EB26" s="653"/>
      <c r="EC26" s="654"/>
    </row>
    <row r="27" spans="2:133" ht="11.25" customHeight="1" x14ac:dyDescent="0.2">
      <c r="B27" s="620" t="s">
        <v>286</v>
      </c>
      <c r="C27" s="621"/>
      <c r="D27" s="621"/>
      <c r="E27" s="621"/>
      <c r="F27" s="621"/>
      <c r="G27" s="621"/>
      <c r="H27" s="621"/>
      <c r="I27" s="621"/>
      <c r="J27" s="621"/>
      <c r="K27" s="621"/>
      <c r="L27" s="621"/>
      <c r="M27" s="621"/>
      <c r="N27" s="621"/>
      <c r="O27" s="621"/>
      <c r="P27" s="621"/>
      <c r="Q27" s="622"/>
      <c r="R27" s="623">
        <v>102018</v>
      </c>
      <c r="S27" s="624"/>
      <c r="T27" s="624"/>
      <c r="U27" s="624"/>
      <c r="V27" s="624"/>
      <c r="W27" s="624"/>
      <c r="X27" s="624"/>
      <c r="Y27" s="625"/>
      <c r="Z27" s="626">
        <v>0.6</v>
      </c>
      <c r="AA27" s="626"/>
      <c r="AB27" s="626"/>
      <c r="AC27" s="626"/>
      <c r="AD27" s="627" t="s">
        <v>121</v>
      </c>
      <c r="AE27" s="627"/>
      <c r="AF27" s="627"/>
      <c r="AG27" s="627"/>
      <c r="AH27" s="627"/>
      <c r="AI27" s="627"/>
      <c r="AJ27" s="627"/>
      <c r="AK27" s="627"/>
      <c r="AL27" s="628" t="s">
        <v>121</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4360759</v>
      </c>
      <c r="BH27" s="624"/>
      <c r="BI27" s="624"/>
      <c r="BJ27" s="624"/>
      <c r="BK27" s="624"/>
      <c r="BL27" s="624"/>
      <c r="BM27" s="624"/>
      <c r="BN27" s="625"/>
      <c r="BO27" s="626">
        <v>100</v>
      </c>
      <c r="BP27" s="626"/>
      <c r="BQ27" s="626"/>
      <c r="BR27" s="626"/>
      <c r="BS27" s="627">
        <v>70542</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4004898</v>
      </c>
      <c r="CS27" s="656"/>
      <c r="CT27" s="656"/>
      <c r="CU27" s="656"/>
      <c r="CV27" s="656"/>
      <c r="CW27" s="656"/>
      <c r="CX27" s="656"/>
      <c r="CY27" s="657"/>
      <c r="CZ27" s="628">
        <v>22.1</v>
      </c>
      <c r="DA27" s="653"/>
      <c r="DB27" s="653"/>
      <c r="DC27" s="658"/>
      <c r="DD27" s="632">
        <v>1486222</v>
      </c>
      <c r="DE27" s="656"/>
      <c r="DF27" s="656"/>
      <c r="DG27" s="656"/>
      <c r="DH27" s="656"/>
      <c r="DI27" s="656"/>
      <c r="DJ27" s="656"/>
      <c r="DK27" s="657"/>
      <c r="DL27" s="632">
        <v>992519</v>
      </c>
      <c r="DM27" s="656"/>
      <c r="DN27" s="656"/>
      <c r="DO27" s="656"/>
      <c r="DP27" s="656"/>
      <c r="DQ27" s="656"/>
      <c r="DR27" s="656"/>
      <c r="DS27" s="656"/>
      <c r="DT27" s="656"/>
      <c r="DU27" s="656"/>
      <c r="DV27" s="657"/>
      <c r="DW27" s="628">
        <v>10.5</v>
      </c>
      <c r="DX27" s="653"/>
      <c r="DY27" s="653"/>
      <c r="DZ27" s="653"/>
      <c r="EA27" s="653"/>
      <c r="EB27" s="653"/>
      <c r="EC27" s="654"/>
    </row>
    <row r="28" spans="2:133" ht="11.25" customHeight="1" x14ac:dyDescent="0.2">
      <c r="B28" s="620" t="s">
        <v>289</v>
      </c>
      <c r="C28" s="621"/>
      <c r="D28" s="621"/>
      <c r="E28" s="621"/>
      <c r="F28" s="621"/>
      <c r="G28" s="621"/>
      <c r="H28" s="621"/>
      <c r="I28" s="621"/>
      <c r="J28" s="621"/>
      <c r="K28" s="621"/>
      <c r="L28" s="621"/>
      <c r="M28" s="621"/>
      <c r="N28" s="621"/>
      <c r="O28" s="621"/>
      <c r="P28" s="621"/>
      <c r="Q28" s="622"/>
      <c r="R28" s="623">
        <v>166289</v>
      </c>
      <c r="S28" s="624"/>
      <c r="T28" s="624"/>
      <c r="U28" s="624"/>
      <c r="V28" s="624"/>
      <c r="W28" s="624"/>
      <c r="X28" s="624"/>
      <c r="Y28" s="625"/>
      <c r="Z28" s="626">
        <v>0.9</v>
      </c>
      <c r="AA28" s="626"/>
      <c r="AB28" s="626"/>
      <c r="AC28" s="626"/>
      <c r="AD28" s="627">
        <v>5095</v>
      </c>
      <c r="AE28" s="627"/>
      <c r="AF28" s="627"/>
      <c r="AG28" s="627"/>
      <c r="AH28" s="627"/>
      <c r="AI28" s="627"/>
      <c r="AJ28" s="627"/>
      <c r="AK28" s="627"/>
      <c r="AL28" s="628">
        <v>0.1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1638004</v>
      </c>
      <c r="CS28" s="624"/>
      <c r="CT28" s="624"/>
      <c r="CU28" s="624"/>
      <c r="CV28" s="624"/>
      <c r="CW28" s="624"/>
      <c r="CX28" s="624"/>
      <c r="CY28" s="625"/>
      <c r="CZ28" s="628">
        <v>9</v>
      </c>
      <c r="DA28" s="653"/>
      <c r="DB28" s="653"/>
      <c r="DC28" s="658"/>
      <c r="DD28" s="632">
        <v>1560929</v>
      </c>
      <c r="DE28" s="624"/>
      <c r="DF28" s="624"/>
      <c r="DG28" s="624"/>
      <c r="DH28" s="624"/>
      <c r="DI28" s="624"/>
      <c r="DJ28" s="624"/>
      <c r="DK28" s="625"/>
      <c r="DL28" s="632">
        <v>1542572</v>
      </c>
      <c r="DM28" s="624"/>
      <c r="DN28" s="624"/>
      <c r="DO28" s="624"/>
      <c r="DP28" s="624"/>
      <c r="DQ28" s="624"/>
      <c r="DR28" s="624"/>
      <c r="DS28" s="624"/>
      <c r="DT28" s="624"/>
      <c r="DU28" s="624"/>
      <c r="DV28" s="625"/>
      <c r="DW28" s="628">
        <v>16.3</v>
      </c>
      <c r="DX28" s="653"/>
      <c r="DY28" s="653"/>
      <c r="DZ28" s="653"/>
      <c r="EA28" s="653"/>
      <c r="EB28" s="653"/>
      <c r="EC28" s="654"/>
    </row>
    <row r="29" spans="2:133" ht="11.25" customHeight="1" x14ac:dyDescent="0.2">
      <c r="B29" s="620" t="s">
        <v>291</v>
      </c>
      <c r="C29" s="621"/>
      <c r="D29" s="621"/>
      <c r="E29" s="621"/>
      <c r="F29" s="621"/>
      <c r="G29" s="621"/>
      <c r="H29" s="621"/>
      <c r="I29" s="621"/>
      <c r="J29" s="621"/>
      <c r="K29" s="621"/>
      <c r="L29" s="621"/>
      <c r="M29" s="621"/>
      <c r="N29" s="621"/>
      <c r="O29" s="621"/>
      <c r="P29" s="621"/>
      <c r="Q29" s="622"/>
      <c r="R29" s="623">
        <v>78816</v>
      </c>
      <c r="S29" s="624"/>
      <c r="T29" s="624"/>
      <c r="U29" s="624"/>
      <c r="V29" s="624"/>
      <c r="W29" s="624"/>
      <c r="X29" s="624"/>
      <c r="Y29" s="625"/>
      <c r="Z29" s="626">
        <v>0.4</v>
      </c>
      <c r="AA29" s="626"/>
      <c r="AB29" s="626"/>
      <c r="AC29" s="626"/>
      <c r="AD29" s="627" t="s">
        <v>121</v>
      </c>
      <c r="AE29" s="627"/>
      <c r="AF29" s="627"/>
      <c r="AG29" s="627"/>
      <c r="AH29" s="627"/>
      <c r="AI29" s="627"/>
      <c r="AJ29" s="627"/>
      <c r="AK29" s="627"/>
      <c r="AL29" s="628" t="s">
        <v>121</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1637056</v>
      </c>
      <c r="CS29" s="656"/>
      <c r="CT29" s="656"/>
      <c r="CU29" s="656"/>
      <c r="CV29" s="656"/>
      <c r="CW29" s="656"/>
      <c r="CX29" s="656"/>
      <c r="CY29" s="657"/>
      <c r="CZ29" s="628">
        <v>9</v>
      </c>
      <c r="DA29" s="653"/>
      <c r="DB29" s="653"/>
      <c r="DC29" s="658"/>
      <c r="DD29" s="632">
        <v>1559981</v>
      </c>
      <c r="DE29" s="656"/>
      <c r="DF29" s="656"/>
      <c r="DG29" s="656"/>
      <c r="DH29" s="656"/>
      <c r="DI29" s="656"/>
      <c r="DJ29" s="656"/>
      <c r="DK29" s="657"/>
      <c r="DL29" s="632">
        <v>1541624</v>
      </c>
      <c r="DM29" s="656"/>
      <c r="DN29" s="656"/>
      <c r="DO29" s="656"/>
      <c r="DP29" s="656"/>
      <c r="DQ29" s="656"/>
      <c r="DR29" s="656"/>
      <c r="DS29" s="656"/>
      <c r="DT29" s="656"/>
      <c r="DU29" s="656"/>
      <c r="DV29" s="657"/>
      <c r="DW29" s="628">
        <v>16.2</v>
      </c>
      <c r="DX29" s="653"/>
      <c r="DY29" s="653"/>
      <c r="DZ29" s="653"/>
      <c r="EA29" s="653"/>
      <c r="EB29" s="653"/>
      <c r="EC29" s="654"/>
    </row>
    <row r="30" spans="2:133" ht="11.25" customHeight="1" x14ac:dyDescent="0.2">
      <c r="B30" s="620" t="s">
        <v>293</v>
      </c>
      <c r="C30" s="621"/>
      <c r="D30" s="621"/>
      <c r="E30" s="621"/>
      <c r="F30" s="621"/>
      <c r="G30" s="621"/>
      <c r="H30" s="621"/>
      <c r="I30" s="621"/>
      <c r="J30" s="621"/>
      <c r="K30" s="621"/>
      <c r="L30" s="621"/>
      <c r="M30" s="621"/>
      <c r="N30" s="621"/>
      <c r="O30" s="621"/>
      <c r="P30" s="621"/>
      <c r="Q30" s="622"/>
      <c r="R30" s="623">
        <v>3843887</v>
      </c>
      <c r="S30" s="624"/>
      <c r="T30" s="624"/>
      <c r="U30" s="624"/>
      <c r="V30" s="624"/>
      <c r="W30" s="624"/>
      <c r="X30" s="624"/>
      <c r="Y30" s="625"/>
      <c r="Z30" s="626">
        <v>20.9</v>
      </c>
      <c r="AA30" s="626"/>
      <c r="AB30" s="626"/>
      <c r="AC30" s="626"/>
      <c r="AD30" s="627" t="s">
        <v>121</v>
      </c>
      <c r="AE30" s="627"/>
      <c r="AF30" s="627"/>
      <c r="AG30" s="627"/>
      <c r="AH30" s="627"/>
      <c r="AI30" s="627"/>
      <c r="AJ30" s="627"/>
      <c r="AK30" s="627"/>
      <c r="AL30" s="628" t="s">
        <v>121</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1594991</v>
      </c>
      <c r="CS30" s="624"/>
      <c r="CT30" s="624"/>
      <c r="CU30" s="624"/>
      <c r="CV30" s="624"/>
      <c r="CW30" s="624"/>
      <c r="CX30" s="624"/>
      <c r="CY30" s="625"/>
      <c r="CZ30" s="628">
        <v>8.8000000000000007</v>
      </c>
      <c r="DA30" s="653"/>
      <c r="DB30" s="653"/>
      <c r="DC30" s="658"/>
      <c r="DD30" s="632">
        <v>1517916</v>
      </c>
      <c r="DE30" s="624"/>
      <c r="DF30" s="624"/>
      <c r="DG30" s="624"/>
      <c r="DH30" s="624"/>
      <c r="DI30" s="624"/>
      <c r="DJ30" s="624"/>
      <c r="DK30" s="625"/>
      <c r="DL30" s="632">
        <v>1499559</v>
      </c>
      <c r="DM30" s="624"/>
      <c r="DN30" s="624"/>
      <c r="DO30" s="624"/>
      <c r="DP30" s="624"/>
      <c r="DQ30" s="624"/>
      <c r="DR30" s="624"/>
      <c r="DS30" s="624"/>
      <c r="DT30" s="624"/>
      <c r="DU30" s="624"/>
      <c r="DV30" s="625"/>
      <c r="DW30" s="628">
        <v>15.8</v>
      </c>
      <c r="DX30" s="653"/>
      <c r="DY30" s="653"/>
      <c r="DZ30" s="653"/>
      <c r="EA30" s="653"/>
      <c r="EB30" s="653"/>
      <c r="EC30" s="654"/>
    </row>
    <row r="31" spans="2:133" ht="11.25" customHeight="1" x14ac:dyDescent="0.2">
      <c r="B31" s="636" t="s">
        <v>297</v>
      </c>
      <c r="C31" s="637"/>
      <c r="D31" s="637"/>
      <c r="E31" s="637"/>
      <c r="F31" s="637"/>
      <c r="G31" s="637"/>
      <c r="H31" s="637"/>
      <c r="I31" s="637"/>
      <c r="J31" s="637"/>
      <c r="K31" s="637"/>
      <c r="L31" s="637"/>
      <c r="M31" s="637"/>
      <c r="N31" s="637"/>
      <c r="O31" s="637"/>
      <c r="P31" s="637"/>
      <c r="Q31" s="638"/>
      <c r="R31" s="623">
        <v>25817</v>
      </c>
      <c r="S31" s="624"/>
      <c r="T31" s="624"/>
      <c r="U31" s="624"/>
      <c r="V31" s="624"/>
      <c r="W31" s="624"/>
      <c r="X31" s="624"/>
      <c r="Y31" s="625"/>
      <c r="Z31" s="626">
        <v>0.1</v>
      </c>
      <c r="AA31" s="626"/>
      <c r="AB31" s="626"/>
      <c r="AC31" s="626"/>
      <c r="AD31" s="627">
        <v>25817</v>
      </c>
      <c r="AE31" s="627"/>
      <c r="AF31" s="627"/>
      <c r="AG31" s="627"/>
      <c r="AH31" s="627"/>
      <c r="AI31" s="627"/>
      <c r="AJ31" s="627"/>
      <c r="AK31" s="627"/>
      <c r="AL31" s="628">
        <v>0.3</v>
      </c>
      <c r="AM31" s="629"/>
      <c r="AN31" s="629"/>
      <c r="AO31" s="630"/>
      <c r="AP31" s="671" t="s">
        <v>298</v>
      </c>
      <c r="AQ31" s="672"/>
      <c r="AR31" s="672"/>
      <c r="AS31" s="672"/>
      <c r="AT31" s="677" t="s">
        <v>299</v>
      </c>
      <c r="AU31" s="206"/>
      <c r="AV31" s="206"/>
      <c r="AW31" s="206"/>
      <c r="AX31" s="609" t="s">
        <v>177</v>
      </c>
      <c r="AY31" s="610"/>
      <c r="AZ31" s="610"/>
      <c r="BA31" s="610"/>
      <c r="BB31" s="610"/>
      <c r="BC31" s="610"/>
      <c r="BD31" s="610"/>
      <c r="BE31" s="610"/>
      <c r="BF31" s="611"/>
      <c r="BG31" s="670">
        <v>99.2</v>
      </c>
      <c r="BH31" s="667"/>
      <c r="BI31" s="667"/>
      <c r="BJ31" s="667"/>
      <c r="BK31" s="667"/>
      <c r="BL31" s="667"/>
      <c r="BM31" s="618">
        <v>97</v>
      </c>
      <c r="BN31" s="667"/>
      <c r="BO31" s="667"/>
      <c r="BP31" s="667"/>
      <c r="BQ31" s="668"/>
      <c r="BR31" s="670">
        <v>99.3</v>
      </c>
      <c r="BS31" s="667"/>
      <c r="BT31" s="667"/>
      <c r="BU31" s="667"/>
      <c r="BV31" s="667"/>
      <c r="BW31" s="667"/>
      <c r="BX31" s="618">
        <v>97.2</v>
      </c>
      <c r="BY31" s="667"/>
      <c r="BZ31" s="667"/>
      <c r="CA31" s="667"/>
      <c r="CB31" s="668"/>
      <c r="CD31" s="663"/>
      <c r="CE31" s="664"/>
      <c r="CF31" s="620" t="s">
        <v>300</v>
      </c>
      <c r="CG31" s="621"/>
      <c r="CH31" s="621"/>
      <c r="CI31" s="621"/>
      <c r="CJ31" s="621"/>
      <c r="CK31" s="621"/>
      <c r="CL31" s="621"/>
      <c r="CM31" s="621"/>
      <c r="CN31" s="621"/>
      <c r="CO31" s="621"/>
      <c r="CP31" s="621"/>
      <c r="CQ31" s="622"/>
      <c r="CR31" s="623">
        <v>42065</v>
      </c>
      <c r="CS31" s="656"/>
      <c r="CT31" s="656"/>
      <c r="CU31" s="656"/>
      <c r="CV31" s="656"/>
      <c r="CW31" s="656"/>
      <c r="CX31" s="656"/>
      <c r="CY31" s="657"/>
      <c r="CZ31" s="628">
        <v>0.2</v>
      </c>
      <c r="DA31" s="653"/>
      <c r="DB31" s="653"/>
      <c r="DC31" s="658"/>
      <c r="DD31" s="632">
        <v>42065</v>
      </c>
      <c r="DE31" s="656"/>
      <c r="DF31" s="656"/>
      <c r="DG31" s="656"/>
      <c r="DH31" s="656"/>
      <c r="DI31" s="656"/>
      <c r="DJ31" s="656"/>
      <c r="DK31" s="657"/>
      <c r="DL31" s="632">
        <v>42065</v>
      </c>
      <c r="DM31" s="656"/>
      <c r="DN31" s="656"/>
      <c r="DO31" s="656"/>
      <c r="DP31" s="656"/>
      <c r="DQ31" s="656"/>
      <c r="DR31" s="656"/>
      <c r="DS31" s="656"/>
      <c r="DT31" s="656"/>
      <c r="DU31" s="656"/>
      <c r="DV31" s="657"/>
      <c r="DW31" s="628">
        <v>0.4</v>
      </c>
      <c r="DX31" s="653"/>
      <c r="DY31" s="653"/>
      <c r="DZ31" s="653"/>
      <c r="EA31" s="653"/>
      <c r="EB31" s="653"/>
      <c r="EC31" s="654"/>
    </row>
    <row r="32" spans="2:133" ht="11.25" customHeight="1" x14ac:dyDescent="0.2">
      <c r="B32" s="620" t="s">
        <v>301</v>
      </c>
      <c r="C32" s="621"/>
      <c r="D32" s="621"/>
      <c r="E32" s="621"/>
      <c r="F32" s="621"/>
      <c r="G32" s="621"/>
      <c r="H32" s="621"/>
      <c r="I32" s="621"/>
      <c r="J32" s="621"/>
      <c r="K32" s="621"/>
      <c r="L32" s="621"/>
      <c r="M32" s="621"/>
      <c r="N32" s="621"/>
      <c r="O32" s="621"/>
      <c r="P32" s="621"/>
      <c r="Q32" s="622"/>
      <c r="R32" s="623">
        <v>1365688</v>
      </c>
      <c r="S32" s="624"/>
      <c r="T32" s="624"/>
      <c r="U32" s="624"/>
      <c r="V32" s="624"/>
      <c r="W32" s="624"/>
      <c r="X32" s="624"/>
      <c r="Y32" s="625"/>
      <c r="Z32" s="626">
        <v>7.4</v>
      </c>
      <c r="AA32" s="626"/>
      <c r="AB32" s="626"/>
      <c r="AC32" s="626"/>
      <c r="AD32" s="627" t="s">
        <v>121</v>
      </c>
      <c r="AE32" s="627"/>
      <c r="AF32" s="627"/>
      <c r="AG32" s="627"/>
      <c r="AH32" s="627"/>
      <c r="AI32" s="627"/>
      <c r="AJ32" s="627"/>
      <c r="AK32" s="627"/>
      <c r="AL32" s="628" t="s">
        <v>121</v>
      </c>
      <c r="AM32" s="629"/>
      <c r="AN32" s="629"/>
      <c r="AO32" s="630"/>
      <c r="AP32" s="673"/>
      <c r="AQ32" s="674"/>
      <c r="AR32" s="674"/>
      <c r="AS32" s="674"/>
      <c r="AT32" s="678"/>
      <c r="AU32" s="202" t="s">
        <v>302</v>
      </c>
      <c r="AX32" s="620" t="s">
        <v>303</v>
      </c>
      <c r="AY32" s="621"/>
      <c r="AZ32" s="621"/>
      <c r="BA32" s="621"/>
      <c r="BB32" s="621"/>
      <c r="BC32" s="621"/>
      <c r="BD32" s="621"/>
      <c r="BE32" s="621"/>
      <c r="BF32" s="622"/>
      <c r="BG32" s="680">
        <v>99.1</v>
      </c>
      <c r="BH32" s="656"/>
      <c r="BI32" s="656"/>
      <c r="BJ32" s="656"/>
      <c r="BK32" s="656"/>
      <c r="BL32" s="656"/>
      <c r="BM32" s="629">
        <v>97.5</v>
      </c>
      <c r="BN32" s="656"/>
      <c r="BO32" s="656"/>
      <c r="BP32" s="656"/>
      <c r="BQ32" s="669"/>
      <c r="BR32" s="680">
        <v>99.3</v>
      </c>
      <c r="BS32" s="656"/>
      <c r="BT32" s="656"/>
      <c r="BU32" s="656"/>
      <c r="BV32" s="656"/>
      <c r="BW32" s="656"/>
      <c r="BX32" s="629">
        <v>97.9</v>
      </c>
      <c r="BY32" s="656"/>
      <c r="BZ32" s="656"/>
      <c r="CA32" s="656"/>
      <c r="CB32" s="669"/>
      <c r="CD32" s="665"/>
      <c r="CE32" s="666"/>
      <c r="CF32" s="620" t="s">
        <v>304</v>
      </c>
      <c r="CG32" s="621"/>
      <c r="CH32" s="621"/>
      <c r="CI32" s="621"/>
      <c r="CJ32" s="621"/>
      <c r="CK32" s="621"/>
      <c r="CL32" s="621"/>
      <c r="CM32" s="621"/>
      <c r="CN32" s="621"/>
      <c r="CO32" s="621"/>
      <c r="CP32" s="621"/>
      <c r="CQ32" s="622"/>
      <c r="CR32" s="623">
        <v>948</v>
      </c>
      <c r="CS32" s="624"/>
      <c r="CT32" s="624"/>
      <c r="CU32" s="624"/>
      <c r="CV32" s="624"/>
      <c r="CW32" s="624"/>
      <c r="CX32" s="624"/>
      <c r="CY32" s="625"/>
      <c r="CZ32" s="628">
        <v>0</v>
      </c>
      <c r="DA32" s="653"/>
      <c r="DB32" s="653"/>
      <c r="DC32" s="658"/>
      <c r="DD32" s="632">
        <v>948</v>
      </c>
      <c r="DE32" s="624"/>
      <c r="DF32" s="624"/>
      <c r="DG32" s="624"/>
      <c r="DH32" s="624"/>
      <c r="DI32" s="624"/>
      <c r="DJ32" s="624"/>
      <c r="DK32" s="625"/>
      <c r="DL32" s="632">
        <v>948</v>
      </c>
      <c r="DM32" s="624"/>
      <c r="DN32" s="624"/>
      <c r="DO32" s="624"/>
      <c r="DP32" s="624"/>
      <c r="DQ32" s="624"/>
      <c r="DR32" s="624"/>
      <c r="DS32" s="624"/>
      <c r="DT32" s="624"/>
      <c r="DU32" s="624"/>
      <c r="DV32" s="625"/>
      <c r="DW32" s="628">
        <v>0</v>
      </c>
      <c r="DX32" s="653"/>
      <c r="DY32" s="653"/>
      <c r="DZ32" s="653"/>
      <c r="EA32" s="653"/>
      <c r="EB32" s="653"/>
      <c r="EC32" s="654"/>
    </row>
    <row r="33" spans="2:133" ht="11.25" customHeight="1" x14ac:dyDescent="0.2">
      <c r="B33" s="620" t="s">
        <v>305</v>
      </c>
      <c r="C33" s="621"/>
      <c r="D33" s="621"/>
      <c r="E33" s="621"/>
      <c r="F33" s="621"/>
      <c r="G33" s="621"/>
      <c r="H33" s="621"/>
      <c r="I33" s="621"/>
      <c r="J33" s="621"/>
      <c r="K33" s="621"/>
      <c r="L33" s="621"/>
      <c r="M33" s="621"/>
      <c r="N33" s="621"/>
      <c r="O33" s="621"/>
      <c r="P33" s="621"/>
      <c r="Q33" s="622"/>
      <c r="R33" s="623">
        <v>11848</v>
      </c>
      <c r="S33" s="624"/>
      <c r="T33" s="624"/>
      <c r="U33" s="624"/>
      <c r="V33" s="624"/>
      <c r="W33" s="624"/>
      <c r="X33" s="624"/>
      <c r="Y33" s="625"/>
      <c r="Z33" s="626">
        <v>0.1</v>
      </c>
      <c r="AA33" s="626"/>
      <c r="AB33" s="626"/>
      <c r="AC33" s="626"/>
      <c r="AD33" s="627">
        <v>3491</v>
      </c>
      <c r="AE33" s="627"/>
      <c r="AF33" s="627"/>
      <c r="AG33" s="627"/>
      <c r="AH33" s="627"/>
      <c r="AI33" s="627"/>
      <c r="AJ33" s="627"/>
      <c r="AK33" s="627"/>
      <c r="AL33" s="628">
        <v>0</v>
      </c>
      <c r="AM33" s="629"/>
      <c r="AN33" s="629"/>
      <c r="AO33" s="630"/>
      <c r="AP33" s="675"/>
      <c r="AQ33" s="676"/>
      <c r="AR33" s="676"/>
      <c r="AS33" s="676"/>
      <c r="AT33" s="679"/>
      <c r="AU33" s="207"/>
      <c r="AV33" s="207"/>
      <c r="AW33" s="207"/>
      <c r="AX33" s="644" t="s">
        <v>306</v>
      </c>
      <c r="AY33" s="645"/>
      <c r="AZ33" s="645"/>
      <c r="BA33" s="645"/>
      <c r="BB33" s="645"/>
      <c r="BC33" s="645"/>
      <c r="BD33" s="645"/>
      <c r="BE33" s="645"/>
      <c r="BF33" s="646"/>
      <c r="BG33" s="681">
        <v>99.1</v>
      </c>
      <c r="BH33" s="682"/>
      <c r="BI33" s="682"/>
      <c r="BJ33" s="682"/>
      <c r="BK33" s="682"/>
      <c r="BL33" s="682"/>
      <c r="BM33" s="683">
        <v>96.3</v>
      </c>
      <c r="BN33" s="682"/>
      <c r="BO33" s="682"/>
      <c r="BP33" s="682"/>
      <c r="BQ33" s="684"/>
      <c r="BR33" s="681">
        <v>99.3</v>
      </c>
      <c r="BS33" s="682"/>
      <c r="BT33" s="682"/>
      <c r="BU33" s="682"/>
      <c r="BV33" s="682"/>
      <c r="BW33" s="682"/>
      <c r="BX33" s="683">
        <v>96.2</v>
      </c>
      <c r="BY33" s="682"/>
      <c r="BZ33" s="682"/>
      <c r="CA33" s="682"/>
      <c r="CB33" s="684"/>
      <c r="CD33" s="620" t="s">
        <v>307</v>
      </c>
      <c r="CE33" s="621"/>
      <c r="CF33" s="621"/>
      <c r="CG33" s="621"/>
      <c r="CH33" s="621"/>
      <c r="CI33" s="621"/>
      <c r="CJ33" s="621"/>
      <c r="CK33" s="621"/>
      <c r="CL33" s="621"/>
      <c r="CM33" s="621"/>
      <c r="CN33" s="621"/>
      <c r="CO33" s="621"/>
      <c r="CP33" s="621"/>
      <c r="CQ33" s="622"/>
      <c r="CR33" s="623">
        <v>6494610</v>
      </c>
      <c r="CS33" s="656"/>
      <c r="CT33" s="656"/>
      <c r="CU33" s="656"/>
      <c r="CV33" s="656"/>
      <c r="CW33" s="656"/>
      <c r="CX33" s="656"/>
      <c r="CY33" s="657"/>
      <c r="CZ33" s="628">
        <v>35.799999999999997</v>
      </c>
      <c r="DA33" s="653"/>
      <c r="DB33" s="653"/>
      <c r="DC33" s="658"/>
      <c r="DD33" s="632">
        <v>4763190</v>
      </c>
      <c r="DE33" s="656"/>
      <c r="DF33" s="656"/>
      <c r="DG33" s="656"/>
      <c r="DH33" s="656"/>
      <c r="DI33" s="656"/>
      <c r="DJ33" s="656"/>
      <c r="DK33" s="657"/>
      <c r="DL33" s="632">
        <v>3687882</v>
      </c>
      <c r="DM33" s="656"/>
      <c r="DN33" s="656"/>
      <c r="DO33" s="656"/>
      <c r="DP33" s="656"/>
      <c r="DQ33" s="656"/>
      <c r="DR33" s="656"/>
      <c r="DS33" s="656"/>
      <c r="DT33" s="656"/>
      <c r="DU33" s="656"/>
      <c r="DV33" s="657"/>
      <c r="DW33" s="628">
        <v>38.9</v>
      </c>
      <c r="DX33" s="653"/>
      <c r="DY33" s="653"/>
      <c r="DZ33" s="653"/>
      <c r="EA33" s="653"/>
      <c r="EB33" s="653"/>
      <c r="EC33" s="654"/>
    </row>
    <row r="34" spans="2:133" ht="11.25" customHeight="1" x14ac:dyDescent="0.2">
      <c r="B34" s="620" t="s">
        <v>308</v>
      </c>
      <c r="C34" s="621"/>
      <c r="D34" s="621"/>
      <c r="E34" s="621"/>
      <c r="F34" s="621"/>
      <c r="G34" s="621"/>
      <c r="H34" s="621"/>
      <c r="I34" s="621"/>
      <c r="J34" s="621"/>
      <c r="K34" s="621"/>
      <c r="L34" s="621"/>
      <c r="M34" s="621"/>
      <c r="N34" s="621"/>
      <c r="O34" s="621"/>
      <c r="P34" s="621"/>
      <c r="Q34" s="622"/>
      <c r="R34" s="623">
        <v>366944</v>
      </c>
      <c r="S34" s="624"/>
      <c r="T34" s="624"/>
      <c r="U34" s="624"/>
      <c r="V34" s="624"/>
      <c r="W34" s="624"/>
      <c r="X34" s="624"/>
      <c r="Y34" s="625"/>
      <c r="Z34" s="626">
        <v>2</v>
      </c>
      <c r="AA34" s="626"/>
      <c r="AB34" s="626"/>
      <c r="AC34" s="626"/>
      <c r="AD34" s="627" t="s">
        <v>121</v>
      </c>
      <c r="AE34" s="627"/>
      <c r="AF34" s="627"/>
      <c r="AG34" s="627"/>
      <c r="AH34" s="627"/>
      <c r="AI34" s="627"/>
      <c r="AJ34" s="627"/>
      <c r="AK34" s="627"/>
      <c r="AL34" s="628" t="s">
        <v>121</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2000756</v>
      </c>
      <c r="CS34" s="624"/>
      <c r="CT34" s="624"/>
      <c r="CU34" s="624"/>
      <c r="CV34" s="624"/>
      <c r="CW34" s="624"/>
      <c r="CX34" s="624"/>
      <c r="CY34" s="625"/>
      <c r="CZ34" s="628">
        <v>11</v>
      </c>
      <c r="DA34" s="653"/>
      <c r="DB34" s="653"/>
      <c r="DC34" s="658"/>
      <c r="DD34" s="632">
        <v>1448503</v>
      </c>
      <c r="DE34" s="624"/>
      <c r="DF34" s="624"/>
      <c r="DG34" s="624"/>
      <c r="DH34" s="624"/>
      <c r="DI34" s="624"/>
      <c r="DJ34" s="624"/>
      <c r="DK34" s="625"/>
      <c r="DL34" s="632">
        <v>1150199</v>
      </c>
      <c r="DM34" s="624"/>
      <c r="DN34" s="624"/>
      <c r="DO34" s="624"/>
      <c r="DP34" s="624"/>
      <c r="DQ34" s="624"/>
      <c r="DR34" s="624"/>
      <c r="DS34" s="624"/>
      <c r="DT34" s="624"/>
      <c r="DU34" s="624"/>
      <c r="DV34" s="625"/>
      <c r="DW34" s="628">
        <v>12.1</v>
      </c>
      <c r="DX34" s="653"/>
      <c r="DY34" s="653"/>
      <c r="DZ34" s="653"/>
      <c r="EA34" s="653"/>
      <c r="EB34" s="653"/>
      <c r="EC34" s="654"/>
    </row>
    <row r="35" spans="2:133" ht="11.25" customHeight="1" x14ac:dyDescent="0.2">
      <c r="B35" s="620" t="s">
        <v>310</v>
      </c>
      <c r="C35" s="621"/>
      <c r="D35" s="621"/>
      <c r="E35" s="621"/>
      <c r="F35" s="621"/>
      <c r="G35" s="621"/>
      <c r="H35" s="621"/>
      <c r="I35" s="621"/>
      <c r="J35" s="621"/>
      <c r="K35" s="621"/>
      <c r="L35" s="621"/>
      <c r="M35" s="621"/>
      <c r="N35" s="621"/>
      <c r="O35" s="621"/>
      <c r="P35" s="621"/>
      <c r="Q35" s="622"/>
      <c r="R35" s="623">
        <v>267166</v>
      </c>
      <c r="S35" s="624"/>
      <c r="T35" s="624"/>
      <c r="U35" s="624"/>
      <c r="V35" s="624"/>
      <c r="W35" s="624"/>
      <c r="X35" s="624"/>
      <c r="Y35" s="625"/>
      <c r="Z35" s="626">
        <v>1.5</v>
      </c>
      <c r="AA35" s="626"/>
      <c r="AB35" s="626"/>
      <c r="AC35" s="626"/>
      <c r="AD35" s="627" t="s">
        <v>121</v>
      </c>
      <c r="AE35" s="627"/>
      <c r="AF35" s="627"/>
      <c r="AG35" s="627"/>
      <c r="AH35" s="627"/>
      <c r="AI35" s="627"/>
      <c r="AJ35" s="627"/>
      <c r="AK35" s="627"/>
      <c r="AL35" s="628" t="s">
        <v>121</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45645</v>
      </c>
      <c r="CS35" s="656"/>
      <c r="CT35" s="656"/>
      <c r="CU35" s="656"/>
      <c r="CV35" s="656"/>
      <c r="CW35" s="656"/>
      <c r="CX35" s="656"/>
      <c r="CY35" s="657"/>
      <c r="CZ35" s="628">
        <v>0.3</v>
      </c>
      <c r="DA35" s="653"/>
      <c r="DB35" s="653"/>
      <c r="DC35" s="658"/>
      <c r="DD35" s="632">
        <v>33185</v>
      </c>
      <c r="DE35" s="656"/>
      <c r="DF35" s="656"/>
      <c r="DG35" s="656"/>
      <c r="DH35" s="656"/>
      <c r="DI35" s="656"/>
      <c r="DJ35" s="656"/>
      <c r="DK35" s="657"/>
      <c r="DL35" s="632">
        <v>21323</v>
      </c>
      <c r="DM35" s="656"/>
      <c r="DN35" s="656"/>
      <c r="DO35" s="656"/>
      <c r="DP35" s="656"/>
      <c r="DQ35" s="656"/>
      <c r="DR35" s="656"/>
      <c r="DS35" s="656"/>
      <c r="DT35" s="656"/>
      <c r="DU35" s="656"/>
      <c r="DV35" s="657"/>
      <c r="DW35" s="628">
        <v>0.2</v>
      </c>
      <c r="DX35" s="653"/>
      <c r="DY35" s="653"/>
      <c r="DZ35" s="653"/>
      <c r="EA35" s="653"/>
      <c r="EB35" s="653"/>
      <c r="EC35" s="654"/>
    </row>
    <row r="36" spans="2:133" ht="11.25" customHeight="1" x14ac:dyDescent="0.2">
      <c r="B36" s="620" t="s">
        <v>314</v>
      </c>
      <c r="C36" s="621"/>
      <c r="D36" s="621"/>
      <c r="E36" s="621"/>
      <c r="F36" s="621"/>
      <c r="G36" s="621"/>
      <c r="H36" s="621"/>
      <c r="I36" s="621"/>
      <c r="J36" s="621"/>
      <c r="K36" s="621"/>
      <c r="L36" s="621"/>
      <c r="M36" s="621"/>
      <c r="N36" s="621"/>
      <c r="O36" s="621"/>
      <c r="P36" s="621"/>
      <c r="Q36" s="622"/>
      <c r="R36" s="623">
        <v>431842</v>
      </c>
      <c r="S36" s="624"/>
      <c r="T36" s="624"/>
      <c r="U36" s="624"/>
      <c r="V36" s="624"/>
      <c r="W36" s="624"/>
      <c r="X36" s="624"/>
      <c r="Y36" s="625"/>
      <c r="Z36" s="626">
        <v>2.2999999999999998</v>
      </c>
      <c r="AA36" s="626"/>
      <c r="AB36" s="626"/>
      <c r="AC36" s="626"/>
      <c r="AD36" s="627" t="s">
        <v>121</v>
      </c>
      <c r="AE36" s="627"/>
      <c r="AF36" s="627"/>
      <c r="AG36" s="627"/>
      <c r="AH36" s="627"/>
      <c r="AI36" s="627"/>
      <c r="AJ36" s="627"/>
      <c r="AK36" s="627"/>
      <c r="AL36" s="628" t="s">
        <v>121</v>
      </c>
      <c r="AM36" s="629"/>
      <c r="AN36" s="629"/>
      <c r="AO36" s="630"/>
      <c r="AP36" s="210"/>
      <c r="AQ36" s="689" t="s">
        <v>315</v>
      </c>
      <c r="AR36" s="690"/>
      <c r="AS36" s="690"/>
      <c r="AT36" s="690"/>
      <c r="AU36" s="690"/>
      <c r="AV36" s="690"/>
      <c r="AW36" s="690"/>
      <c r="AX36" s="690"/>
      <c r="AY36" s="691"/>
      <c r="AZ36" s="612">
        <v>2165308</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67893</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2307092</v>
      </c>
      <c r="CS36" s="624"/>
      <c r="CT36" s="624"/>
      <c r="CU36" s="624"/>
      <c r="CV36" s="624"/>
      <c r="CW36" s="624"/>
      <c r="CX36" s="624"/>
      <c r="CY36" s="625"/>
      <c r="CZ36" s="628">
        <v>12.7</v>
      </c>
      <c r="DA36" s="653"/>
      <c r="DB36" s="653"/>
      <c r="DC36" s="658"/>
      <c r="DD36" s="632">
        <v>1482943</v>
      </c>
      <c r="DE36" s="624"/>
      <c r="DF36" s="624"/>
      <c r="DG36" s="624"/>
      <c r="DH36" s="624"/>
      <c r="DI36" s="624"/>
      <c r="DJ36" s="624"/>
      <c r="DK36" s="625"/>
      <c r="DL36" s="632">
        <v>1045250</v>
      </c>
      <c r="DM36" s="624"/>
      <c r="DN36" s="624"/>
      <c r="DO36" s="624"/>
      <c r="DP36" s="624"/>
      <c r="DQ36" s="624"/>
      <c r="DR36" s="624"/>
      <c r="DS36" s="624"/>
      <c r="DT36" s="624"/>
      <c r="DU36" s="624"/>
      <c r="DV36" s="625"/>
      <c r="DW36" s="628">
        <v>11</v>
      </c>
      <c r="DX36" s="653"/>
      <c r="DY36" s="653"/>
      <c r="DZ36" s="653"/>
      <c r="EA36" s="653"/>
      <c r="EB36" s="653"/>
      <c r="EC36" s="654"/>
    </row>
    <row r="37" spans="2:133" ht="11.25" customHeight="1" x14ac:dyDescent="0.2">
      <c r="B37" s="620" t="s">
        <v>318</v>
      </c>
      <c r="C37" s="621"/>
      <c r="D37" s="621"/>
      <c r="E37" s="621"/>
      <c r="F37" s="621"/>
      <c r="G37" s="621"/>
      <c r="H37" s="621"/>
      <c r="I37" s="621"/>
      <c r="J37" s="621"/>
      <c r="K37" s="621"/>
      <c r="L37" s="621"/>
      <c r="M37" s="621"/>
      <c r="N37" s="621"/>
      <c r="O37" s="621"/>
      <c r="P37" s="621"/>
      <c r="Q37" s="622"/>
      <c r="R37" s="623">
        <v>379578</v>
      </c>
      <c r="S37" s="624"/>
      <c r="T37" s="624"/>
      <c r="U37" s="624"/>
      <c r="V37" s="624"/>
      <c r="W37" s="624"/>
      <c r="X37" s="624"/>
      <c r="Y37" s="625"/>
      <c r="Z37" s="626">
        <v>2.1</v>
      </c>
      <c r="AA37" s="626"/>
      <c r="AB37" s="626"/>
      <c r="AC37" s="626"/>
      <c r="AD37" s="627">
        <v>3487</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297405</v>
      </c>
      <c r="BA37" s="624"/>
      <c r="BB37" s="624"/>
      <c r="BC37" s="624"/>
      <c r="BD37" s="656"/>
      <c r="BE37" s="656"/>
      <c r="BF37" s="669"/>
      <c r="BG37" s="620" t="s">
        <v>320</v>
      </c>
      <c r="BH37" s="621"/>
      <c r="BI37" s="621"/>
      <c r="BJ37" s="621"/>
      <c r="BK37" s="621"/>
      <c r="BL37" s="621"/>
      <c r="BM37" s="621"/>
      <c r="BN37" s="621"/>
      <c r="BO37" s="621"/>
      <c r="BP37" s="621"/>
      <c r="BQ37" s="621"/>
      <c r="BR37" s="621"/>
      <c r="BS37" s="621"/>
      <c r="BT37" s="621"/>
      <c r="BU37" s="622"/>
      <c r="BV37" s="623">
        <v>67893</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366346</v>
      </c>
      <c r="CS37" s="656"/>
      <c r="CT37" s="656"/>
      <c r="CU37" s="656"/>
      <c r="CV37" s="656"/>
      <c r="CW37" s="656"/>
      <c r="CX37" s="656"/>
      <c r="CY37" s="657"/>
      <c r="CZ37" s="628">
        <v>2</v>
      </c>
      <c r="DA37" s="653"/>
      <c r="DB37" s="653"/>
      <c r="DC37" s="658"/>
      <c r="DD37" s="632">
        <v>251646</v>
      </c>
      <c r="DE37" s="656"/>
      <c r="DF37" s="656"/>
      <c r="DG37" s="656"/>
      <c r="DH37" s="656"/>
      <c r="DI37" s="656"/>
      <c r="DJ37" s="656"/>
      <c r="DK37" s="657"/>
      <c r="DL37" s="632">
        <v>250405</v>
      </c>
      <c r="DM37" s="656"/>
      <c r="DN37" s="656"/>
      <c r="DO37" s="656"/>
      <c r="DP37" s="656"/>
      <c r="DQ37" s="656"/>
      <c r="DR37" s="656"/>
      <c r="DS37" s="656"/>
      <c r="DT37" s="656"/>
      <c r="DU37" s="656"/>
      <c r="DV37" s="657"/>
      <c r="DW37" s="628">
        <v>2.6</v>
      </c>
      <c r="DX37" s="653"/>
      <c r="DY37" s="653"/>
      <c r="DZ37" s="653"/>
      <c r="EA37" s="653"/>
      <c r="EB37" s="653"/>
      <c r="EC37" s="654"/>
    </row>
    <row r="38" spans="2:133" ht="11.25" customHeight="1" x14ac:dyDescent="0.2">
      <c r="B38" s="620" t="s">
        <v>322</v>
      </c>
      <c r="C38" s="621"/>
      <c r="D38" s="621"/>
      <c r="E38" s="621"/>
      <c r="F38" s="621"/>
      <c r="G38" s="621"/>
      <c r="H38" s="621"/>
      <c r="I38" s="621"/>
      <c r="J38" s="621"/>
      <c r="K38" s="621"/>
      <c r="L38" s="621"/>
      <c r="M38" s="621"/>
      <c r="N38" s="621"/>
      <c r="O38" s="621"/>
      <c r="P38" s="621"/>
      <c r="Q38" s="622"/>
      <c r="R38" s="623">
        <v>1150084</v>
      </c>
      <c r="S38" s="624"/>
      <c r="T38" s="624"/>
      <c r="U38" s="624"/>
      <c r="V38" s="624"/>
      <c r="W38" s="624"/>
      <c r="X38" s="624"/>
      <c r="Y38" s="625"/>
      <c r="Z38" s="626">
        <v>6.3</v>
      </c>
      <c r="AA38" s="626"/>
      <c r="AB38" s="626"/>
      <c r="AC38" s="626"/>
      <c r="AD38" s="627" t="s">
        <v>121</v>
      </c>
      <c r="AE38" s="627"/>
      <c r="AF38" s="627"/>
      <c r="AG38" s="627"/>
      <c r="AH38" s="627"/>
      <c r="AI38" s="627"/>
      <c r="AJ38" s="627"/>
      <c r="AK38" s="627"/>
      <c r="AL38" s="628" t="s">
        <v>121</v>
      </c>
      <c r="AM38" s="629"/>
      <c r="AN38" s="629"/>
      <c r="AO38" s="630"/>
      <c r="AQ38" s="686" t="s">
        <v>323</v>
      </c>
      <c r="AR38" s="687"/>
      <c r="AS38" s="687"/>
      <c r="AT38" s="687"/>
      <c r="AU38" s="687"/>
      <c r="AV38" s="687"/>
      <c r="AW38" s="687"/>
      <c r="AX38" s="687"/>
      <c r="AY38" s="688"/>
      <c r="AZ38" s="623">
        <v>1315</v>
      </c>
      <c r="BA38" s="624"/>
      <c r="BB38" s="624"/>
      <c r="BC38" s="624"/>
      <c r="BD38" s="656"/>
      <c r="BE38" s="656"/>
      <c r="BF38" s="669"/>
      <c r="BG38" s="620" t="s">
        <v>324</v>
      </c>
      <c r="BH38" s="621"/>
      <c r="BI38" s="621"/>
      <c r="BJ38" s="621"/>
      <c r="BK38" s="621"/>
      <c r="BL38" s="621"/>
      <c r="BM38" s="621"/>
      <c r="BN38" s="621"/>
      <c r="BO38" s="621"/>
      <c r="BP38" s="621"/>
      <c r="BQ38" s="621"/>
      <c r="BR38" s="621"/>
      <c r="BS38" s="621"/>
      <c r="BT38" s="621"/>
      <c r="BU38" s="622"/>
      <c r="BV38" s="623">
        <v>4346</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1866588</v>
      </c>
      <c r="CS38" s="624"/>
      <c r="CT38" s="624"/>
      <c r="CU38" s="624"/>
      <c r="CV38" s="624"/>
      <c r="CW38" s="624"/>
      <c r="CX38" s="624"/>
      <c r="CY38" s="625"/>
      <c r="CZ38" s="628">
        <v>10.3</v>
      </c>
      <c r="DA38" s="653"/>
      <c r="DB38" s="653"/>
      <c r="DC38" s="658"/>
      <c r="DD38" s="632">
        <v>1527855</v>
      </c>
      <c r="DE38" s="624"/>
      <c r="DF38" s="624"/>
      <c r="DG38" s="624"/>
      <c r="DH38" s="624"/>
      <c r="DI38" s="624"/>
      <c r="DJ38" s="624"/>
      <c r="DK38" s="625"/>
      <c r="DL38" s="632">
        <v>1471110</v>
      </c>
      <c r="DM38" s="624"/>
      <c r="DN38" s="624"/>
      <c r="DO38" s="624"/>
      <c r="DP38" s="624"/>
      <c r="DQ38" s="624"/>
      <c r="DR38" s="624"/>
      <c r="DS38" s="624"/>
      <c r="DT38" s="624"/>
      <c r="DU38" s="624"/>
      <c r="DV38" s="625"/>
      <c r="DW38" s="628">
        <v>15.5</v>
      </c>
      <c r="DX38" s="653"/>
      <c r="DY38" s="653"/>
      <c r="DZ38" s="653"/>
      <c r="EA38" s="653"/>
      <c r="EB38" s="653"/>
      <c r="EC38" s="654"/>
    </row>
    <row r="39" spans="2:133" ht="11.25" customHeight="1" x14ac:dyDescent="0.2">
      <c r="B39" s="620" t="s">
        <v>326</v>
      </c>
      <c r="C39" s="621"/>
      <c r="D39" s="621"/>
      <c r="E39" s="621"/>
      <c r="F39" s="621"/>
      <c r="G39" s="621"/>
      <c r="H39" s="621"/>
      <c r="I39" s="621"/>
      <c r="J39" s="621"/>
      <c r="K39" s="621"/>
      <c r="L39" s="621"/>
      <c r="M39" s="621"/>
      <c r="N39" s="621"/>
      <c r="O39" s="621"/>
      <c r="P39" s="621"/>
      <c r="Q39" s="622"/>
      <c r="R39" s="623">
        <v>67575</v>
      </c>
      <c r="S39" s="624"/>
      <c r="T39" s="624"/>
      <c r="U39" s="624"/>
      <c r="V39" s="624"/>
      <c r="W39" s="624"/>
      <c r="X39" s="624"/>
      <c r="Y39" s="625"/>
      <c r="Z39" s="626">
        <v>0.4</v>
      </c>
      <c r="AA39" s="626"/>
      <c r="AB39" s="626"/>
      <c r="AC39" s="626"/>
      <c r="AD39" s="627" t="s">
        <v>121</v>
      </c>
      <c r="AE39" s="627"/>
      <c r="AF39" s="627"/>
      <c r="AG39" s="627"/>
      <c r="AH39" s="627"/>
      <c r="AI39" s="627"/>
      <c r="AJ39" s="627"/>
      <c r="AK39" s="627"/>
      <c r="AL39" s="628" t="s">
        <v>121</v>
      </c>
      <c r="AM39" s="629"/>
      <c r="AN39" s="629"/>
      <c r="AO39" s="630"/>
      <c r="AQ39" s="686" t="s">
        <v>327</v>
      </c>
      <c r="AR39" s="687"/>
      <c r="AS39" s="687"/>
      <c r="AT39" s="687"/>
      <c r="AU39" s="687"/>
      <c r="AV39" s="687"/>
      <c r="AW39" s="687"/>
      <c r="AX39" s="687"/>
      <c r="AY39" s="688"/>
      <c r="AZ39" s="623" t="s">
        <v>121</v>
      </c>
      <c r="BA39" s="624"/>
      <c r="BB39" s="624"/>
      <c r="BC39" s="624"/>
      <c r="BD39" s="656"/>
      <c r="BE39" s="656"/>
      <c r="BF39" s="669"/>
      <c r="BG39" s="620" t="s">
        <v>328</v>
      </c>
      <c r="BH39" s="621"/>
      <c r="BI39" s="621"/>
      <c r="BJ39" s="621"/>
      <c r="BK39" s="621"/>
      <c r="BL39" s="621"/>
      <c r="BM39" s="621"/>
      <c r="BN39" s="621"/>
      <c r="BO39" s="621"/>
      <c r="BP39" s="621"/>
      <c r="BQ39" s="621"/>
      <c r="BR39" s="621"/>
      <c r="BS39" s="621"/>
      <c r="BT39" s="621"/>
      <c r="BU39" s="622"/>
      <c r="BV39" s="623">
        <v>6301</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271529</v>
      </c>
      <c r="CS39" s="656"/>
      <c r="CT39" s="656"/>
      <c r="CU39" s="656"/>
      <c r="CV39" s="656"/>
      <c r="CW39" s="656"/>
      <c r="CX39" s="656"/>
      <c r="CY39" s="657"/>
      <c r="CZ39" s="628">
        <v>1.5</v>
      </c>
      <c r="DA39" s="653"/>
      <c r="DB39" s="653"/>
      <c r="DC39" s="658"/>
      <c r="DD39" s="632">
        <v>270704</v>
      </c>
      <c r="DE39" s="656"/>
      <c r="DF39" s="656"/>
      <c r="DG39" s="656"/>
      <c r="DH39" s="656"/>
      <c r="DI39" s="656"/>
      <c r="DJ39" s="656"/>
      <c r="DK39" s="657"/>
      <c r="DL39" s="632" t="s">
        <v>121</v>
      </c>
      <c r="DM39" s="656"/>
      <c r="DN39" s="656"/>
      <c r="DO39" s="656"/>
      <c r="DP39" s="656"/>
      <c r="DQ39" s="656"/>
      <c r="DR39" s="656"/>
      <c r="DS39" s="656"/>
      <c r="DT39" s="656"/>
      <c r="DU39" s="656"/>
      <c r="DV39" s="657"/>
      <c r="DW39" s="628" t="s">
        <v>121</v>
      </c>
      <c r="DX39" s="653"/>
      <c r="DY39" s="653"/>
      <c r="DZ39" s="653"/>
      <c r="EA39" s="653"/>
      <c r="EB39" s="653"/>
      <c r="EC39" s="654"/>
    </row>
    <row r="40" spans="2:133" ht="11.25" customHeight="1" x14ac:dyDescent="0.2">
      <c r="B40" s="620" t="s">
        <v>330</v>
      </c>
      <c r="C40" s="621"/>
      <c r="D40" s="621"/>
      <c r="E40" s="621"/>
      <c r="F40" s="621"/>
      <c r="G40" s="621"/>
      <c r="H40" s="621"/>
      <c r="I40" s="621"/>
      <c r="J40" s="621"/>
      <c r="K40" s="621"/>
      <c r="L40" s="621"/>
      <c r="M40" s="621"/>
      <c r="N40" s="621"/>
      <c r="O40" s="621"/>
      <c r="P40" s="621"/>
      <c r="Q40" s="622"/>
      <c r="R40" s="623">
        <v>35809</v>
      </c>
      <c r="S40" s="624"/>
      <c r="T40" s="624"/>
      <c r="U40" s="624"/>
      <c r="V40" s="624"/>
      <c r="W40" s="624"/>
      <c r="X40" s="624"/>
      <c r="Y40" s="625"/>
      <c r="Z40" s="626">
        <v>0.2</v>
      </c>
      <c r="AA40" s="626"/>
      <c r="AB40" s="626"/>
      <c r="AC40" s="626"/>
      <c r="AD40" s="627" t="s">
        <v>121</v>
      </c>
      <c r="AE40" s="627"/>
      <c r="AF40" s="627"/>
      <c r="AG40" s="627"/>
      <c r="AH40" s="627"/>
      <c r="AI40" s="627"/>
      <c r="AJ40" s="627"/>
      <c r="AK40" s="627"/>
      <c r="AL40" s="628" t="s">
        <v>121</v>
      </c>
      <c r="AM40" s="629"/>
      <c r="AN40" s="629"/>
      <c r="AO40" s="630"/>
      <c r="AQ40" s="686" t="s">
        <v>331</v>
      </c>
      <c r="AR40" s="687"/>
      <c r="AS40" s="687"/>
      <c r="AT40" s="687"/>
      <c r="AU40" s="687"/>
      <c r="AV40" s="687"/>
      <c r="AW40" s="687"/>
      <c r="AX40" s="687"/>
      <c r="AY40" s="688"/>
      <c r="AZ40" s="623" t="s">
        <v>121</v>
      </c>
      <c r="BA40" s="624"/>
      <c r="BB40" s="624"/>
      <c r="BC40" s="624"/>
      <c r="BD40" s="656"/>
      <c r="BE40" s="656"/>
      <c r="BF40" s="669"/>
      <c r="BG40" s="673" t="s">
        <v>332</v>
      </c>
      <c r="BH40" s="674"/>
      <c r="BI40" s="674"/>
      <c r="BJ40" s="674"/>
      <c r="BK40" s="674"/>
      <c r="BL40" s="211"/>
      <c r="BM40" s="621" t="s">
        <v>333</v>
      </c>
      <c r="BN40" s="621"/>
      <c r="BO40" s="621"/>
      <c r="BP40" s="621"/>
      <c r="BQ40" s="621"/>
      <c r="BR40" s="621"/>
      <c r="BS40" s="621"/>
      <c r="BT40" s="621"/>
      <c r="BU40" s="622"/>
      <c r="BV40" s="623">
        <v>97</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3000</v>
      </c>
      <c r="CS40" s="624"/>
      <c r="CT40" s="624"/>
      <c r="CU40" s="624"/>
      <c r="CV40" s="624"/>
      <c r="CW40" s="624"/>
      <c r="CX40" s="624"/>
      <c r="CY40" s="625"/>
      <c r="CZ40" s="628">
        <v>0</v>
      </c>
      <c r="DA40" s="653"/>
      <c r="DB40" s="653"/>
      <c r="DC40" s="658"/>
      <c r="DD40" s="632" t="s">
        <v>121</v>
      </c>
      <c r="DE40" s="624"/>
      <c r="DF40" s="624"/>
      <c r="DG40" s="624"/>
      <c r="DH40" s="624"/>
      <c r="DI40" s="624"/>
      <c r="DJ40" s="624"/>
      <c r="DK40" s="625"/>
      <c r="DL40" s="632" t="s">
        <v>121</v>
      </c>
      <c r="DM40" s="624"/>
      <c r="DN40" s="624"/>
      <c r="DO40" s="624"/>
      <c r="DP40" s="624"/>
      <c r="DQ40" s="624"/>
      <c r="DR40" s="624"/>
      <c r="DS40" s="624"/>
      <c r="DT40" s="624"/>
      <c r="DU40" s="624"/>
      <c r="DV40" s="625"/>
      <c r="DW40" s="628" t="s">
        <v>121</v>
      </c>
      <c r="DX40" s="653"/>
      <c r="DY40" s="653"/>
      <c r="DZ40" s="653"/>
      <c r="EA40" s="653"/>
      <c r="EB40" s="653"/>
      <c r="EC40" s="654"/>
    </row>
    <row r="41" spans="2:133" ht="11.25" customHeight="1" x14ac:dyDescent="0.2">
      <c r="B41" s="644" t="s">
        <v>335</v>
      </c>
      <c r="C41" s="645"/>
      <c r="D41" s="645"/>
      <c r="E41" s="645"/>
      <c r="F41" s="645"/>
      <c r="G41" s="645"/>
      <c r="H41" s="645"/>
      <c r="I41" s="645"/>
      <c r="J41" s="645"/>
      <c r="K41" s="645"/>
      <c r="L41" s="645"/>
      <c r="M41" s="645"/>
      <c r="N41" s="645"/>
      <c r="O41" s="645"/>
      <c r="P41" s="645"/>
      <c r="Q41" s="646"/>
      <c r="R41" s="695">
        <v>18377601</v>
      </c>
      <c r="S41" s="696"/>
      <c r="T41" s="696"/>
      <c r="U41" s="696"/>
      <c r="V41" s="696"/>
      <c r="W41" s="696"/>
      <c r="X41" s="696"/>
      <c r="Y41" s="700"/>
      <c r="Z41" s="701">
        <v>100</v>
      </c>
      <c r="AA41" s="701"/>
      <c r="AB41" s="701"/>
      <c r="AC41" s="701"/>
      <c r="AD41" s="702">
        <v>9383961</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361249</v>
      </c>
      <c r="BA41" s="624"/>
      <c r="BB41" s="624"/>
      <c r="BC41" s="624"/>
      <c r="BD41" s="656"/>
      <c r="BE41" s="656"/>
      <c r="BF41" s="669"/>
      <c r="BG41" s="673"/>
      <c r="BH41" s="674"/>
      <c r="BI41" s="674"/>
      <c r="BJ41" s="674"/>
      <c r="BK41" s="674"/>
      <c r="BL41" s="211"/>
      <c r="BM41" s="621" t="s">
        <v>337</v>
      </c>
      <c r="BN41" s="621"/>
      <c r="BO41" s="621"/>
      <c r="BP41" s="621"/>
      <c r="BQ41" s="621"/>
      <c r="BR41" s="621"/>
      <c r="BS41" s="621"/>
      <c r="BT41" s="621"/>
      <c r="BU41" s="622"/>
      <c r="BV41" s="623">
        <v>1</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121</v>
      </c>
      <c r="CS41" s="656"/>
      <c r="CT41" s="656"/>
      <c r="CU41" s="656"/>
      <c r="CV41" s="656"/>
      <c r="CW41" s="656"/>
      <c r="CX41" s="656"/>
      <c r="CY41" s="657"/>
      <c r="CZ41" s="628" t="s">
        <v>121</v>
      </c>
      <c r="DA41" s="653"/>
      <c r="DB41" s="653"/>
      <c r="DC41" s="658"/>
      <c r="DD41" s="632" t="s">
        <v>121</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339</v>
      </c>
      <c r="AR42" s="693"/>
      <c r="AS42" s="693"/>
      <c r="AT42" s="693"/>
      <c r="AU42" s="693"/>
      <c r="AV42" s="693"/>
      <c r="AW42" s="693"/>
      <c r="AX42" s="693"/>
      <c r="AY42" s="694"/>
      <c r="AZ42" s="695">
        <v>1505339</v>
      </c>
      <c r="BA42" s="696"/>
      <c r="BB42" s="696"/>
      <c r="BC42" s="696"/>
      <c r="BD42" s="682"/>
      <c r="BE42" s="682"/>
      <c r="BF42" s="684"/>
      <c r="BG42" s="675"/>
      <c r="BH42" s="676"/>
      <c r="BI42" s="676"/>
      <c r="BJ42" s="676"/>
      <c r="BK42" s="676"/>
      <c r="BL42" s="212"/>
      <c r="BM42" s="645" t="s">
        <v>340</v>
      </c>
      <c r="BN42" s="645"/>
      <c r="BO42" s="645"/>
      <c r="BP42" s="645"/>
      <c r="BQ42" s="645"/>
      <c r="BR42" s="645"/>
      <c r="BS42" s="645"/>
      <c r="BT42" s="645"/>
      <c r="BU42" s="646"/>
      <c r="BV42" s="695">
        <v>527</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2080514</v>
      </c>
      <c r="CS42" s="656"/>
      <c r="CT42" s="656"/>
      <c r="CU42" s="656"/>
      <c r="CV42" s="656"/>
      <c r="CW42" s="656"/>
      <c r="CX42" s="656"/>
      <c r="CY42" s="657"/>
      <c r="CZ42" s="628">
        <v>11.5</v>
      </c>
      <c r="DA42" s="653"/>
      <c r="DB42" s="653"/>
      <c r="DC42" s="658"/>
      <c r="DD42" s="632">
        <v>462686</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02" t="s">
        <v>342</v>
      </c>
      <c r="CD43" s="620" t="s">
        <v>343</v>
      </c>
      <c r="CE43" s="621"/>
      <c r="CF43" s="621"/>
      <c r="CG43" s="621"/>
      <c r="CH43" s="621"/>
      <c r="CI43" s="621"/>
      <c r="CJ43" s="621"/>
      <c r="CK43" s="621"/>
      <c r="CL43" s="621"/>
      <c r="CM43" s="621"/>
      <c r="CN43" s="621"/>
      <c r="CO43" s="621"/>
      <c r="CP43" s="621"/>
      <c r="CQ43" s="622"/>
      <c r="CR43" s="623">
        <v>156843</v>
      </c>
      <c r="CS43" s="656"/>
      <c r="CT43" s="656"/>
      <c r="CU43" s="656"/>
      <c r="CV43" s="656"/>
      <c r="CW43" s="656"/>
      <c r="CX43" s="656"/>
      <c r="CY43" s="657"/>
      <c r="CZ43" s="628">
        <v>0.9</v>
      </c>
      <c r="DA43" s="653"/>
      <c r="DB43" s="653"/>
      <c r="DC43" s="658"/>
      <c r="DD43" s="632">
        <v>108549</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2080514</v>
      </c>
      <c r="CS44" s="624"/>
      <c r="CT44" s="624"/>
      <c r="CU44" s="624"/>
      <c r="CV44" s="624"/>
      <c r="CW44" s="624"/>
      <c r="CX44" s="624"/>
      <c r="CY44" s="625"/>
      <c r="CZ44" s="628">
        <v>11.5</v>
      </c>
      <c r="DA44" s="629"/>
      <c r="DB44" s="629"/>
      <c r="DC44" s="635"/>
      <c r="DD44" s="632">
        <v>462686</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932709</v>
      </c>
      <c r="CS45" s="656"/>
      <c r="CT45" s="656"/>
      <c r="CU45" s="656"/>
      <c r="CV45" s="656"/>
      <c r="CW45" s="656"/>
      <c r="CX45" s="656"/>
      <c r="CY45" s="657"/>
      <c r="CZ45" s="628">
        <v>5.0999999999999996</v>
      </c>
      <c r="DA45" s="653"/>
      <c r="DB45" s="653"/>
      <c r="DC45" s="658"/>
      <c r="DD45" s="632">
        <v>127528</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13"/>
      <c r="CD46" s="663"/>
      <c r="CE46" s="664"/>
      <c r="CF46" s="620" t="s">
        <v>348</v>
      </c>
      <c r="CG46" s="621"/>
      <c r="CH46" s="621"/>
      <c r="CI46" s="621"/>
      <c r="CJ46" s="621"/>
      <c r="CK46" s="621"/>
      <c r="CL46" s="621"/>
      <c r="CM46" s="621"/>
      <c r="CN46" s="621"/>
      <c r="CO46" s="621"/>
      <c r="CP46" s="621"/>
      <c r="CQ46" s="622"/>
      <c r="CR46" s="623">
        <v>1104385</v>
      </c>
      <c r="CS46" s="624"/>
      <c r="CT46" s="624"/>
      <c r="CU46" s="624"/>
      <c r="CV46" s="624"/>
      <c r="CW46" s="624"/>
      <c r="CX46" s="624"/>
      <c r="CY46" s="625"/>
      <c r="CZ46" s="628">
        <v>6.1</v>
      </c>
      <c r="DA46" s="629"/>
      <c r="DB46" s="629"/>
      <c r="DC46" s="635"/>
      <c r="DD46" s="632">
        <v>334980</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13"/>
      <c r="CD47" s="663"/>
      <c r="CE47" s="664"/>
      <c r="CF47" s="620" t="s">
        <v>349</v>
      </c>
      <c r="CG47" s="621"/>
      <c r="CH47" s="621"/>
      <c r="CI47" s="621"/>
      <c r="CJ47" s="621"/>
      <c r="CK47" s="621"/>
      <c r="CL47" s="621"/>
      <c r="CM47" s="621"/>
      <c r="CN47" s="621"/>
      <c r="CO47" s="621"/>
      <c r="CP47" s="621"/>
      <c r="CQ47" s="622"/>
      <c r="CR47" s="623" t="s">
        <v>121</v>
      </c>
      <c r="CS47" s="656"/>
      <c r="CT47" s="656"/>
      <c r="CU47" s="656"/>
      <c r="CV47" s="656"/>
      <c r="CW47" s="656"/>
      <c r="CX47" s="656"/>
      <c r="CY47" s="657"/>
      <c r="CZ47" s="628" t="s">
        <v>121</v>
      </c>
      <c r="DA47" s="653"/>
      <c r="DB47" s="653"/>
      <c r="DC47" s="658"/>
      <c r="DD47" s="632" t="s">
        <v>121</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ht="11" x14ac:dyDescent="0.2">
      <c r="B48" s="213"/>
      <c r="CD48" s="665"/>
      <c r="CE48" s="666"/>
      <c r="CF48" s="620" t="s">
        <v>350</v>
      </c>
      <c r="CG48" s="621"/>
      <c r="CH48" s="621"/>
      <c r="CI48" s="621"/>
      <c r="CJ48" s="621"/>
      <c r="CK48" s="621"/>
      <c r="CL48" s="621"/>
      <c r="CM48" s="621"/>
      <c r="CN48" s="621"/>
      <c r="CO48" s="621"/>
      <c r="CP48" s="621"/>
      <c r="CQ48" s="622"/>
      <c r="CR48" s="623" t="s">
        <v>121</v>
      </c>
      <c r="CS48" s="624"/>
      <c r="CT48" s="624"/>
      <c r="CU48" s="624"/>
      <c r="CV48" s="624"/>
      <c r="CW48" s="624"/>
      <c r="CX48" s="624"/>
      <c r="CY48" s="625"/>
      <c r="CZ48" s="628" t="s">
        <v>121</v>
      </c>
      <c r="DA48" s="629"/>
      <c r="DB48" s="629"/>
      <c r="DC48" s="635"/>
      <c r="DD48" s="632" t="s">
        <v>121</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13"/>
      <c r="CD49" s="644" t="s">
        <v>351</v>
      </c>
      <c r="CE49" s="645"/>
      <c r="CF49" s="645"/>
      <c r="CG49" s="645"/>
      <c r="CH49" s="645"/>
      <c r="CI49" s="645"/>
      <c r="CJ49" s="645"/>
      <c r="CK49" s="645"/>
      <c r="CL49" s="645"/>
      <c r="CM49" s="645"/>
      <c r="CN49" s="645"/>
      <c r="CO49" s="645"/>
      <c r="CP49" s="645"/>
      <c r="CQ49" s="646"/>
      <c r="CR49" s="695">
        <v>18116168</v>
      </c>
      <c r="CS49" s="682"/>
      <c r="CT49" s="682"/>
      <c r="CU49" s="682"/>
      <c r="CV49" s="682"/>
      <c r="CW49" s="682"/>
      <c r="CX49" s="682"/>
      <c r="CY49" s="711"/>
      <c r="CZ49" s="703">
        <v>100</v>
      </c>
      <c r="DA49" s="712"/>
      <c r="DB49" s="712"/>
      <c r="DC49" s="713"/>
      <c r="DD49" s="714">
        <v>11931545</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ELy1XnMmLky+VGMK3p5vVUyErNSIPBLFWcdNDBluAfJaeII7PZ9Vg4YPNbM7hkDb5HviGTfhrTrS83ZdIQG53Q==" saltValue="/iYhWG74fqbdBkH8OOPRn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81640625" style="219" customWidth="1"/>
    <col min="131" max="131" width="1.63281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2">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2">
      <c r="A7" s="224">
        <v>1</v>
      </c>
      <c r="B7" s="749" t="s">
        <v>374</v>
      </c>
      <c r="C7" s="750"/>
      <c r="D7" s="750"/>
      <c r="E7" s="750"/>
      <c r="F7" s="750"/>
      <c r="G7" s="750"/>
      <c r="H7" s="750"/>
      <c r="I7" s="750"/>
      <c r="J7" s="750"/>
      <c r="K7" s="750"/>
      <c r="L7" s="750"/>
      <c r="M7" s="750"/>
      <c r="N7" s="750"/>
      <c r="O7" s="750"/>
      <c r="P7" s="751"/>
      <c r="Q7" s="752">
        <v>18466</v>
      </c>
      <c r="R7" s="753"/>
      <c r="S7" s="753"/>
      <c r="T7" s="753"/>
      <c r="U7" s="753"/>
      <c r="V7" s="753">
        <v>18121</v>
      </c>
      <c r="W7" s="753"/>
      <c r="X7" s="753"/>
      <c r="Y7" s="753"/>
      <c r="Z7" s="753"/>
      <c r="AA7" s="753">
        <v>345</v>
      </c>
      <c r="AB7" s="753"/>
      <c r="AC7" s="753"/>
      <c r="AD7" s="753"/>
      <c r="AE7" s="754"/>
      <c r="AF7" s="755">
        <v>301</v>
      </c>
      <c r="AG7" s="756"/>
      <c r="AH7" s="756"/>
      <c r="AI7" s="756"/>
      <c r="AJ7" s="757"/>
      <c r="AK7" s="758">
        <v>180</v>
      </c>
      <c r="AL7" s="759"/>
      <c r="AM7" s="759"/>
      <c r="AN7" s="759"/>
      <c r="AO7" s="759"/>
      <c r="AP7" s="759">
        <v>14429</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560</v>
      </c>
      <c r="BT7" s="747"/>
      <c r="BU7" s="747"/>
      <c r="BV7" s="747"/>
      <c r="BW7" s="747"/>
      <c r="BX7" s="747"/>
      <c r="BY7" s="747"/>
      <c r="BZ7" s="747"/>
      <c r="CA7" s="747"/>
      <c r="CB7" s="747"/>
      <c r="CC7" s="747"/>
      <c r="CD7" s="747"/>
      <c r="CE7" s="747"/>
      <c r="CF7" s="747"/>
      <c r="CG7" s="762"/>
      <c r="CH7" s="743">
        <v>0</v>
      </c>
      <c r="CI7" s="744"/>
      <c r="CJ7" s="744"/>
      <c r="CK7" s="744"/>
      <c r="CL7" s="745"/>
      <c r="CM7" s="743">
        <v>34</v>
      </c>
      <c r="CN7" s="744"/>
      <c r="CO7" s="744"/>
      <c r="CP7" s="744"/>
      <c r="CQ7" s="745"/>
      <c r="CR7" s="743">
        <v>11</v>
      </c>
      <c r="CS7" s="744"/>
      <c r="CT7" s="744"/>
      <c r="CU7" s="744"/>
      <c r="CV7" s="745"/>
      <c r="CW7" s="743" t="s">
        <v>561</v>
      </c>
      <c r="CX7" s="744"/>
      <c r="CY7" s="744"/>
      <c r="CZ7" s="744"/>
      <c r="DA7" s="745"/>
      <c r="DB7" s="743" t="s">
        <v>561</v>
      </c>
      <c r="DC7" s="744"/>
      <c r="DD7" s="744"/>
      <c r="DE7" s="744"/>
      <c r="DF7" s="745"/>
      <c r="DG7" s="743" t="s">
        <v>561</v>
      </c>
      <c r="DH7" s="744"/>
      <c r="DI7" s="744"/>
      <c r="DJ7" s="744"/>
      <c r="DK7" s="745"/>
      <c r="DL7" s="743" t="s">
        <v>561</v>
      </c>
      <c r="DM7" s="744"/>
      <c r="DN7" s="744"/>
      <c r="DO7" s="744"/>
      <c r="DP7" s="745"/>
      <c r="DQ7" s="743" t="s">
        <v>561</v>
      </c>
      <c r="DR7" s="744"/>
      <c r="DS7" s="744"/>
      <c r="DT7" s="744"/>
      <c r="DU7" s="745"/>
      <c r="DV7" s="746"/>
      <c r="DW7" s="747"/>
      <c r="DX7" s="747"/>
      <c r="DY7" s="747"/>
      <c r="DZ7" s="748"/>
      <c r="EA7" s="222"/>
    </row>
    <row r="8" spans="1:131" s="223" customFormat="1" ht="26.25" customHeight="1" x14ac:dyDescent="0.2">
      <c r="A8" s="226">
        <v>2</v>
      </c>
      <c r="B8" s="780" t="s">
        <v>375</v>
      </c>
      <c r="C8" s="781"/>
      <c r="D8" s="781"/>
      <c r="E8" s="781"/>
      <c r="F8" s="781"/>
      <c r="G8" s="781"/>
      <c r="H8" s="781"/>
      <c r="I8" s="781"/>
      <c r="J8" s="781"/>
      <c r="K8" s="781"/>
      <c r="L8" s="781"/>
      <c r="M8" s="781"/>
      <c r="N8" s="781"/>
      <c r="O8" s="781"/>
      <c r="P8" s="782"/>
      <c r="Q8" s="783">
        <v>6</v>
      </c>
      <c r="R8" s="784"/>
      <c r="S8" s="784"/>
      <c r="T8" s="784"/>
      <c r="U8" s="784"/>
      <c r="V8" s="784">
        <v>90</v>
      </c>
      <c r="W8" s="784"/>
      <c r="X8" s="784"/>
      <c r="Y8" s="784"/>
      <c r="Z8" s="784"/>
      <c r="AA8" s="784">
        <v>84</v>
      </c>
      <c r="AB8" s="784"/>
      <c r="AC8" s="784"/>
      <c r="AD8" s="784"/>
      <c r="AE8" s="785"/>
      <c r="AF8" s="786">
        <v>-84</v>
      </c>
      <c r="AG8" s="787"/>
      <c r="AH8" s="787"/>
      <c r="AI8" s="787"/>
      <c r="AJ8" s="788"/>
      <c r="AK8" s="769" t="s">
        <v>561</v>
      </c>
      <c r="AL8" s="770"/>
      <c r="AM8" s="770"/>
      <c r="AN8" s="770"/>
      <c r="AO8" s="770"/>
      <c r="AP8" s="770" t="s">
        <v>561</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2">
      <c r="A9" s="226">
        <v>3</v>
      </c>
      <c r="B9" s="780" t="s">
        <v>376</v>
      </c>
      <c r="C9" s="781"/>
      <c r="D9" s="781"/>
      <c r="E9" s="781"/>
      <c r="F9" s="781"/>
      <c r="G9" s="781"/>
      <c r="H9" s="781"/>
      <c r="I9" s="781"/>
      <c r="J9" s="781"/>
      <c r="K9" s="781"/>
      <c r="L9" s="781"/>
      <c r="M9" s="781"/>
      <c r="N9" s="781"/>
      <c r="O9" s="781"/>
      <c r="P9" s="782"/>
      <c r="Q9" s="783">
        <v>0</v>
      </c>
      <c r="R9" s="784"/>
      <c r="S9" s="784"/>
      <c r="T9" s="784"/>
      <c r="U9" s="784"/>
      <c r="V9" s="784">
        <v>0</v>
      </c>
      <c r="W9" s="784"/>
      <c r="X9" s="784"/>
      <c r="Y9" s="784"/>
      <c r="Z9" s="784"/>
      <c r="AA9" s="784">
        <v>0</v>
      </c>
      <c r="AB9" s="784"/>
      <c r="AC9" s="784"/>
      <c r="AD9" s="784"/>
      <c r="AE9" s="785"/>
      <c r="AF9" s="786" t="s">
        <v>121</v>
      </c>
      <c r="AG9" s="787"/>
      <c r="AH9" s="787"/>
      <c r="AI9" s="787"/>
      <c r="AJ9" s="788"/>
      <c r="AK9" s="769" t="s">
        <v>561</v>
      </c>
      <c r="AL9" s="770"/>
      <c r="AM9" s="770"/>
      <c r="AN9" s="770"/>
      <c r="AO9" s="770"/>
      <c r="AP9" s="770" t="s">
        <v>561</v>
      </c>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2">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2">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2">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2">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2">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2">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2">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2">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2">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2">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2">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5">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2">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377</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5">
      <c r="A23" s="228" t="s">
        <v>378</v>
      </c>
      <c r="B23" s="789" t="s">
        <v>379</v>
      </c>
      <c r="C23" s="790"/>
      <c r="D23" s="790"/>
      <c r="E23" s="790"/>
      <c r="F23" s="790"/>
      <c r="G23" s="790"/>
      <c r="H23" s="790"/>
      <c r="I23" s="790"/>
      <c r="J23" s="790"/>
      <c r="K23" s="790"/>
      <c r="L23" s="790"/>
      <c r="M23" s="790"/>
      <c r="N23" s="790"/>
      <c r="O23" s="790"/>
      <c r="P23" s="791"/>
      <c r="Q23" s="792">
        <v>18472</v>
      </c>
      <c r="R23" s="793"/>
      <c r="S23" s="793"/>
      <c r="T23" s="793"/>
      <c r="U23" s="793"/>
      <c r="V23" s="793">
        <v>18211</v>
      </c>
      <c r="W23" s="793"/>
      <c r="X23" s="793"/>
      <c r="Y23" s="793"/>
      <c r="Z23" s="793"/>
      <c r="AA23" s="793">
        <v>429</v>
      </c>
      <c r="AB23" s="793"/>
      <c r="AC23" s="793"/>
      <c r="AD23" s="793"/>
      <c r="AE23" s="794"/>
      <c r="AF23" s="795">
        <v>217</v>
      </c>
      <c r="AG23" s="793"/>
      <c r="AH23" s="793"/>
      <c r="AI23" s="793"/>
      <c r="AJ23" s="796"/>
      <c r="AK23" s="797"/>
      <c r="AL23" s="798"/>
      <c r="AM23" s="798"/>
      <c r="AN23" s="798"/>
      <c r="AO23" s="798"/>
      <c r="AP23" s="793">
        <v>14429</v>
      </c>
      <c r="AQ23" s="793"/>
      <c r="AR23" s="793"/>
      <c r="AS23" s="793"/>
      <c r="AT23" s="793"/>
      <c r="AU23" s="809"/>
      <c r="AV23" s="809"/>
      <c r="AW23" s="809"/>
      <c r="AX23" s="809"/>
      <c r="AY23" s="810"/>
      <c r="AZ23" s="811" t="s">
        <v>121</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2">
      <c r="A24" s="808" t="s">
        <v>380</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5">
      <c r="A25" s="725" t="s">
        <v>381</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2">
      <c r="A26" s="727" t="s">
        <v>357</v>
      </c>
      <c r="B26" s="728"/>
      <c r="C26" s="728"/>
      <c r="D26" s="728"/>
      <c r="E26" s="728"/>
      <c r="F26" s="728"/>
      <c r="G26" s="728"/>
      <c r="H26" s="728"/>
      <c r="I26" s="728"/>
      <c r="J26" s="728"/>
      <c r="K26" s="728"/>
      <c r="L26" s="728"/>
      <c r="M26" s="728"/>
      <c r="N26" s="728"/>
      <c r="O26" s="728"/>
      <c r="P26" s="729"/>
      <c r="Q26" s="733" t="s">
        <v>382</v>
      </c>
      <c r="R26" s="734"/>
      <c r="S26" s="734"/>
      <c r="T26" s="734"/>
      <c r="U26" s="735"/>
      <c r="V26" s="733" t="s">
        <v>383</v>
      </c>
      <c r="W26" s="734"/>
      <c r="X26" s="734"/>
      <c r="Y26" s="734"/>
      <c r="Z26" s="735"/>
      <c r="AA26" s="733" t="s">
        <v>384</v>
      </c>
      <c r="AB26" s="734"/>
      <c r="AC26" s="734"/>
      <c r="AD26" s="734"/>
      <c r="AE26" s="734"/>
      <c r="AF26" s="814" t="s">
        <v>385</v>
      </c>
      <c r="AG26" s="815"/>
      <c r="AH26" s="815"/>
      <c r="AI26" s="815"/>
      <c r="AJ26" s="816"/>
      <c r="AK26" s="734" t="s">
        <v>386</v>
      </c>
      <c r="AL26" s="734"/>
      <c r="AM26" s="734"/>
      <c r="AN26" s="734"/>
      <c r="AO26" s="735"/>
      <c r="AP26" s="733" t="s">
        <v>387</v>
      </c>
      <c r="AQ26" s="734"/>
      <c r="AR26" s="734"/>
      <c r="AS26" s="734"/>
      <c r="AT26" s="735"/>
      <c r="AU26" s="733" t="s">
        <v>388</v>
      </c>
      <c r="AV26" s="734"/>
      <c r="AW26" s="734"/>
      <c r="AX26" s="734"/>
      <c r="AY26" s="735"/>
      <c r="AZ26" s="733" t="s">
        <v>389</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2">
      <c r="A28" s="230">
        <v>1</v>
      </c>
      <c r="B28" s="749" t="s">
        <v>390</v>
      </c>
      <c r="C28" s="750"/>
      <c r="D28" s="750"/>
      <c r="E28" s="750"/>
      <c r="F28" s="750"/>
      <c r="G28" s="750"/>
      <c r="H28" s="750"/>
      <c r="I28" s="750"/>
      <c r="J28" s="750"/>
      <c r="K28" s="750"/>
      <c r="L28" s="750"/>
      <c r="M28" s="750"/>
      <c r="N28" s="750"/>
      <c r="O28" s="750"/>
      <c r="P28" s="751"/>
      <c r="Q28" s="822">
        <v>29637</v>
      </c>
      <c r="R28" s="823"/>
      <c r="S28" s="823"/>
      <c r="T28" s="823"/>
      <c r="U28" s="823"/>
      <c r="V28" s="823">
        <v>28868</v>
      </c>
      <c r="W28" s="823"/>
      <c r="X28" s="823"/>
      <c r="Y28" s="823"/>
      <c r="Z28" s="823"/>
      <c r="AA28" s="823">
        <v>769</v>
      </c>
      <c r="AB28" s="823"/>
      <c r="AC28" s="823"/>
      <c r="AD28" s="823"/>
      <c r="AE28" s="824"/>
      <c r="AF28" s="825">
        <v>752</v>
      </c>
      <c r="AG28" s="823"/>
      <c r="AH28" s="823"/>
      <c r="AI28" s="823"/>
      <c r="AJ28" s="826"/>
      <c r="AK28" s="827" t="s">
        <v>489</v>
      </c>
      <c r="AL28" s="828"/>
      <c r="AM28" s="828"/>
      <c r="AN28" s="828"/>
      <c r="AO28" s="828"/>
      <c r="AP28" s="828" t="s">
        <v>489</v>
      </c>
      <c r="AQ28" s="828"/>
      <c r="AR28" s="828"/>
      <c r="AS28" s="828"/>
      <c r="AT28" s="828"/>
      <c r="AU28" s="828" t="s">
        <v>489</v>
      </c>
      <c r="AV28" s="828"/>
      <c r="AW28" s="828"/>
      <c r="AX28" s="828"/>
      <c r="AY28" s="828"/>
      <c r="AZ28" s="829" t="s">
        <v>489</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2">
      <c r="A29" s="230">
        <v>2</v>
      </c>
      <c r="B29" s="780" t="s">
        <v>391</v>
      </c>
      <c r="C29" s="781"/>
      <c r="D29" s="781"/>
      <c r="E29" s="781"/>
      <c r="F29" s="781"/>
      <c r="G29" s="781"/>
      <c r="H29" s="781"/>
      <c r="I29" s="781"/>
      <c r="J29" s="781"/>
      <c r="K29" s="781"/>
      <c r="L29" s="781"/>
      <c r="M29" s="781"/>
      <c r="N29" s="781"/>
      <c r="O29" s="781"/>
      <c r="P29" s="782"/>
      <c r="Q29" s="783">
        <v>741</v>
      </c>
      <c r="R29" s="784"/>
      <c r="S29" s="784"/>
      <c r="T29" s="784"/>
      <c r="U29" s="784"/>
      <c r="V29" s="784">
        <v>729</v>
      </c>
      <c r="W29" s="784"/>
      <c r="X29" s="784"/>
      <c r="Y29" s="784"/>
      <c r="Z29" s="784"/>
      <c r="AA29" s="784">
        <v>12</v>
      </c>
      <c r="AB29" s="784"/>
      <c r="AC29" s="784"/>
      <c r="AD29" s="784"/>
      <c r="AE29" s="785"/>
      <c r="AF29" s="786">
        <v>12</v>
      </c>
      <c r="AG29" s="787"/>
      <c r="AH29" s="787"/>
      <c r="AI29" s="787"/>
      <c r="AJ29" s="788"/>
      <c r="AK29" s="834">
        <v>203</v>
      </c>
      <c r="AL29" s="830"/>
      <c r="AM29" s="830"/>
      <c r="AN29" s="830"/>
      <c r="AO29" s="830"/>
      <c r="AP29" s="830" t="s">
        <v>489</v>
      </c>
      <c r="AQ29" s="830"/>
      <c r="AR29" s="830"/>
      <c r="AS29" s="830"/>
      <c r="AT29" s="830"/>
      <c r="AU29" s="830" t="s">
        <v>489</v>
      </c>
      <c r="AV29" s="830"/>
      <c r="AW29" s="830"/>
      <c r="AX29" s="830"/>
      <c r="AY29" s="830"/>
      <c r="AZ29" s="831" t="s">
        <v>489</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2">
      <c r="A30" s="230">
        <v>3</v>
      </c>
      <c r="B30" s="780" t="s">
        <v>392</v>
      </c>
      <c r="C30" s="781"/>
      <c r="D30" s="781"/>
      <c r="E30" s="781"/>
      <c r="F30" s="781"/>
      <c r="G30" s="781"/>
      <c r="H30" s="781"/>
      <c r="I30" s="781"/>
      <c r="J30" s="781"/>
      <c r="K30" s="781"/>
      <c r="L30" s="781"/>
      <c r="M30" s="781"/>
      <c r="N30" s="781"/>
      <c r="O30" s="781"/>
      <c r="P30" s="782"/>
      <c r="Q30" s="783">
        <v>4536</v>
      </c>
      <c r="R30" s="784"/>
      <c r="S30" s="784"/>
      <c r="T30" s="784"/>
      <c r="U30" s="784"/>
      <c r="V30" s="784">
        <v>4468</v>
      </c>
      <c r="W30" s="784"/>
      <c r="X30" s="784"/>
      <c r="Y30" s="784"/>
      <c r="Z30" s="784"/>
      <c r="AA30" s="784">
        <v>68</v>
      </c>
      <c r="AB30" s="784"/>
      <c r="AC30" s="784"/>
      <c r="AD30" s="784"/>
      <c r="AE30" s="785"/>
      <c r="AF30" s="786">
        <v>68</v>
      </c>
      <c r="AG30" s="787"/>
      <c r="AH30" s="787"/>
      <c r="AI30" s="787"/>
      <c r="AJ30" s="788"/>
      <c r="AK30" s="834">
        <v>372</v>
      </c>
      <c r="AL30" s="830"/>
      <c r="AM30" s="830"/>
      <c r="AN30" s="830"/>
      <c r="AO30" s="830"/>
      <c r="AP30" s="830" t="s">
        <v>489</v>
      </c>
      <c r="AQ30" s="830"/>
      <c r="AR30" s="830"/>
      <c r="AS30" s="830"/>
      <c r="AT30" s="830"/>
      <c r="AU30" s="830" t="s">
        <v>489</v>
      </c>
      <c r="AV30" s="830"/>
      <c r="AW30" s="830"/>
      <c r="AX30" s="830"/>
      <c r="AY30" s="830"/>
      <c r="AZ30" s="831" t="s">
        <v>489</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2">
      <c r="A31" s="230">
        <v>4</v>
      </c>
      <c r="B31" s="780" t="s">
        <v>393</v>
      </c>
      <c r="C31" s="781"/>
      <c r="D31" s="781"/>
      <c r="E31" s="781"/>
      <c r="F31" s="781"/>
      <c r="G31" s="781"/>
      <c r="H31" s="781"/>
      <c r="I31" s="781"/>
      <c r="J31" s="781"/>
      <c r="K31" s="781"/>
      <c r="L31" s="781"/>
      <c r="M31" s="781"/>
      <c r="N31" s="781"/>
      <c r="O31" s="781"/>
      <c r="P31" s="782"/>
      <c r="Q31" s="783">
        <v>4788</v>
      </c>
      <c r="R31" s="784"/>
      <c r="S31" s="784"/>
      <c r="T31" s="784"/>
      <c r="U31" s="784"/>
      <c r="V31" s="784">
        <v>4459</v>
      </c>
      <c r="W31" s="784"/>
      <c r="X31" s="784"/>
      <c r="Y31" s="784"/>
      <c r="Z31" s="784"/>
      <c r="AA31" s="784">
        <v>329</v>
      </c>
      <c r="AB31" s="784"/>
      <c r="AC31" s="784"/>
      <c r="AD31" s="784"/>
      <c r="AE31" s="785"/>
      <c r="AF31" s="786">
        <v>329</v>
      </c>
      <c r="AG31" s="787"/>
      <c r="AH31" s="787"/>
      <c r="AI31" s="787"/>
      <c r="AJ31" s="788"/>
      <c r="AK31" s="834">
        <v>674</v>
      </c>
      <c r="AL31" s="830"/>
      <c r="AM31" s="830"/>
      <c r="AN31" s="830"/>
      <c r="AO31" s="830"/>
      <c r="AP31" s="830" t="s">
        <v>489</v>
      </c>
      <c r="AQ31" s="830"/>
      <c r="AR31" s="830"/>
      <c r="AS31" s="830"/>
      <c r="AT31" s="830"/>
      <c r="AU31" s="830" t="s">
        <v>489</v>
      </c>
      <c r="AV31" s="830"/>
      <c r="AW31" s="830"/>
      <c r="AX31" s="830"/>
      <c r="AY31" s="830"/>
      <c r="AZ31" s="831" t="s">
        <v>489</v>
      </c>
      <c r="BA31" s="831"/>
      <c r="BB31" s="831"/>
      <c r="BC31" s="831"/>
      <c r="BD31" s="831"/>
      <c r="BE31" s="832"/>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2">
      <c r="A32" s="230">
        <v>5</v>
      </c>
      <c r="B32" s="780" t="s">
        <v>394</v>
      </c>
      <c r="C32" s="781"/>
      <c r="D32" s="781"/>
      <c r="E32" s="781"/>
      <c r="F32" s="781"/>
      <c r="G32" s="781"/>
      <c r="H32" s="781"/>
      <c r="I32" s="781"/>
      <c r="J32" s="781"/>
      <c r="K32" s="781"/>
      <c r="L32" s="781"/>
      <c r="M32" s="781"/>
      <c r="N32" s="781"/>
      <c r="O32" s="781"/>
      <c r="P32" s="782"/>
      <c r="Q32" s="783">
        <v>417</v>
      </c>
      <c r="R32" s="784"/>
      <c r="S32" s="784"/>
      <c r="T32" s="784"/>
      <c r="U32" s="784"/>
      <c r="V32" s="784">
        <v>369</v>
      </c>
      <c r="W32" s="784"/>
      <c r="X32" s="784"/>
      <c r="Y32" s="784"/>
      <c r="Z32" s="784"/>
      <c r="AA32" s="784">
        <v>48</v>
      </c>
      <c r="AB32" s="784"/>
      <c r="AC32" s="784"/>
      <c r="AD32" s="784"/>
      <c r="AE32" s="785"/>
      <c r="AF32" s="786">
        <v>29</v>
      </c>
      <c r="AG32" s="787"/>
      <c r="AH32" s="787"/>
      <c r="AI32" s="787"/>
      <c r="AJ32" s="788"/>
      <c r="AK32" s="834">
        <v>119</v>
      </c>
      <c r="AL32" s="830"/>
      <c r="AM32" s="830"/>
      <c r="AN32" s="830"/>
      <c r="AO32" s="830"/>
      <c r="AP32" s="830">
        <v>3870</v>
      </c>
      <c r="AQ32" s="830"/>
      <c r="AR32" s="830"/>
      <c r="AS32" s="830"/>
      <c r="AT32" s="830"/>
      <c r="AU32" s="830">
        <v>3870</v>
      </c>
      <c r="AV32" s="830"/>
      <c r="AW32" s="830"/>
      <c r="AX32" s="830"/>
      <c r="AY32" s="830"/>
      <c r="AZ32" s="831" t="s">
        <v>561</v>
      </c>
      <c r="BA32" s="831"/>
      <c r="BB32" s="831"/>
      <c r="BC32" s="831"/>
      <c r="BD32" s="831"/>
      <c r="BE32" s="832" t="s">
        <v>395</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2">
      <c r="A33" s="230">
        <v>6</v>
      </c>
      <c r="B33" s="780" t="s">
        <v>396</v>
      </c>
      <c r="C33" s="781"/>
      <c r="D33" s="781"/>
      <c r="E33" s="781"/>
      <c r="F33" s="781"/>
      <c r="G33" s="781"/>
      <c r="H33" s="781"/>
      <c r="I33" s="781"/>
      <c r="J33" s="781"/>
      <c r="K33" s="781"/>
      <c r="L33" s="781"/>
      <c r="M33" s="781"/>
      <c r="N33" s="781"/>
      <c r="O33" s="781"/>
      <c r="P33" s="782"/>
      <c r="Q33" s="783">
        <v>790</v>
      </c>
      <c r="R33" s="784"/>
      <c r="S33" s="784"/>
      <c r="T33" s="784"/>
      <c r="U33" s="784"/>
      <c r="V33" s="784">
        <v>649</v>
      </c>
      <c r="W33" s="784"/>
      <c r="X33" s="784"/>
      <c r="Y33" s="784"/>
      <c r="Z33" s="784"/>
      <c r="AA33" s="784">
        <v>141</v>
      </c>
      <c r="AB33" s="784"/>
      <c r="AC33" s="784"/>
      <c r="AD33" s="784"/>
      <c r="AE33" s="785"/>
      <c r="AF33" s="786">
        <v>534</v>
      </c>
      <c r="AG33" s="787"/>
      <c r="AH33" s="787"/>
      <c r="AI33" s="787"/>
      <c r="AJ33" s="788"/>
      <c r="AK33" s="834">
        <v>0</v>
      </c>
      <c r="AL33" s="830"/>
      <c r="AM33" s="830"/>
      <c r="AN33" s="830"/>
      <c r="AO33" s="830"/>
      <c r="AP33" s="830">
        <v>2620</v>
      </c>
      <c r="AQ33" s="830"/>
      <c r="AR33" s="830"/>
      <c r="AS33" s="830"/>
      <c r="AT33" s="830"/>
      <c r="AU33" s="830" t="s">
        <v>561</v>
      </c>
      <c r="AV33" s="830"/>
      <c r="AW33" s="830"/>
      <c r="AX33" s="830"/>
      <c r="AY33" s="830"/>
      <c r="AZ33" s="831" t="s">
        <v>561</v>
      </c>
      <c r="BA33" s="831"/>
      <c r="BB33" s="831"/>
      <c r="BC33" s="831"/>
      <c r="BD33" s="831"/>
      <c r="BE33" s="832" t="s">
        <v>395</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2">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2">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2">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2">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2">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2">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2">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2">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2">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2">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2">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2">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2">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2">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2">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2">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2">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2">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2">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2">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2">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2">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2">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2">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2">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2">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2">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5">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2">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397</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5">
      <c r="A63" s="228" t="s">
        <v>378</v>
      </c>
      <c r="B63" s="789" t="s">
        <v>398</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1724</v>
      </c>
      <c r="AG63" s="844"/>
      <c r="AH63" s="844"/>
      <c r="AI63" s="844"/>
      <c r="AJ63" s="845"/>
      <c r="AK63" s="846"/>
      <c r="AL63" s="841"/>
      <c r="AM63" s="841"/>
      <c r="AN63" s="841"/>
      <c r="AO63" s="841"/>
      <c r="AP63" s="844">
        <v>6490</v>
      </c>
      <c r="AQ63" s="844"/>
      <c r="AR63" s="844"/>
      <c r="AS63" s="844"/>
      <c r="AT63" s="844"/>
      <c r="AU63" s="844">
        <v>3870</v>
      </c>
      <c r="AV63" s="844"/>
      <c r="AW63" s="844"/>
      <c r="AX63" s="844"/>
      <c r="AY63" s="844"/>
      <c r="AZ63" s="848"/>
      <c r="BA63" s="848"/>
      <c r="BB63" s="848"/>
      <c r="BC63" s="848"/>
      <c r="BD63" s="848"/>
      <c r="BE63" s="849"/>
      <c r="BF63" s="849"/>
      <c r="BG63" s="849"/>
      <c r="BH63" s="849"/>
      <c r="BI63" s="850"/>
      <c r="BJ63" s="851" t="s">
        <v>121</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5">
      <c r="A65" s="220" t="s">
        <v>399</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2">
      <c r="A66" s="727" t="s">
        <v>400</v>
      </c>
      <c r="B66" s="728"/>
      <c r="C66" s="728"/>
      <c r="D66" s="728"/>
      <c r="E66" s="728"/>
      <c r="F66" s="728"/>
      <c r="G66" s="728"/>
      <c r="H66" s="728"/>
      <c r="I66" s="728"/>
      <c r="J66" s="728"/>
      <c r="K66" s="728"/>
      <c r="L66" s="728"/>
      <c r="M66" s="728"/>
      <c r="N66" s="728"/>
      <c r="O66" s="728"/>
      <c r="P66" s="729"/>
      <c r="Q66" s="733" t="s">
        <v>382</v>
      </c>
      <c r="R66" s="734"/>
      <c r="S66" s="734"/>
      <c r="T66" s="734"/>
      <c r="U66" s="735"/>
      <c r="V66" s="733" t="s">
        <v>383</v>
      </c>
      <c r="W66" s="734"/>
      <c r="X66" s="734"/>
      <c r="Y66" s="734"/>
      <c r="Z66" s="735"/>
      <c r="AA66" s="733" t="s">
        <v>384</v>
      </c>
      <c r="AB66" s="734"/>
      <c r="AC66" s="734"/>
      <c r="AD66" s="734"/>
      <c r="AE66" s="735"/>
      <c r="AF66" s="854" t="s">
        <v>385</v>
      </c>
      <c r="AG66" s="815"/>
      <c r="AH66" s="815"/>
      <c r="AI66" s="815"/>
      <c r="AJ66" s="855"/>
      <c r="AK66" s="733" t="s">
        <v>386</v>
      </c>
      <c r="AL66" s="728"/>
      <c r="AM66" s="728"/>
      <c r="AN66" s="728"/>
      <c r="AO66" s="729"/>
      <c r="AP66" s="733" t="s">
        <v>387</v>
      </c>
      <c r="AQ66" s="734"/>
      <c r="AR66" s="734"/>
      <c r="AS66" s="734"/>
      <c r="AT66" s="735"/>
      <c r="AU66" s="733" t="s">
        <v>401</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2">
      <c r="A68" s="224">
        <v>1</v>
      </c>
      <c r="B68" s="869" t="s">
        <v>554</v>
      </c>
      <c r="C68" s="870"/>
      <c r="D68" s="870"/>
      <c r="E68" s="870"/>
      <c r="F68" s="870"/>
      <c r="G68" s="870"/>
      <c r="H68" s="870"/>
      <c r="I68" s="870"/>
      <c r="J68" s="870"/>
      <c r="K68" s="870"/>
      <c r="L68" s="870"/>
      <c r="M68" s="870"/>
      <c r="N68" s="870"/>
      <c r="O68" s="870"/>
      <c r="P68" s="871"/>
      <c r="Q68" s="872">
        <v>477</v>
      </c>
      <c r="R68" s="866"/>
      <c r="S68" s="866"/>
      <c r="T68" s="866"/>
      <c r="U68" s="866"/>
      <c r="V68" s="866">
        <v>477</v>
      </c>
      <c r="W68" s="866"/>
      <c r="X68" s="866"/>
      <c r="Y68" s="866"/>
      <c r="Z68" s="866"/>
      <c r="AA68" s="866">
        <v>0</v>
      </c>
      <c r="AB68" s="866"/>
      <c r="AC68" s="866"/>
      <c r="AD68" s="866"/>
      <c r="AE68" s="866"/>
      <c r="AF68" s="866">
        <v>0</v>
      </c>
      <c r="AG68" s="866"/>
      <c r="AH68" s="866"/>
      <c r="AI68" s="866"/>
      <c r="AJ68" s="866"/>
      <c r="AK68" s="866" t="s">
        <v>561</v>
      </c>
      <c r="AL68" s="866"/>
      <c r="AM68" s="866"/>
      <c r="AN68" s="866"/>
      <c r="AO68" s="866"/>
      <c r="AP68" s="866" t="s">
        <v>561</v>
      </c>
      <c r="AQ68" s="866"/>
      <c r="AR68" s="866"/>
      <c r="AS68" s="866"/>
      <c r="AT68" s="866"/>
      <c r="AU68" s="866" t="s">
        <v>561</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2">
      <c r="A69" s="226">
        <v>2</v>
      </c>
      <c r="B69" s="873" t="s">
        <v>555</v>
      </c>
      <c r="C69" s="874"/>
      <c r="D69" s="874"/>
      <c r="E69" s="874"/>
      <c r="F69" s="874"/>
      <c r="G69" s="874"/>
      <c r="H69" s="874"/>
      <c r="I69" s="874"/>
      <c r="J69" s="874"/>
      <c r="K69" s="874"/>
      <c r="L69" s="874"/>
      <c r="M69" s="874"/>
      <c r="N69" s="874"/>
      <c r="O69" s="874"/>
      <c r="P69" s="875"/>
      <c r="Q69" s="876">
        <v>23</v>
      </c>
      <c r="R69" s="830"/>
      <c r="S69" s="830"/>
      <c r="T69" s="830"/>
      <c r="U69" s="830"/>
      <c r="V69" s="830">
        <v>22</v>
      </c>
      <c r="W69" s="830"/>
      <c r="X69" s="830"/>
      <c r="Y69" s="830"/>
      <c r="Z69" s="830"/>
      <c r="AA69" s="830">
        <v>1</v>
      </c>
      <c r="AB69" s="830"/>
      <c r="AC69" s="830"/>
      <c r="AD69" s="830"/>
      <c r="AE69" s="830"/>
      <c r="AF69" s="830">
        <v>1</v>
      </c>
      <c r="AG69" s="830"/>
      <c r="AH69" s="830"/>
      <c r="AI69" s="830"/>
      <c r="AJ69" s="830"/>
      <c r="AK69" s="830" t="s">
        <v>561</v>
      </c>
      <c r="AL69" s="830"/>
      <c r="AM69" s="830"/>
      <c r="AN69" s="830"/>
      <c r="AO69" s="830"/>
      <c r="AP69" s="830" t="s">
        <v>561</v>
      </c>
      <c r="AQ69" s="830"/>
      <c r="AR69" s="830"/>
      <c r="AS69" s="830"/>
      <c r="AT69" s="830"/>
      <c r="AU69" s="830" t="s">
        <v>561</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2">
      <c r="A70" s="226">
        <v>3</v>
      </c>
      <c r="B70" s="873" t="s">
        <v>556</v>
      </c>
      <c r="C70" s="874"/>
      <c r="D70" s="874"/>
      <c r="E70" s="874"/>
      <c r="F70" s="874"/>
      <c r="G70" s="874"/>
      <c r="H70" s="874"/>
      <c r="I70" s="874"/>
      <c r="J70" s="874"/>
      <c r="K70" s="874"/>
      <c r="L70" s="874"/>
      <c r="M70" s="874"/>
      <c r="N70" s="874"/>
      <c r="O70" s="874"/>
      <c r="P70" s="875"/>
      <c r="Q70" s="876">
        <v>75</v>
      </c>
      <c r="R70" s="830"/>
      <c r="S70" s="830"/>
      <c r="T70" s="830"/>
      <c r="U70" s="830"/>
      <c r="V70" s="830">
        <v>68</v>
      </c>
      <c r="W70" s="830"/>
      <c r="X70" s="830"/>
      <c r="Y70" s="830"/>
      <c r="Z70" s="830"/>
      <c r="AA70" s="830">
        <v>7</v>
      </c>
      <c r="AB70" s="830"/>
      <c r="AC70" s="830"/>
      <c r="AD70" s="830"/>
      <c r="AE70" s="830"/>
      <c r="AF70" s="830">
        <v>7</v>
      </c>
      <c r="AG70" s="830"/>
      <c r="AH70" s="830"/>
      <c r="AI70" s="830"/>
      <c r="AJ70" s="830"/>
      <c r="AK70" s="830" t="s">
        <v>561</v>
      </c>
      <c r="AL70" s="830"/>
      <c r="AM70" s="830"/>
      <c r="AN70" s="830"/>
      <c r="AO70" s="830"/>
      <c r="AP70" s="830" t="s">
        <v>561</v>
      </c>
      <c r="AQ70" s="830"/>
      <c r="AR70" s="830"/>
      <c r="AS70" s="830"/>
      <c r="AT70" s="830"/>
      <c r="AU70" s="830" t="s">
        <v>561</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2">
      <c r="A71" s="226">
        <v>4</v>
      </c>
      <c r="B71" s="873" t="s">
        <v>557</v>
      </c>
      <c r="C71" s="874"/>
      <c r="D71" s="874"/>
      <c r="E71" s="874"/>
      <c r="F71" s="874"/>
      <c r="G71" s="874"/>
      <c r="H71" s="874"/>
      <c r="I71" s="874"/>
      <c r="J71" s="874"/>
      <c r="K71" s="874"/>
      <c r="L71" s="874"/>
      <c r="M71" s="874"/>
      <c r="N71" s="874"/>
      <c r="O71" s="874"/>
      <c r="P71" s="875"/>
      <c r="Q71" s="876">
        <v>143031</v>
      </c>
      <c r="R71" s="830"/>
      <c r="S71" s="830"/>
      <c r="T71" s="830"/>
      <c r="U71" s="830"/>
      <c r="V71" s="830">
        <v>140009</v>
      </c>
      <c r="W71" s="830"/>
      <c r="X71" s="830"/>
      <c r="Y71" s="830"/>
      <c r="Z71" s="830"/>
      <c r="AA71" s="830">
        <v>3022</v>
      </c>
      <c r="AB71" s="830"/>
      <c r="AC71" s="830"/>
      <c r="AD71" s="830"/>
      <c r="AE71" s="830"/>
      <c r="AF71" s="830">
        <v>3022</v>
      </c>
      <c r="AG71" s="830"/>
      <c r="AH71" s="830"/>
      <c r="AI71" s="830"/>
      <c r="AJ71" s="830"/>
      <c r="AK71" s="830" t="s">
        <v>561</v>
      </c>
      <c r="AL71" s="830"/>
      <c r="AM71" s="830"/>
      <c r="AN71" s="830"/>
      <c r="AO71" s="830"/>
      <c r="AP71" s="830" t="s">
        <v>561</v>
      </c>
      <c r="AQ71" s="830"/>
      <c r="AR71" s="830"/>
      <c r="AS71" s="830"/>
      <c r="AT71" s="830"/>
      <c r="AU71" s="830" t="s">
        <v>561</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2">
      <c r="A72" s="226">
        <v>5</v>
      </c>
      <c r="B72" s="873" t="s">
        <v>558</v>
      </c>
      <c r="C72" s="874"/>
      <c r="D72" s="874"/>
      <c r="E72" s="874"/>
      <c r="F72" s="874"/>
      <c r="G72" s="874"/>
      <c r="H72" s="874"/>
      <c r="I72" s="874"/>
      <c r="J72" s="874"/>
      <c r="K72" s="874"/>
      <c r="L72" s="874"/>
      <c r="M72" s="874"/>
      <c r="N72" s="874"/>
      <c r="O72" s="874"/>
      <c r="P72" s="875"/>
      <c r="Q72" s="876">
        <v>4917</v>
      </c>
      <c r="R72" s="830"/>
      <c r="S72" s="830"/>
      <c r="T72" s="830"/>
      <c r="U72" s="830"/>
      <c r="V72" s="830">
        <v>4349</v>
      </c>
      <c r="W72" s="830"/>
      <c r="X72" s="830"/>
      <c r="Y72" s="830"/>
      <c r="Z72" s="830"/>
      <c r="AA72" s="830">
        <v>568</v>
      </c>
      <c r="AB72" s="830"/>
      <c r="AC72" s="830"/>
      <c r="AD72" s="830"/>
      <c r="AE72" s="830"/>
      <c r="AF72" s="830">
        <v>568</v>
      </c>
      <c r="AG72" s="830"/>
      <c r="AH72" s="830"/>
      <c r="AI72" s="830"/>
      <c r="AJ72" s="830"/>
      <c r="AK72" s="830" t="s">
        <v>561</v>
      </c>
      <c r="AL72" s="830"/>
      <c r="AM72" s="830"/>
      <c r="AN72" s="830"/>
      <c r="AO72" s="830"/>
      <c r="AP72" s="830" t="s">
        <v>561</v>
      </c>
      <c r="AQ72" s="830"/>
      <c r="AR72" s="830"/>
      <c r="AS72" s="830"/>
      <c r="AT72" s="830"/>
      <c r="AU72" s="830" t="s">
        <v>561</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2">
      <c r="A73" s="226">
        <v>6</v>
      </c>
      <c r="B73" s="873" t="s">
        <v>559</v>
      </c>
      <c r="C73" s="874"/>
      <c r="D73" s="874"/>
      <c r="E73" s="874"/>
      <c r="F73" s="874"/>
      <c r="G73" s="874"/>
      <c r="H73" s="874"/>
      <c r="I73" s="874"/>
      <c r="J73" s="874"/>
      <c r="K73" s="874"/>
      <c r="L73" s="874"/>
      <c r="M73" s="874"/>
      <c r="N73" s="874"/>
      <c r="O73" s="874"/>
      <c r="P73" s="875"/>
      <c r="Q73" s="876">
        <v>97</v>
      </c>
      <c r="R73" s="830"/>
      <c r="S73" s="830"/>
      <c r="T73" s="830"/>
      <c r="U73" s="830"/>
      <c r="V73" s="830">
        <v>63</v>
      </c>
      <c r="W73" s="830"/>
      <c r="X73" s="830"/>
      <c r="Y73" s="830"/>
      <c r="Z73" s="830"/>
      <c r="AA73" s="830">
        <v>33</v>
      </c>
      <c r="AB73" s="830"/>
      <c r="AC73" s="830"/>
      <c r="AD73" s="830"/>
      <c r="AE73" s="830"/>
      <c r="AF73" s="830">
        <v>33</v>
      </c>
      <c r="AG73" s="830"/>
      <c r="AH73" s="830"/>
      <c r="AI73" s="830"/>
      <c r="AJ73" s="830"/>
      <c r="AK73" s="830" t="s">
        <v>561</v>
      </c>
      <c r="AL73" s="830"/>
      <c r="AM73" s="830"/>
      <c r="AN73" s="830"/>
      <c r="AO73" s="830"/>
      <c r="AP73" s="830" t="s">
        <v>561</v>
      </c>
      <c r="AQ73" s="830"/>
      <c r="AR73" s="830"/>
      <c r="AS73" s="830"/>
      <c r="AT73" s="830"/>
      <c r="AU73" s="830" t="s">
        <v>561</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2">
      <c r="A74" s="226">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2">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2">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2">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2">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2">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2">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2">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2">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2">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2">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2">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2">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2">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5">
      <c r="A88" s="228" t="s">
        <v>378</v>
      </c>
      <c r="B88" s="789" t="s">
        <v>402</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3631</v>
      </c>
      <c r="AG88" s="844"/>
      <c r="AH88" s="844"/>
      <c r="AI88" s="844"/>
      <c r="AJ88" s="844"/>
      <c r="AK88" s="841"/>
      <c r="AL88" s="841"/>
      <c r="AM88" s="841"/>
      <c r="AN88" s="841"/>
      <c r="AO88" s="841"/>
      <c r="AP88" s="844"/>
      <c r="AQ88" s="844"/>
      <c r="AR88" s="844"/>
      <c r="AS88" s="844"/>
      <c r="AT88" s="844"/>
      <c r="AU88" s="844"/>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378</v>
      </c>
      <c r="BR102" s="789" t="s">
        <v>403</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11</v>
      </c>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404</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405</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406</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407</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7" t="s">
        <v>408</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409</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2">
      <c r="A109" s="912" t="s">
        <v>410</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411</v>
      </c>
      <c r="AB109" s="893"/>
      <c r="AC109" s="893"/>
      <c r="AD109" s="893"/>
      <c r="AE109" s="894"/>
      <c r="AF109" s="892" t="s">
        <v>412</v>
      </c>
      <c r="AG109" s="893"/>
      <c r="AH109" s="893"/>
      <c r="AI109" s="893"/>
      <c r="AJ109" s="894"/>
      <c r="AK109" s="892" t="s">
        <v>294</v>
      </c>
      <c r="AL109" s="893"/>
      <c r="AM109" s="893"/>
      <c r="AN109" s="893"/>
      <c r="AO109" s="894"/>
      <c r="AP109" s="892" t="s">
        <v>413</v>
      </c>
      <c r="AQ109" s="893"/>
      <c r="AR109" s="893"/>
      <c r="AS109" s="893"/>
      <c r="AT109" s="895"/>
      <c r="AU109" s="912" t="s">
        <v>410</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411</v>
      </c>
      <c r="BR109" s="893"/>
      <c r="BS109" s="893"/>
      <c r="BT109" s="893"/>
      <c r="BU109" s="894"/>
      <c r="BV109" s="892" t="s">
        <v>412</v>
      </c>
      <c r="BW109" s="893"/>
      <c r="BX109" s="893"/>
      <c r="BY109" s="893"/>
      <c r="BZ109" s="894"/>
      <c r="CA109" s="892" t="s">
        <v>294</v>
      </c>
      <c r="CB109" s="893"/>
      <c r="CC109" s="893"/>
      <c r="CD109" s="893"/>
      <c r="CE109" s="894"/>
      <c r="CF109" s="913" t="s">
        <v>413</v>
      </c>
      <c r="CG109" s="913"/>
      <c r="CH109" s="913"/>
      <c r="CI109" s="913"/>
      <c r="CJ109" s="913"/>
      <c r="CK109" s="892" t="s">
        <v>414</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411</v>
      </c>
      <c r="DH109" s="893"/>
      <c r="DI109" s="893"/>
      <c r="DJ109" s="893"/>
      <c r="DK109" s="894"/>
      <c r="DL109" s="892" t="s">
        <v>412</v>
      </c>
      <c r="DM109" s="893"/>
      <c r="DN109" s="893"/>
      <c r="DO109" s="893"/>
      <c r="DP109" s="894"/>
      <c r="DQ109" s="892" t="s">
        <v>294</v>
      </c>
      <c r="DR109" s="893"/>
      <c r="DS109" s="893"/>
      <c r="DT109" s="893"/>
      <c r="DU109" s="894"/>
      <c r="DV109" s="892" t="s">
        <v>413</v>
      </c>
      <c r="DW109" s="893"/>
      <c r="DX109" s="893"/>
      <c r="DY109" s="893"/>
      <c r="DZ109" s="895"/>
    </row>
    <row r="110" spans="1:131" s="218" customFormat="1" ht="26.25" customHeight="1" x14ac:dyDescent="0.2">
      <c r="A110" s="896" t="s">
        <v>415</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1763649</v>
      </c>
      <c r="AB110" s="900"/>
      <c r="AC110" s="900"/>
      <c r="AD110" s="900"/>
      <c r="AE110" s="901"/>
      <c r="AF110" s="902">
        <v>1747611</v>
      </c>
      <c r="AG110" s="900"/>
      <c r="AH110" s="900"/>
      <c r="AI110" s="900"/>
      <c r="AJ110" s="901"/>
      <c r="AK110" s="902">
        <v>1637056</v>
      </c>
      <c r="AL110" s="900"/>
      <c r="AM110" s="900"/>
      <c r="AN110" s="900"/>
      <c r="AO110" s="901"/>
      <c r="AP110" s="903">
        <v>19.3</v>
      </c>
      <c r="AQ110" s="904"/>
      <c r="AR110" s="904"/>
      <c r="AS110" s="904"/>
      <c r="AT110" s="905"/>
      <c r="AU110" s="906" t="s">
        <v>69</v>
      </c>
      <c r="AV110" s="907"/>
      <c r="AW110" s="907"/>
      <c r="AX110" s="907"/>
      <c r="AY110" s="907"/>
      <c r="AZ110" s="929" t="s">
        <v>416</v>
      </c>
      <c r="BA110" s="897"/>
      <c r="BB110" s="897"/>
      <c r="BC110" s="897"/>
      <c r="BD110" s="897"/>
      <c r="BE110" s="897"/>
      <c r="BF110" s="897"/>
      <c r="BG110" s="897"/>
      <c r="BH110" s="897"/>
      <c r="BI110" s="897"/>
      <c r="BJ110" s="897"/>
      <c r="BK110" s="897"/>
      <c r="BL110" s="897"/>
      <c r="BM110" s="897"/>
      <c r="BN110" s="897"/>
      <c r="BO110" s="897"/>
      <c r="BP110" s="898"/>
      <c r="BQ110" s="930">
        <v>15773916</v>
      </c>
      <c r="BR110" s="931"/>
      <c r="BS110" s="931"/>
      <c r="BT110" s="931"/>
      <c r="BU110" s="931"/>
      <c r="BV110" s="931">
        <v>14873965</v>
      </c>
      <c r="BW110" s="931"/>
      <c r="BX110" s="931"/>
      <c r="BY110" s="931"/>
      <c r="BZ110" s="931"/>
      <c r="CA110" s="931">
        <v>14429057</v>
      </c>
      <c r="CB110" s="931"/>
      <c r="CC110" s="931"/>
      <c r="CD110" s="931"/>
      <c r="CE110" s="931"/>
      <c r="CF110" s="944">
        <v>170.3</v>
      </c>
      <c r="CG110" s="945"/>
      <c r="CH110" s="945"/>
      <c r="CI110" s="945"/>
      <c r="CJ110" s="945"/>
      <c r="CK110" s="946" t="s">
        <v>417</v>
      </c>
      <c r="CL110" s="947"/>
      <c r="CM110" s="929" t="s">
        <v>418</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121</v>
      </c>
      <c r="DH110" s="931"/>
      <c r="DI110" s="931"/>
      <c r="DJ110" s="931"/>
      <c r="DK110" s="931"/>
      <c r="DL110" s="931" t="s">
        <v>121</v>
      </c>
      <c r="DM110" s="931"/>
      <c r="DN110" s="931"/>
      <c r="DO110" s="931"/>
      <c r="DP110" s="931"/>
      <c r="DQ110" s="931" t="s">
        <v>121</v>
      </c>
      <c r="DR110" s="931"/>
      <c r="DS110" s="931"/>
      <c r="DT110" s="931"/>
      <c r="DU110" s="931"/>
      <c r="DV110" s="932" t="s">
        <v>121</v>
      </c>
      <c r="DW110" s="932"/>
      <c r="DX110" s="932"/>
      <c r="DY110" s="932"/>
      <c r="DZ110" s="933"/>
    </row>
    <row r="111" spans="1:131" s="218" customFormat="1" ht="26.25" customHeight="1" x14ac:dyDescent="0.2">
      <c r="A111" s="934" t="s">
        <v>419</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121</v>
      </c>
      <c r="AB111" s="938"/>
      <c r="AC111" s="938"/>
      <c r="AD111" s="938"/>
      <c r="AE111" s="939"/>
      <c r="AF111" s="940" t="s">
        <v>121</v>
      </c>
      <c r="AG111" s="938"/>
      <c r="AH111" s="938"/>
      <c r="AI111" s="938"/>
      <c r="AJ111" s="939"/>
      <c r="AK111" s="940" t="s">
        <v>121</v>
      </c>
      <c r="AL111" s="938"/>
      <c r="AM111" s="938"/>
      <c r="AN111" s="938"/>
      <c r="AO111" s="939"/>
      <c r="AP111" s="941" t="s">
        <v>121</v>
      </c>
      <c r="AQ111" s="942"/>
      <c r="AR111" s="942"/>
      <c r="AS111" s="942"/>
      <c r="AT111" s="943"/>
      <c r="AU111" s="908"/>
      <c r="AV111" s="909"/>
      <c r="AW111" s="909"/>
      <c r="AX111" s="909"/>
      <c r="AY111" s="909"/>
      <c r="AZ111" s="922" t="s">
        <v>420</v>
      </c>
      <c r="BA111" s="923"/>
      <c r="BB111" s="923"/>
      <c r="BC111" s="923"/>
      <c r="BD111" s="923"/>
      <c r="BE111" s="923"/>
      <c r="BF111" s="923"/>
      <c r="BG111" s="923"/>
      <c r="BH111" s="923"/>
      <c r="BI111" s="923"/>
      <c r="BJ111" s="923"/>
      <c r="BK111" s="923"/>
      <c r="BL111" s="923"/>
      <c r="BM111" s="923"/>
      <c r="BN111" s="923"/>
      <c r="BO111" s="923"/>
      <c r="BP111" s="924"/>
      <c r="BQ111" s="925" t="s">
        <v>121</v>
      </c>
      <c r="BR111" s="926"/>
      <c r="BS111" s="926"/>
      <c r="BT111" s="926"/>
      <c r="BU111" s="926"/>
      <c r="BV111" s="926" t="s">
        <v>121</v>
      </c>
      <c r="BW111" s="926"/>
      <c r="BX111" s="926"/>
      <c r="BY111" s="926"/>
      <c r="BZ111" s="926"/>
      <c r="CA111" s="926" t="s">
        <v>121</v>
      </c>
      <c r="CB111" s="926"/>
      <c r="CC111" s="926"/>
      <c r="CD111" s="926"/>
      <c r="CE111" s="926"/>
      <c r="CF111" s="920" t="s">
        <v>121</v>
      </c>
      <c r="CG111" s="921"/>
      <c r="CH111" s="921"/>
      <c r="CI111" s="921"/>
      <c r="CJ111" s="921"/>
      <c r="CK111" s="948"/>
      <c r="CL111" s="949"/>
      <c r="CM111" s="922" t="s">
        <v>421</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121</v>
      </c>
      <c r="DH111" s="926"/>
      <c r="DI111" s="926"/>
      <c r="DJ111" s="926"/>
      <c r="DK111" s="926"/>
      <c r="DL111" s="926" t="s">
        <v>121</v>
      </c>
      <c r="DM111" s="926"/>
      <c r="DN111" s="926"/>
      <c r="DO111" s="926"/>
      <c r="DP111" s="926"/>
      <c r="DQ111" s="926" t="s">
        <v>121</v>
      </c>
      <c r="DR111" s="926"/>
      <c r="DS111" s="926"/>
      <c r="DT111" s="926"/>
      <c r="DU111" s="926"/>
      <c r="DV111" s="927" t="s">
        <v>121</v>
      </c>
      <c r="DW111" s="927"/>
      <c r="DX111" s="927"/>
      <c r="DY111" s="927"/>
      <c r="DZ111" s="928"/>
    </row>
    <row r="112" spans="1:131" s="218" customFormat="1" ht="26.25" customHeight="1" x14ac:dyDescent="0.2">
      <c r="A112" s="952" t="s">
        <v>422</v>
      </c>
      <c r="B112" s="953"/>
      <c r="C112" s="923" t="s">
        <v>423</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121</v>
      </c>
      <c r="AB112" s="959"/>
      <c r="AC112" s="959"/>
      <c r="AD112" s="959"/>
      <c r="AE112" s="960"/>
      <c r="AF112" s="961" t="s">
        <v>121</v>
      </c>
      <c r="AG112" s="959"/>
      <c r="AH112" s="959"/>
      <c r="AI112" s="959"/>
      <c r="AJ112" s="960"/>
      <c r="AK112" s="961" t="s">
        <v>121</v>
      </c>
      <c r="AL112" s="959"/>
      <c r="AM112" s="959"/>
      <c r="AN112" s="959"/>
      <c r="AO112" s="960"/>
      <c r="AP112" s="962" t="s">
        <v>121</v>
      </c>
      <c r="AQ112" s="963"/>
      <c r="AR112" s="963"/>
      <c r="AS112" s="963"/>
      <c r="AT112" s="964"/>
      <c r="AU112" s="908"/>
      <c r="AV112" s="909"/>
      <c r="AW112" s="909"/>
      <c r="AX112" s="909"/>
      <c r="AY112" s="909"/>
      <c r="AZ112" s="922" t="s">
        <v>424</v>
      </c>
      <c r="BA112" s="923"/>
      <c r="BB112" s="923"/>
      <c r="BC112" s="923"/>
      <c r="BD112" s="923"/>
      <c r="BE112" s="923"/>
      <c r="BF112" s="923"/>
      <c r="BG112" s="923"/>
      <c r="BH112" s="923"/>
      <c r="BI112" s="923"/>
      <c r="BJ112" s="923"/>
      <c r="BK112" s="923"/>
      <c r="BL112" s="923"/>
      <c r="BM112" s="923"/>
      <c r="BN112" s="923"/>
      <c r="BO112" s="923"/>
      <c r="BP112" s="924"/>
      <c r="BQ112" s="925">
        <v>4164331</v>
      </c>
      <c r="BR112" s="926"/>
      <c r="BS112" s="926"/>
      <c r="BT112" s="926"/>
      <c r="BU112" s="926"/>
      <c r="BV112" s="926">
        <v>4028059</v>
      </c>
      <c r="BW112" s="926"/>
      <c r="BX112" s="926"/>
      <c r="BY112" s="926"/>
      <c r="BZ112" s="926"/>
      <c r="CA112" s="926">
        <v>3870417</v>
      </c>
      <c r="CB112" s="926"/>
      <c r="CC112" s="926"/>
      <c r="CD112" s="926"/>
      <c r="CE112" s="926"/>
      <c r="CF112" s="920">
        <v>45.7</v>
      </c>
      <c r="CG112" s="921"/>
      <c r="CH112" s="921"/>
      <c r="CI112" s="921"/>
      <c r="CJ112" s="921"/>
      <c r="CK112" s="948"/>
      <c r="CL112" s="949"/>
      <c r="CM112" s="922" t="s">
        <v>425</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121</v>
      </c>
      <c r="DH112" s="926"/>
      <c r="DI112" s="926"/>
      <c r="DJ112" s="926"/>
      <c r="DK112" s="926"/>
      <c r="DL112" s="926" t="s">
        <v>121</v>
      </c>
      <c r="DM112" s="926"/>
      <c r="DN112" s="926"/>
      <c r="DO112" s="926"/>
      <c r="DP112" s="926"/>
      <c r="DQ112" s="926" t="s">
        <v>121</v>
      </c>
      <c r="DR112" s="926"/>
      <c r="DS112" s="926"/>
      <c r="DT112" s="926"/>
      <c r="DU112" s="926"/>
      <c r="DV112" s="927" t="s">
        <v>121</v>
      </c>
      <c r="DW112" s="927"/>
      <c r="DX112" s="927"/>
      <c r="DY112" s="927"/>
      <c r="DZ112" s="928"/>
    </row>
    <row r="113" spans="1:130" s="218" customFormat="1" ht="26.25" customHeight="1" x14ac:dyDescent="0.2">
      <c r="A113" s="954"/>
      <c r="B113" s="955"/>
      <c r="C113" s="923" t="s">
        <v>426</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237536</v>
      </c>
      <c r="AB113" s="938"/>
      <c r="AC113" s="938"/>
      <c r="AD113" s="938"/>
      <c r="AE113" s="939"/>
      <c r="AF113" s="940">
        <v>251150</v>
      </c>
      <c r="AG113" s="938"/>
      <c r="AH113" s="938"/>
      <c r="AI113" s="938"/>
      <c r="AJ113" s="939"/>
      <c r="AK113" s="940">
        <v>254833</v>
      </c>
      <c r="AL113" s="938"/>
      <c r="AM113" s="938"/>
      <c r="AN113" s="938"/>
      <c r="AO113" s="939"/>
      <c r="AP113" s="941">
        <v>3</v>
      </c>
      <c r="AQ113" s="942"/>
      <c r="AR113" s="942"/>
      <c r="AS113" s="942"/>
      <c r="AT113" s="943"/>
      <c r="AU113" s="908"/>
      <c r="AV113" s="909"/>
      <c r="AW113" s="909"/>
      <c r="AX113" s="909"/>
      <c r="AY113" s="909"/>
      <c r="AZ113" s="922" t="s">
        <v>427</v>
      </c>
      <c r="BA113" s="923"/>
      <c r="BB113" s="923"/>
      <c r="BC113" s="923"/>
      <c r="BD113" s="923"/>
      <c r="BE113" s="923"/>
      <c r="BF113" s="923"/>
      <c r="BG113" s="923"/>
      <c r="BH113" s="923"/>
      <c r="BI113" s="923"/>
      <c r="BJ113" s="923"/>
      <c r="BK113" s="923"/>
      <c r="BL113" s="923"/>
      <c r="BM113" s="923"/>
      <c r="BN113" s="923"/>
      <c r="BO113" s="923"/>
      <c r="BP113" s="924"/>
      <c r="BQ113" s="925" t="s">
        <v>121</v>
      </c>
      <c r="BR113" s="926"/>
      <c r="BS113" s="926"/>
      <c r="BT113" s="926"/>
      <c r="BU113" s="926"/>
      <c r="BV113" s="926" t="s">
        <v>121</v>
      </c>
      <c r="BW113" s="926"/>
      <c r="BX113" s="926"/>
      <c r="BY113" s="926"/>
      <c r="BZ113" s="926"/>
      <c r="CA113" s="926" t="s">
        <v>121</v>
      </c>
      <c r="CB113" s="926"/>
      <c r="CC113" s="926"/>
      <c r="CD113" s="926"/>
      <c r="CE113" s="926"/>
      <c r="CF113" s="920" t="s">
        <v>121</v>
      </c>
      <c r="CG113" s="921"/>
      <c r="CH113" s="921"/>
      <c r="CI113" s="921"/>
      <c r="CJ113" s="921"/>
      <c r="CK113" s="948"/>
      <c r="CL113" s="949"/>
      <c r="CM113" s="922" t="s">
        <v>428</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121</v>
      </c>
      <c r="DH113" s="959"/>
      <c r="DI113" s="959"/>
      <c r="DJ113" s="959"/>
      <c r="DK113" s="960"/>
      <c r="DL113" s="961" t="s">
        <v>121</v>
      </c>
      <c r="DM113" s="959"/>
      <c r="DN113" s="959"/>
      <c r="DO113" s="959"/>
      <c r="DP113" s="960"/>
      <c r="DQ113" s="961" t="s">
        <v>121</v>
      </c>
      <c r="DR113" s="959"/>
      <c r="DS113" s="959"/>
      <c r="DT113" s="959"/>
      <c r="DU113" s="960"/>
      <c r="DV113" s="962" t="s">
        <v>121</v>
      </c>
      <c r="DW113" s="963"/>
      <c r="DX113" s="963"/>
      <c r="DY113" s="963"/>
      <c r="DZ113" s="964"/>
    </row>
    <row r="114" spans="1:130" s="218" customFormat="1" ht="26.25" customHeight="1" x14ac:dyDescent="0.2">
      <c r="A114" s="954"/>
      <c r="B114" s="955"/>
      <c r="C114" s="923" t="s">
        <v>429</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7682</v>
      </c>
      <c r="AB114" s="959"/>
      <c r="AC114" s="959"/>
      <c r="AD114" s="959"/>
      <c r="AE114" s="960"/>
      <c r="AF114" s="961" t="s">
        <v>121</v>
      </c>
      <c r="AG114" s="959"/>
      <c r="AH114" s="959"/>
      <c r="AI114" s="959"/>
      <c r="AJ114" s="960"/>
      <c r="AK114" s="961" t="s">
        <v>121</v>
      </c>
      <c r="AL114" s="959"/>
      <c r="AM114" s="959"/>
      <c r="AN114" s="959"/>
      <c r="AO114" s="960"/>
      <c r="AP114" s="962" t="s">
        <v>121</v>
      </c>
      <c r="AQ114" s="963"/>
      <c r="AR114" s="963"/>
      <c r="AS114" s="963"/>
      <c r="AT114" s="964"/>
      <c r="AU114" s="908"/>
      <c r="AV114" s="909"/>
      <c r="AW114" s="909"/>
      <c r="AX114" s="909"/>
      <c r="AY114" s="909"/>
      <c r="AZ114" s="922" t="s">
        <v>430</v>
      </c>
      <c r="BA114" s="923"/>
      <c r="BB114" s="923"/>
      <c r="BC114" s="923"/>
      <c r="BD114" s="923"/>
      <c r="BE114" s="923"/>
      <c r="BF114" s="923"/>
      <c r="BG114" s="923"/>
      <c r="BH114" s="923"/>
      <c r="BI114" s="923"/>
      <c r="BJ114" s="923"/>
      <c r="BK114" s="923"/>
      <c r="BL114" s="923"/>
      <c r="BM114" s="923"/>
      <c r="BN114" s="923"/>
      <c r="BO114" s="923"/>
      <c r="BP114" s="924"/>
      <c r="BQ114" s="925">
        <v>2440194</v>
      </c>
      <c r="BR114" s="926"/>
      <c r="BS114" s="926"/>
      <c r="BT114" s="926"/>
      <c r="BU114" s="926"/>
      <c r="BV114" s="926">
        <v>2552783</v>
      </c>
      <c r="BW114" s="926"/>
      <c r="BX114" s="926"/>
      <c r="BY114" s="926"/>
      <c r="BZ114" s="926"/>
      <c r="CA114" s="926">
        <v>2627482</v>
      </c>
      <c r="CB114" s="926"/>
      <c r="CC114" s="926"/>
      <c r="CD114" s="926"/>
      <c r="CE114" s="926"/>
      <c r="CF114" s="920">
        <v>31</v>
      </c>
      <c r="CG114" s="921"/>
      <c r="CH114" s="921"/>
      <c r="CI114" s="921"/>
      <c r="CJ114" s="921"/>
      <c r="CK114" s="948"/>
      <c r="CL114" s="949"/>
      <c r="CM114" s="922" t="s">
        <v>431</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121</v>
      </c>
      <c r="DH114" s="959"/>
      <c r="DI114" s="959"/>
      <c r="DJ114" s="959"/>
      <c r="DK114" s="960"/>
      <c r="DL114" s="961" t="s">
        <v>121</v>
      </c>
      <c r="DM114" s="959"/>
      <c r="DN114" s="959"/>
      <c r="DO114" s="959"/>
      <c r="DP114" s="960"/>
      <c r="DQ114" s="961" t="s">
        <v>121</v>
      </c>
      <c r="DR114" s="959"/>
      <c r="DS114" s="959"/>
      <c r="DT114" s="959"/>
      <c r="DU114" s="960"/>
      <c r="DV114" s="962" t="s">
        <v>121</v>
      </c>
      <c r="DW114" s="963"/>
      <c r="DX114" s="963"/>
      <c r="DY114" s="963"/>
      <c r="DZ114" s="964"/>
    </row>
    <row r="115" spans="1:130" s="218" customFormat="1" ht="26.25" customHeight="1" x14ac:dyDescent="0.2">
      <c r="A115" s="954"/>
      <c r="B115" s="955"/>
      <c r="C115" s="923" t="s">
        <v>432</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121</v>
      </c>
      <c r="AB115" s="938"/>
      <c r="AC115" s="938"/>
      <c r="AD115" s="938"/>
      <c r="AE115" s="939"/>
      <c r="AF115" s="940" t="s">
        <v>121</v>
      </c>
      <c r="AG115" s="938"/>
      <c r="AH115" s="938"/>
      <c r="AI115" s="938"/>
      <c r="AJ115" s="939"/>
      <c r="AK115" s="940" t="s">
        <v>121</v>
      </c>
      <c r="AL115" s="938"/>
      <c r="AM115" s="938"/>
      <c r="AN115" s="938"/>
      <c r="AO115" s="939"/>
      <c r="AP115" s="941" t="s">
        <v>121</v>
      </c>
      <c r="AQ115" s="942"/>
      <c r="AR115" s="942"/>
      <c r="AS115" s="942"/>
      <c r="AT115" s="943"/>
      <c r="AU115" s="908"/>
      <c r="AV115" s="909"/>
      <c r="AW115" s="909"/>
      <c r="AX115" s="909"/>
      <c r="AY115" s="909"/>
      <c r="AZ115" s="922" t="s">
        <v>433</v>
      </c>
      <c r="BA115" s="923"/>
      <c r="BB115" s="923"/>
      <c r="BC115" s="923"/>
      <c r="BD115" s="923"/>
      <c r="BE115" s="923"/>
      <c r="BF115" s="923"/>
      <c r="BG115" s="923"/>
      <c r="BH115" s="923"/>
      <c r="BI115" s="923"/>
      <c r="BJ115" s="923"/>
      <c r="BK115" s="923"/>
      <c r="BL115" s="923"/>
      <c r="BM115" s="923"/>
      <c r="BN115" s="923"/>
      <c r="BO115" s="923"/>
      <c r="BP115" s="924"/>
      <c r="BQ115" s="925" t="s">
        <v>121</v>
      </c>
      <c r="BR115" s="926"/>
      <c r="BS115" s="926"/>
      <c r="BT115" s="926"/>
      <c r="BU115" s="926"/>
      <c r="BV115" s="926" t="s">
        <v>121</v>
      </c>
      <c r="BW115" s="926"/>
      <c r="BX115" s="926"/>
      <c r="BY115" s="926"/>
      <c r="BZ115" s="926"/>
      <c r="CA115" s="926" t="s">
        <v>121</v>
      </c>
      <c r="CB115" s="926"/>
      <c r="CC115" s="926"/>
      <c r="CD115" s="926"/>
      <c r="CE115" s="926"/>
      <c r="CF115" s="920" t="s">
        <v>121</v>
      </c>
      <c r="CG115" s="921"/>
      <c r="CH115" s="921"/>
      <c r="CI115" s="921"/>
      <c r="CJ115" s="921"/>
      <c r="CK115" s="948"/>
      <c r="CL115" s="949"/>
      <c r="CM115" s="922" t="s">
        <v>434</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121</v>
      </c>
      <c r="DH115" s="959"/>
      <c r="DI115" s="959"/>
      <c r="DJ115" s="959"/>
      <c r="DK115" s="960"/>
      <c r="DL115" s="961" t="s">
        <v>121</v>
      </c>
      <c r="DM115" s="959"/>
      <c r="DN115" s="959"/>
      <c r="DO115" s="959"/>
      <c r="DP115" s="960"/>
      <c r="DQ115" s="961" t="s">
        <v>121</v>
      </c>
      <c r="DR115" s="959"/>
      <c r="DS115" s="959"/>
      <c r="DT115" s="959"/>
      <c r="DU115" s="960"/>
      <c r="DV115" s="962" t="s">
        <v>121</v>
      </c>
      <c r="DW115" s="963"/>
      <c r="DX115" s="963"/>
      <c r="DY115" s="963"/>
      <c r="DZ115" s="964"/>
    </row>
    <row r="116" spans="1:130" s="218" customFormat="1" ht="26.25" customHeight="1" x14ac:dyDescent="0.2">
      <c r="A116" s="956"/>
      <c r="B116" s="957"/>
      <c r="C116" s="965" t="s">
        <v>435</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v>102</v>
      </c>
      <c r="AB116" s="959"/>
      <c r="AC116" s="959"/>
      <c r="AD116" s="959"/>
      <c r="AE116" s="960"/>
      <c r="AF116" s="961">
        <v>244</v>
      </c>
      <c r="AG116" s="959"/>
      <c r="AH116" s="959"/>
      <c r="AI116" s="959"/>
      <c r="AJ116" s="960"/>
      <c r="AK116" s="961" t="s">
        <v>121</v>
      </c>
      <c r="AL116" s="959"/>
      <c r="AM116" s="959"/>
      <c r="AN116" s="959"/>
      <c r="AO116" s="960"/>
      <c r="AP116" s="962" t="s">
        <v>121</v>
      </c>
      <c r="AQ116" s="963"/>
      <c r="AR116" s="963"/>
      <c r="AS116" s="963"/>
      <c r="AT116" s="964"/>
      <c r="AU116" s="908"/>
      <c r="AV116" s="909"/>
      <c r="AW116" s="909"/>
      <c r="AX116" s="909"/>
      <c r="AY116" s="909"/>
      <c r="AZ116" s="967" t="s">
        <v>436</v>
      </c>
      <c r="BA116" s="968"/>
      <c r="BB116" s="968"/>
      <c r="BC116" s="968"/>
      <c r="BD116" s="968"/>
      <c r="BE116" s="968"/>
      <c r="BF116" s="968"/>
      <c r="BG116" s="968"/>
      <c r="BH116" s="968"/>
      <c r="BI116" s="968"/>
      <c r="BJ116" s="968"/>
      <c r="BK116" s="968"/>
      <c r="BL116" s="968"/>
      <c r="BM116" s="968"/>
      <c r="BN116" s="968"/>
      <c r="BO116" s="968"/>
      <c r="BP116" s="969"/>
      <c r="BQ116" s="925" t="s">
        <v>121</v>
      </c>
      <c r="BR116" s="926"/>
      <c r="BS116" s="926"/>
      <c r="BT116" s="926"/>
      <c r="BU116" s="926"/>
      <c r="BV116" s="926" t="s">
        <v>121</v>
      </c>
      <c r="BW116" s="926"/>
      <c r="BX116" s="926"/>
      <c r="BY116" s="926"/>
      <c r="BZ116" s="926"/>
      <c r="CA116" s="926" t="s">
        <v>121</v>
      </c>
      <c r="CB116" s="926"/>
      <c r="CC116" s="926"/>
      <c r="CD116" s="926"/>
      <c r="CE116" s="926"/>
      <c r="CF116" s="920" t="s">
        <v>121</v>
      </c>
      <c r="CG116" s="921"/>
      <c r="CH116" s="921"/>
      <c r="CI116" s="921"/>
      <c r="CJ116" s="921"/>
      <c r="CK116" s="948"/>
      <c r="CL116" s="949"/>
      <c r="CM116" s="922" t="s">
        <v>437</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121</v>
      </c>
      <c r="DH116" s="959"/>
      <c r="DI116" s="959"/>
      <c r="DJ116" s="959"/>
      <c r="DK116" s="960"/>
      <c r="DL116" s="961" t="s">
        <v>121</v>
      </c>
      <c r="DM116" s="959"/>
      <c r="DN116" s="959"/>
      <c r="DO116" s="959"/>
      <c r="DP116" s="960"/>
      <c r="DQ116" s="961" t="s">
        <v>121</v>
      </c>
      <c r="DR116" s="959"/>
      <c r="DS116" s="959"/>
      <c r="DT116" s="959"/>
      <c r="DU116" s="960"/>
      <c r="DV116" s="962" t="s">
        <v>121</v>
      </c>
      <c r="DW116" s="963"/>
      <c r="DX116" s="963"/>
      <c r="DY116" s="963"/>
      <c r="DZ116" s="964"/>
    </row>
    <row r="117" spans="1:130" s="218" customFormat="1" ht="26.25" customHeight="1" x14ac:dyDescent="0.2">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438</v>
      </c>
      <c r="Z117" s="894"/>
      <c r="AA117" s="978">
        <v>2008969</v>
      </c>
      <c r="AB117" s="979"/>
      <c r="AC117" s="979"/>
      <c r="AD117" s="979"/>
      <c r="AE117" s="980"/>
      <c r="AF117" s="981">
        <v>1999005</v>
      </c>
      <c r="AG117" s="979"/>
      <c r="AH117" s="979"/>
      <c r="AI117" s="979"/>
      <c r="AJ117" s="980"/>
      <c r="AK117" s="981">
        <v>1891889</v>
      </c>
      <c r="AL117" s="979"/>
      <c r="AM117" s="979"/>
      <c r="AN117" s="979"/>
      <c r="AO117" s="980"/>
      <c r="AP117" s="982"/>
      <c r="AQ117" s="983"/>
      <c r="AR117" s="983"/>
      <c r="AS117" s="983"/>
      <c r="AT117" s="984"/>
      <c r="AU117" s="908"/>
      <c r="AV117" s="909"/>
      <c r="AW117" s="909"/>
      <c r="AX117" s="909"/>
      <c r="AY117" s="909"/>
      <c r="AZ117" s="974" t="s">
        <v>439</v>
      </c>
      <c r="BA117" s="975"/>
      <c r="BB117" s="975"/>
      <c r="BC117" s="975"/>
      <c r="BD117" s="975"/>
      <c r="BE117" s="975"/>
      <c r="BF117" s="975"/>
      <c r="BG117" s="975"/>
      <c r="BH117" s="975"/>
      <c r="BI117" s="975"/>
      <c r="BJ117" s="975"/>
      <c r="BK117" s="975"/>
      <c r="BL117" s="975"/>
      <c r="BM117" s="975"/>
      <c r="BN117" s="975"/>
      <c r="BO117" s="975"/>
      <c r="BP117" s="976"/>
      <c r="BQ117" s="925" t="s">
        <v>121</v>
      </c>
      <c r="BR117" s="926"/>
      <c r="BS117" s="926"/>
      <c r="BT117" s="926"/>
      <c r="BU117" s="926"/>
      <c r="BV117" s="926" t="s">
        <v>121</v>
      </c>
      <c r="BW117" s="926"/>
      <c r="BX117" s="926"/>
      <c r="BY117" s="926"/>
      <c r="BZ117" s="926"/>
      <c r="CA117" s="926" t="s">
        <v>121</v>
      </c>
      <c r="CB117" s="926"/>
      <c r="CC117" s="926"/>
      <c r="CD117" s="926"/>
      <c r="CE117" s="926"/>
      <c r="CF117" s="920" t="s">
        <v>121</v>
      </c>
      <c r="CG117" s="921"/>
      <c r="CH117" s="921"/>
      <c r="CI117" s="921"/>
      <c r="CJ117" s="921"/>
      <c r="CK117" s="948"/>
      <c r="CL117" s="949"/>
      <c r="CM117" s="922" t="s">
        <v>440</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121</v>
      </c>
      <c r="DH117" s="959"/>
      <c r="DI117" s="959"/>
      <c r="DJ117" s="959"/>
      <c r="DK117" s="960"/>
      <c r="DL117" s="961" t="s">
        <v>121</v>
      </c>
      <c r="DM117" s="959"/>
      <c r="DN117" s="959"/>
      <c r="DO117" s="959"/>
      <c r="DP117" s="960"/>
      <c r="DQ117" s="961" t="s">
        <v>121</v>
      </c>
      <c r="DR117" s="959"/>
      <c r="DS117" s="959"/>
      <c r="DT117" s="959"/>
      <c r="DU117" s="960"/>
      <c r="DV117" s="962" t="s">
        <v>121</v>
      </c>
      <c r="DW117" s="963"/>
      <c r="DX117" s="963"/>
      <c r="DY117" s="963"/>
      <c r="DZ117" s="964"/>
    </row>
    <row r="118" spans="1:130" s="218" customFormat="1" ht="26.25" customHeight="1" x14ac:dyDescent="0.2">
      <c r="A118" s="912" t="s">
        <v>414</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411</v>
      </c>
      <c r="AB118" s="893"/>
      <c r="AC118" s="893"/>
      <c r="AD118" s="893"/>
      <c r="AE118" s="894"/>
      <c r="AF118" s="892" t="s">
        <v>412</v>
      </c>
      <c r="AG118" s="893"/>
      <c r="AH118" s="893"/>
      <c r="AI118" s="893"/>
      <c r="AJ118" s="894"/>
      <c r="AK118" s="892" t="s">
        <v>294</v>
      </c>
      <c r="AL118" s="893"/>
      <c r="AM118" s="893"/>
      <c r="AN118" s="893"/>
      <c r="AO118" s="894"/>
      <c r="AP118" s="970" t="s">
        <v>413</v>
      </c>
      <c r="AQ118" s="971"/>
      <c r="AR118" s="971"/>
      <c r="AS118" s="971"/>
      <c r="AT118" s="972"/>
      <c r="AU118" s="908"/>
      <c r="AV118" s="909"/>
      <c r="AW118" s="909"/>
      <c r="AX118" s="909"/>
      <c r="AY118" s="909"/>
      <c r="AZ118" s="973" t="s">
        <v>441</v>
      </c>
      <c r="BA118" s="965"/>
      <c r="BB118" s="965"/>
      <c r="BC118" s="965"/>
      <c r="BD118" s="965"/>
      <c r="BE118" s="965"/>
      <c r="BF118" s="965"/>
      <c r="BG118" s="965"/>
      <c r="BH118" s="965"/>
      <c r="BI118" s="965"/>
      <c r="BJ118" s="965"/>
      <c r="BK118" s="965"/>
      <c r="BL118" s="965"/>
      <c r="BM118" s="965"/>
      <c r="BN118" s="965"/>
      <c r="BO118" s="965"/>
      <c r="BP118" s="966"/>
      <c r="BQ118" s="999" t="s">
        <v>121</v>
      </c>
      <c r="BR118" s="1000"/>
      <c r="BS118" s="1000"/>
      <c r="BT118" s="1000"/>
      <c r="BU118" s="1000"/>
      <c r="BV118" s="1000" t="s">
        <v>121</v>
      </c>
      <c r="BW118" s="1000"/>
      <c r="BX118" s="1000"/>
      <c r="BY118" s="1000"/>
      <c r="BZ118" s="1000"/>
      <c r="CA118" s="1000" t="s">
        <v>121</v>
      </c>
      <c r="CB118" s="1000"/>
      <c r="CC118" s="1000"/>
      <c r="CD118" s="1000"/>
      <c r="CE118" s="1000"/>
      <c r="CF118" s="920" t="s">
        <v>121</v>
      </c>
      <c r="CG118" s="921"/>
      <c r="CH118" s="921"/>
      <c r="CI118" s="921"/>
      <c r="CJ118" s="921"/>
      <c r="CK118" s="948"/>
      <c r="CL118" s="949"/>
      <c r="CM118" s="922" t="s">
        <v>442</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121</v>
      </c>
      <c r="DH118" s="959"/>
      <c r="DI118" s="959"/>
      <c r="DJ118" s="959"/>
      <c r="DK118" s="960"/>
      <c r="DL118" s="961" t="s">
        <v>121</v>
      </c>
      <c r="DM118" s="959"/>
      <c r="DN118" s="959"/>
      <c r="DO118" s="959"/>
      <c r="DP118" s="960"/>
      <c r="DQ118" s="961" t="s">
        <v>121</v>
      </c>
      <c r="DR118" s="959"/>
      <c r="DS118" s="959"/>
      <c r="DT118" s="959"/>
      <c r="DU118" s="960"/>
      <c r="DV118" s="962" t="s">
        <v>121</v>
      </c>
      <c r="DW118" s="963"/>
      <c r="DX118" s="963"/>
      <c r="DY118" s="963"/>
      <c r="DZ118" s="964"/>
    </row>
    <row r="119" spans="1:130" s="218" customFormat="1" ht="26.25" customHeight="1" x14ac:dyDescent="0.2">
      <c r="A119" s="1056" t="s">
        <v>417</v>
      </c>
      <c r="B119" s="947"/>
      <c r="C119" s="929" t="s">
        <v>418</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121</v>
      </c>
      <c r="AB119" s="900"/>
      <c r="AC119" s="900"/>
      <c r="AD119" s="900"/>
      <c r="AE119" s="901"/>
      <c r="AF119" s="902" t="s">
        <v>121</v>
      </c>
      <c r="AG119" s="900"/>
      <c r="AH119" s="900"/>
      <c r="AI119" s="900"/>
      <c r="AJ119" s="901"/>
      <c r="AK119" s="902" t="s">
        <v>121</v>
      </c>
      <c r="AL119" s="900"/>
      <c r="AM119" s="900"/>
      <c r="AN119" s="900"/>
      <c r="AO119" s="901"/>
      <c r="AP119" s="903" t="s">
        <v>121</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443</v>
      </c>
      <c r="BP119" s="1005"/>
      <c r="BQ119" s="999">
        <v>22378441</v>
      </c>
      <c r="BR119" s="1000"/>
      <c r="BS119" s="1000"/>
      <c r="BT119" s="1000"/>
      <c r="BU119" s="1000"/>
      <c r="BV119" s="1000">
        <v>21454807</v>
      </c>
      <c r="BW119" s="1000"/>
      <c r="BX119" s="1000"/>
      <c r="BY119" s="1000"/>
      <c r="BZ119" s="1000"/>
      <c r="CA119" s="1000">
        <v>20926956</v>
      </c>
      <c r="CB119" s="1000"/>
      <c r="CC119" s="1000"/>
      <c r="CD119" s="1000"/>
      <c r="CE119" s="1000"/>
      <c r="CF119" s="1001"/>
      <c r="CG119" s="1002"/>
      <c r="CH119" s="1002"/>
      <c r="CI119" s="1002"/>
      <c r="CJ119" s="1003"/>
      <c r="CK119" s="950"/>
      <c r="CL119" s="951"/>
      <c r="CM119" s="973" t="s">
        <v>444</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121</v>
      </c>
      <c r="DH119" s="986"/>
      <c r="DI119" s="986"/>
      <c r="DJ119" s="986"/>
      <c r="DK119" s="987"/>
      <c r="DL119" s="985" t="s">
        <v>121</v>
      </c>
      <c r="DM119" s="986"/>
      <c r="DN119" s="986"/>
      <c r="DO119" s="986"/>
      <c r="DP119" s="987"/>
      <c r="DQ119" s="985" t="s">
        <v>121</v>
      </c>
      <c r="DR119" s="986"/>
      <c r="DS119" s="986"/>
      <c r="DT119" s="986"/>
      <c r="DU119" s="987"/>
      <c r="DV119" s="988" t="s">
        <v>121</v>
      </c>
      <c r="DW119" s="989"/>
      <c r="DX119" s="989"/>
      <c r="DY119" s="989"/>
      <c r="DZ119" s="990"/>
    </row>
    <row r="120" spans="1:130" s="218" customFormat="1" ht="26.25" customHeight="1" x14ac:dyDescent="0.2">
      <c r="A120" s="1057"/>
      <c r="B120" s="949"/>
      <c r="C120" s="922" t="s">
        <v>421</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121</v>
      </c>
      <c r="AB120" s="959"/>
      <c r="AC120" s="959"/>
      <c r="AD120" s="959"/>
      <c r="AE120" s="960"/>
      <c r="AF120" s="961" t="s">
        <v>121</v>
      </c>
      <c r="AG120" s="959"/>
      <c r="AH120" s="959"/>
      <c r="AI120" s="959"/>
      <c r="AJ120" s="960"/>
      <c r="AK120" s="961" t="s">
        <v>121</v>
      </c>
      <c r="AL120" s="959"/>
      <c r="AM120" s="959"/>
      <c r="AN120" s="959"/>
      <c r="AO120" s="960"/>
      <c r="AP120" s="962" t="s">
        <v>121</v>
      </c>
      <c r="AQ120" s="963"/>
      <c r="AR120" s="963"/>
      <c r="AS120" s="963"/>
      <c r="AT120" s="964"/>
      <c r="AU120" s="991" t="s">
        <v>445</v>
      </c>
      <c r="AV120" s="992"/>
      <c r="AW120" s="992"/>
      <c r="AX120" s="992"/>
      <c r="AY120" s="993"/>
      <c r="AZ120" s="929" t="s">
        <v>446</v>
      </c>
      <c r="BA120" s="897"/>
      <c r="BB120" s="897"/>
      <c r="BC120" s="897"/>
      <c r="BD120" s="897"/>
      <c r="BE120" s="897"/>
      <c r="BF120" s="897"/>
      <c r="BG120" s="897"/>
      <c r="BH120" s="897"/>
      <c r="BI120" s="897"/>
      <c r="BJ120" s="897"/>
      <c r="BK120" s="897"/>
      <c r="BL120" s="897"/>
      <c r="BM120" s="897"/>
      <c r="BN120" s="897"/>
      <c r="BO120" s="897"/>
      <c r="BP120" s="898"/>
      <c r="BQ120" s="930">
        <v>4528441</v>
      </c>
      <c r="BR120" s="931"/>
      <c r="BS120" s="931"/>
      <c r="BT120" s="931"/>
      <c r="BU120" s="931"/>
      <c r="BV120" s="931">
        <v>5710307</v>
      </c>
      <c r="BW120" s="931"/>
      <c r="BX120" s="931"/>
      <c r="BY120" s="931"/>
      <c r="BZ120" s="931"/>
      <c r="CA120" s="931">
        <v>6757131</v>
      </c>
      <c r="CB120" s="931"/>
      <c r="CC120" s="931"/>
      <c r="CD120" s="931"/>
      <c r="CE120" s="931"/>
      <c r="CF120" s="944">
        <v>79.7</v>
      </c>
      <c r="CG120" s="945"/>
      <c r="CH120" s="945"/>
      <c r="CI120" s="945"/>
      <c r="CJ120" s="945"/>
      <c r="CK120" s="1006" t="s">
        <v>447</v>
      </c>
      <c r="CL120" s="1007"/>
      <c r="CM120" s="1007"/>
      <c r="CN120" s="1007"/>
      <c r="CO120" s="1008"/>
      <c r="CP120" s="1014" t="s">
        <v>394</v>
      </c>
      <c r="CQ120" s="1015"/>
      <c r="CR120" s="1015"/>
      <c r="CS120" s="1015"/>
      <c r="CT120" s="1015"/>
      <c r="CU120" s="1015"/>
      <c r="CV120" s="1015"/>
      <c r="CW120" s="1015"/>
      <c r="CX120" s="1015"/>
      <c r="CY120" s="1015"/>
      <c r="CZ120" s="1015"/>
      <c r="DA120" s="1015"/>
      <c r="DB120" s="1015"/>
      <c r="DC120" s="1015"/>
      <c r="DD120" s="1015"/>
      <c r="DE120" s="1015"/>
      <c r="DF120" s="1016"/>
      <c r="DG120" s="930">
        <v>4164331</v>
      </c>
      <c r="DH120" s="931"/>
      <c r="DI120" s="931"/>
      <c r="DJ120" s="931"/>
      <c r="DK120" s="931"/>
      <c r="DL120" s="931">
        <v>4028059</v>
      </c>
      <c r="DM120" s="931"/>
      <c r="DN120" s="931"/>
      <c r="DO120" s="931"/>
      <c r="DP120" s="931"/>
      <c r="DQ120" s="931">
        <v>3870417</v>
      </c>
      <c r="DR120" s="931"/>
      <c r="DS120" s="931"/>
      <c r="DT120" s="931"/>
      <c r="DU120" s="931"/>
      <c r="DV120" s="932">
        <v>45.7</v>
      </c>
      <c r="DW120" s="932"/>
      <c r="DX120" s="932"/>
      <c r="DY120" s="932"/>
      <c r="DZ120" s="933"/>
    </row>
    <row r="121" spans="1:130" s="218" customFormat="1" ht="26.25" customHeight="1" x14ac:dyDescent="0.2">
      <c r="A121" s="1057"/>
      <c r="B121" s="949"/>
      <c r="C121" s="974" t="s">
        <v>448</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121</v>
      </c>
      <c r="AB121" s="959"/>
      <c r="AC121" s="959"/>
      <c r="AD121" s="959"/>
      <c r="AE121" s="960"/>
      <c r="AF121" s="961" t="s">
        <v>121</v>
      </c>
      <c r="AG121" s="959"/>
      <c r="AH121" s="959"/>
      <c r="AI121" s="959"/>
      <c r="AJ121" s="960"/>
      <c r="AK121" s="961" t="s">
        <v>121</v>
      </c>
      <c r="AL121" s="959"/>
      <c r="AM121" s="959"/>
      <c r="AN121" s="959"/>
      <c r="AO121" s="960"/>
      <c r="AP121" s="962" t="s">
        <v>121</v>
      </c>
      <c r="AQ121" s="963"/>
      <c r="AR121" s="963"/>
      <c r="AS121" s="963"/>
      <c r="AT121" s="964"/>
      <c r="AU121" s="994"/>
      <c r="AV121" s="995"/>
      <c r="AW121" s="995"/>
      <c r="AX121" s="995"/>
      <c r="AY121" s="996"/>
      <c r="AZ121" s="922" t="s">
        <v>449</v>
      </c>
      <c r="BA121" s="923"/>
      <c r="BB121" s="923"/>
      <c r="BC121" s="923"/>
      <c r="BD121" s="923"/>
      <c r="BE121" s="923"/>
      <c r="BF121" s="923"/>
      <c r="BG121" s="923"/>
      <c r="BH121" s="923"/>
      <c r="BI121" s="923"/>
      <c r="BJ121" s="923"/>
      <c r="BK121" s="923"/>
      <c r="BL121" s="923"/>
      <c r="BM121" s="923"/>
      <c r="BN121" s="923"/>
      <c r="BO121" s="923"/>
      <c r="BP121" s="924"/>
      <c r="BQ121" s="925">
        <v>509094</v>
      </c>
      <c r="BR121" s="926"/>
      <c r="BS121" s="926"/>
      <c r="BT121" s="926"/>
      <c r="BU121" s="926"/>
      <c r="BV121" s="926">
        <v>489508</v>
      </c>
      <c r="BW121" s="926"/>
      <c r="BX121" s="926"/>
      <c r="BY121" s="926"/>
      <c r="BZ121" s="926"/>
      <c r="CA121" s="926">
        <v>436445</v>
      </c>
      <c r="CB121" s="926"/>
      <c r="CC121" s="926"/>
      <c r="CD121" s="926"/>
      <c r="CE121" s="926"/>
      <c r="CF121" s="920">
        <v>5.2</v>
      </c>
      <c r="CG121" s="921"/>
      <c r="CH121" s="921"/>
      <c r="CI121" s="921"/>
      <c r="CJ121" s="921"/>
      <c r="CK121" s="1009"/>
      <c r="CL121" s="1010"/>
      <c r="CM121" s="1010"/>
      <c r="CN121" s="1010"/>
      <c r="CO121" s="1011"/>
      <c r="CP121" s="1019" t="s">
        <v>393</v>
      </c>
      <c r="CQ121" s="1020"/>
      <c r="CR121" s="1020"/>
      <c r="CS121" s="1020"/>
      <c r="CT121" s="1020"/>
      <c r="CU121" s="1020"/>
      <c r="CV121" s="1020"/>
      <c r="CW121" s="1020"/>
      <c r="CX121" s="1020"/>
      <c r="CY121" s="1020"/>
      <c r="CZ121" s="1020"/>
      <c r="DA121" s="1020"/>
      <c r="DB121" s="1020"/>
      <c r="DC121" s="1020"/>
      <c r="DD121" s="1020"/>
      <c r="DE121" s="1020"/>
      <c r="DF121" s="1021"/>
      <c r="DG121" s="925" t="s">
        <v>121</v>
      </c>
      <c r="DH121" s="926"/>
      <c r="DI121" s="926"/>
      <c r="DJ121" s="926"/>
      <c r="DK121" s="926"/>
      <c r="DL121" s="926" t="s">
        <v>121</v>
      </c>
      <c r="DM121" s="926"/>
      <c r="DN121" s="926"/>
      <c r="DO121" s="926"/>
      <c r="DP121" s="926"/>
      <c r="DQ121" s="926" t="s">
        <v>121</v>
      </c>
      <c r="DR121" s="926"/>
      <c r="DS121" s="926"/>
      <c r="DT121" s="926"/>
      <c r="DU121" s="926"/>
      <c r="DV121" s="927" t="s">
        <v>121</v>
      </c>
      <c r="DW121" s="927"/>
      <c r="DX121" s="927"/>
      <c r="DY121" s="927"/>
      <c r="DZ121" s="928"/>
    </row>
    <row r="122" spans="1:130" s="218" customFormat="1" ht="26.25" customHeight="1" x14ac:dyDescent="0.2">
      <c r="A122" s="1057"/>
      <c r="B122" s="949"/>
      <c r="C122" s="922" t="s">
        <v>431</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121</v>
      </c>
      <c r="AB122" s="959"/>
      <c r="AC122" s="959"/>
      <c r="AD122" s="959"/>
      <c r="AE122" s="960"/>
      <c r="AF122" s="961" t="s">
        <v>121</v>
      </c>
      <c r="AG122" s="959"/>
      <c r="AH122" s="959"/>
      <c r="AI122" s="959"/>
      <c r="AJ122" s="960"/>
      <c r="AK122" s="961" t="s">
        <v>121</v>
      </c>
      <c r="AL122" s="959"/>
      <c r="AM122" s="959"/>
      <c r="AN122" s="959"/>
      <c r="AO122" s="960"/>
      <c r="AP122" s="962" t="s">
        <v>121</v>
      </c>
      <c r="AQ122" s="963"/>
      <c r="AR122" s="963"/>
      <c r="AS122" s="963"/>
      <c r="AT122" s="964"/>
      <c r="AU122" s="994"/>
      <c r="AV122" s="995"/>
      <c r="AW122" s="995"/>
      <c r="AX122" s="995"/>
      <c r="AY122" s="996"/>
      <c r="AZ122" s="973" t="s">
        <v>450</v>
      </c>
      <c r="BA122" s="965"/>
      <c r="BB122" s="965"/>
      <c r="BC122" s="965"/>
      <c r="BD122" s="965"/>
      <c r="BE122" s="965"/>
      <c r="BF122" s="965"/>
      <c r="BG122" s="965"/>
      <c r="BH122" s="965"/>
      <c r="BI122" s="965"/>
      <c r="BJ122" s="965"/>
      <c r="BK122" s="965"/>
      <c r="BL122" s="965"/>
      <c r="BM122" s="965"/>
      <c r="BN122" s="965"/>
      <c r="BO122" s="965"/>
      <c r="BP122" s="966"/>
      <c r="BQ122" s="999">
        <v>10514723</v>
      </c>
      <c r="BR122" s="1000"/>
      <c r="BS122" s="1000"/>
      <c r="BT122" s="1000"/>
      <c r="BU122" s="1000"/>
      <c r="BV122" s="1000">
        <v>10092987</v>
      </c>
      <c r="BW122" s="1000"/>
      <c r="BX122" s="1000"/>
      <c r="BY122" s="1000"/>
      <c r="BZ122" s="1000"/>
      <c r="CA122" s="1000">
        <v>9566065</v>
      </c>
      <c r="CB122" s="1000"/>
      <c r="CC122" s="1000"/>
      <c r="CD122" s="1000"/>
      <c r="CE122" s="1000"/>
      <c r="CF122" s="1017">
        <v>112.9</v>
      </c>
      <c r="CG122" s="1018"/>
      <c r="CH122" s="1018"/>
      <c r="CI122" s="1018"/>
      <c r="CJ122" s="1018"/>
      <c r="CK122" s="1009"/>
      <c r="CL122" s="1010"/>
      <c r="CM122" s="1010"/>
      <c r="CN122" s="1010"/>
      <c r="CO122" s="1011"/>
      <c r="CP122" s="1019" t="s">
        <v>390</v>
      </c>
      <c r="CQ122" s="1020"/>
      <c r="CR122" s="1020"/>
      <c r="CS122" s="1020"/>
      <c r="CT122" s="1020"/>
      <c r="CU122" s="1020"/>
      <c r="CV122" s="1020"/>
      <c r="CW122" s="1020"/>
      <c r="CX122" s="1020"/>
      <c r="CY122" s="1020"/>
      <c r="CZ122" s="1020"/>
      <c r="DA122" s="1020"/>
      <c r="DB122" s="1020"/>
      <c r="DC122" s="1020"/>
      <c r="DD122" s="1020"/>
      <c r="DE122" s="1020"/>
      <c r="DF122" s="1021"/>
      <c r="DG122" s="925" t="s">
        <v>121</v>
      </c>
      <c r="DH122" s="926"/>
      <c r="DI122" s="926"/>
      <c r="DJ122" s="926"/>
      <c r="DK122" s="926"/>
      <c r="DL122" s="926" t="s">
        <v>121</v>
      </c>
      <c r="DM122" s="926"/>
      <c r="DN122" s="926"/>
      <c r="DO122" s="926"/>
      <c r="DP122" s="926"/>
      <c r="DQ122" s="926" t="s">
        <v>121</v>
      </c>
      <c r="DR122" s="926"/>
      <c r="DS122" s="926"/>
      <c r="DT122" s="926"/>
      <c r="DU122" s="926"/>
      <c r="DV122" s="927" t="s">
        <v>121</v>
      </c>
      <c r="DW122" s="927"/>
      <c r="DX122" s="927"/>
      <c r="DY122" s="927"/>
      <c r="DZ122" s="928"/>
    </row>
    <row r="123" spans="1:130" s="218" customFormat="1" ht="26.25" customHeight="1" x14ac:dyDescent="0.2">
      <c r="A123" s="1057"/>
      <c r="B123" s="949"/>
      <c r="C123" s="922" t="s">
        <v>437</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121</v>
      </c>
      <c r="AB123" s="959"/>
      <c r="AC123" s="959"/>
      <c r="AD123" s="959"/>
      <c r="AE123" s="960"/>
      <c r="AF123" s="961" t="s">
        <v>121</v>
      </c>
      <c r="AG123" s="959"/>
      <c r="AH123" s="959"/>
      <c r="AI123" s="959"/>
      <c r="AJ123" s="960"/>
      <c r="AK123" s="961" t="s">
        <v>121</v>
      </c>
      <c r="AL123" s="959"/>
      <c r="AM123" s="959"/>
      <c r="AN123" s="959"/>
      <c r="AO123" s="960"/>
      <c r="AP123" s="962" t="s">
        <v>121</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451</v>
      </c>
      <c r="BP123" s="1005"/>
      <c r="BQ123" s="1063">
        <v>15552258</v>
      </c>
      <c r="BR123" s="1064"/>
      <c r="BS123" s="1064"/>
      <c r="BT123" s="1064"/>
      <c r="BU123" s="1064"/>
      <c r="BV123" s="1064">
        <v>16292802</v>
      </c>
      <c r="BW123" s="1064"/>
      <c r="BX123" s="1064"/>
      <c r="BY123" s="1064"/>
      <c r="BZ123" s="1064"/>
      <c r="CA123" s="1064">
        <v>16759641</v>
      </c>
      <c r="CB123" s="1064"/>
      <c r="CC123" s="1064"/>
      <c r="CD123" s="1064"/>
      <c r="CE123" s="1064"/>
      <c r="CF123" s="1001"/>
      <c r="CG123" s="1002"/>
      <c r="CH123" s="1002"/>
      <c r="CI123" s="1002"/>
      <c r="CJ123" s="1003"/>
      <c r="CK123" s="1009"/>
      <c r="CL123" s="1010"/>
      <c r="CM123" s="1010"/>
      <c r="CN123" s="1010"/>
      <c r="CO123" s="1011"/>
      <c r="CP123" s="1019" t="s">
        <v>391</v>
      </c>
      <c r="CQ123" s="1020"/>
      <c r="CR123" s="1020"/>
      <c r="CS123" s="1020"/>
      <c r="CT123" s="1020"/>
      <c r="CU123" s="1020"/>
      <c r="CV123" s="1020"/>
      <c r="CW123" s="1020"/>
      <c r="CX123" s="1020"/>
      <c r="CY123" s="1020"/>
      <c r="CZ123" s="1020"/>
      <c r="DA123" s="1020"/>
      <c r="DB123" s="1020"/>
      <c r="DC123" s="1020"/>
      <c r="DD123" s="1020"/>
      <c r="DE123" s="1020"/>
      <c r="DF123" s="1021"/>
      <c r="DG123" s="958" t="s">
        <v>121</v>
      </c>
      <c r="DH123" s="959"/>
      <c r="DI123" s="959"/>
      <c r="DJ123" s="959"/>
      <c r="DK123" s="960"/>
      <c r="DL123" s="961" t="s">
        <v>121</v>
      </c>
      <c r="DM123" s="959"/>
      <c r="DN123" s="959"/>
      <c r="DO123" s="959"/>
      <c r="DP123" s="960"/>
      <c r="DQ123" s="961" t="s">
        <v>121</v>
      </c>
      <c r="DR123" s="959"/>
      <c r="DS123" s="959"/>
      <c r="DT123" s="959"/>
      <c r="DU123" s="960"/>
      <c r="DV123" s="962" t="s">
        <v>121</v>
      </c>
      <c r="DW123" s="963"/>
      <c r="DX123" s="963"/>
      <c r="DY123" s="963"/>
      <c r="DZ123" s="964"/>
    </row>
    <row r="124" spans="1:130" s="218" customFormat="1" ht="26.25" customHeight="1" thickBot="1" x14ac:dyDescent="0.25">
      <c r="A124" s="1057"/>
      <c r="B124" s="949"/>
      <c r="C124" s="922" t="s">
        <v>440</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121</v>
      </c>
      <c r="AB124" s="959"/>
      <c r="AC124" s="959"/>
      <c r="AD124" s="959"/>
      <c r="AE124" s="960"/>
      <c r="AF124" s="961" t="s">
        <v>121</v>
      </c>
      <c r="AG124" s="959"/>
      <c r="AH124" s="959"/>
      <c r="AI124" s="959"/>
      <c r="AJ124" s="960"/>
      <c r="AK124" s="961" t="s">
        <v>121</v>
      </c>
      <c r="AL124" s="959"/>
      <c r="AM124" s="959"/>
      <c r="AN124" s="959"/>
      <c r="AO124" s="960"/>
      <c r="AP124" s="962" t="s">
        <v>121</v>
      </c>
      <c r="AQ124" s="963"/>
      <c r="AR124" s="963"/>
      <c r="AS124" s="963"/>
      <c r="AT124" s="964"/>
      <c r="AU124" s="1059" t="s">
        <v>452</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83.6</v>
      </c>
      <c r="BR124" s="1027"/>
      <c r="BS124" s="1027"/>
      <c r="BT124" s="1027"/>
      <c r="BU124" s="1027"/>
      <c r="BV124" s="1027">
        <v>62.5</v>
      </c>
      <c r="BW124" s="1027"/>
      <c r="BX124" s="1027"/>
      <c r="BY124" s="1027"/>
      <c r="BZ124" s="1027"/>
      <c r="CA124" s="1027">
        <v>49.1</v>
      </c>
      <c r="CB124" s="1027"/>
      <c r="CC124" s="1027"/>
      <c r="CD124" s="1027"/>
      <c r="CE124" s="1027"/>
      <c r="CF124" s="1028"/>
      <c r="CG124" s="1029"/>
      <c r="CH124" s="1029"/>
      <c r="CI124" s="1029"/>
      <c r="CJ124" s="1030"/>
      <c r="CK124" s="1012"/>
      <c r="CL124" s="1012"/>
      <c r="CM124" s="1012"/>
      <c r="CN124" s="1012"/>
      <c r="CO124" s="1013"/>
      <c r="CP124" s="1019" t="s">
        <v>453</v>
      </c>
      <c r="CQ124" s="1020"/>
      <c r="CR124" s="1020"/>
      <c r="CS124" s="1020"/>
      <c r="CT124" s="1020"/>
      <c r="CU124" s="1020"/>
      <c r="CV124" s="1020"/>
      <c r="CW124" s="1020"/>
      <c r="CX124" s="1020"/>
      <c r="CY124" s="1020"/>
      <c r="CZ124" s="1020"/>
      <c r="DA124" s="1020"/>
      <c r="DB124" s="1020"/>
      <c r="DC124" s="1020"/>
      <c r="DD124" s="1020"/>
      <c r="DE124" s="1020"/>
      <c r="DF124" s="1021"/>
      <c r="DG124" s="1004" t="s">
        <v>121</v>
      </c>
      <c r="DH124" s="986"/>
      <c r="DI124" s="986"/>
      <c r="DJ124" s="986"/>
      <c r="DK124" s="987"/>
      <c r="DL124" s="985" t="s">
        <v>121</v>
      </c>
      <c r="DM124" s="986"/>
      <c r="DN124" s="986"/>
      <c r="DO124" s="986"/>
      <c r="DP124" s="987"/>
      <c r="DQ124" s="985" t="s">
        <v>121</v>
      </c>
      <c r="DR124" s="986"/>
      <c r="DS124" s="986"/>
      <c r="DT124" s="986"/>
      <c r="DU124" s="987"/>
      <c r="DV124" s="988" t="s">
        <v>121</v>
      </c>
      <c r="DW124" s="989"/>
      <c r="DX124" s="989"/>
      <c r="DY124" s="989"/>
      <c r="DZ124" s="990"/>
    </row>
    <row r="125" spans="1:130" s="218" customFormat="1" ht="26.25" customHeight="1" x14ac:dyDescent="0.2">
      <c r="A125" s="1057"/>
      <c r="B125" s="949"/>
      <c r="C125" s="922" t="s">
        <v>442</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121</v>
      </c>
      <c r="AB125" s="959"/>
      <c r="AC125" s="959"/>
      <c r="AD125" s="959"/>
      <c r="AE125" s="960"/>
      <c r="AF125" s="961" t="s">
        <v>121</v>
      </c>
      <c r="AG125" s="959"/>
      <c r="AH125" s="959"/>
      <c r="AI125" s="959"/>
      <c r="AJ125" s="960"/>
      <c r="AK125" s="961" t="s">
        <v>121</v>
      </c>
      <c r="AL125" s="959"/>
      <c r="AM125" s="959"/>
      <c r="AN125" s="959"/>
      <c r="AO125" s="960"/>
      <c r="AP125" s="962" t="s">
        <v>121</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454</v>
      </c>
      <c r="CL125" s="1007"/>
      <c r="CM125" s="1007"/>
      <c r="CN125" s="1007"/>
      <c r="CO125" s="1008"/>
      <c r="CP125" s="929" t="s">
        <v>455</v>
      </c>
      <c r="CQ125" s="897"/>
      <c r="CR125" s="897"/>
      <c r="CS125" s="897"/>
      <c r="CT125" s="897"/>
      <c r="CU125" s="897"/>
      <c r="CV125" s="897"/>
      <c r="CW125" s="897"/>
      <c r="CX125" s="897"/>
      <c r="CY125" s="897"/>
      <c r="CZ125" s="897"/>
      <c r="DA125" s="897"/>
      <c r="DB125" s="897"/>
      <c r="DC125" s="897"/>
      <c r="DD125" s="897"/>
      <c r="DE125" s="897"/>
      <c r="DF125" s="898"/>
      <c r="DG125" s="930" t="s">
        <v>121</v>
      </c>
      <c r="DH125" s="931"/>
      <c r="DI125" s="931"/>
      <c r="DJ125" s="931"/>
      <c r="DK125" s="931"/>
      <c r="DL125" s="931" t="s">
        <v>121</v>
      </c>
      <c r="DM125" s="931"/>
      <c r="DN125" s="931"/>
      <c r="DO125" s="931"/>
      <c r="DP125" s="931"/>
      <c r="DQ125" s="931" t="s">
        <v>121</v>
      </c>
      <c r="DR125" s="931"/>
      <c r="DS125" s="931"/>
      <c r="DT125" s="931"/>
      <c r="DU125" s="931"/>
      <c r="DV125" s="932" t="s">
        <v>121</v>
      </c>
      <c r="DW125" s="932"/>
      <c r="DX125" s="932"/>
      <c r="DY125" s="932"/>
      <c r="DZ125" s="933"/>
    </row>
    <row r="126" spans="1:130" s="218" customFormat="1" ht="26.25" customHeight="1" thickBot="1" x14ac:dyDescent="0.25">
      <c r="A126" s="1057"/>
      <c r="B126" s="949"/>
      <c r="C126" s="922" t="s">
        <v>444</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121</v>
      </c>
      <c r="AB126" s="959"/>
      <c r="AC126" s="959"/>
      <c r="AD126" s="959"/>
      <c r="AE126" s="960"/>
      <c r="AF126" s="961" t="s">
        <v>121</v>
      </c>
      <c r="AG126" s="959"/>
      <c r="AH126" s="959"/>
      <c r="AI126" s="959"/>
      <c r="AJ126" s="960"/>
      <c r="AK126" s="961" t="s">
        <v>121</v>
      </c>
      <c r="AL126" s="959"/>
      <c r="AM126" s="959"/>
      <c r="AN126" s="959"/>
      <c r="AO126" s="960"/>
      <c r="AP126" s="962" t="s">
        <v>121</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456</v>
      </c>
      <c r="CQ126" s="923"/>
      <c r="CR126" s="923"/>
      <c r="CS126" s="923"/>
      <c r="CT126" s="923"/>
      <c r="CU126" s="923"/>
      <c r="CV126" s="923"/>
      <c r="CW126" s="923"/>
      <c r="CX126" s="923"/>
      <c r="CY126" s="923"/>
      <c r="CZ126" s="923"/>
      <c r="DA126" s="923"/>
      <c r="DB126" s="923"/>
      <c r="DC126" s="923"/>
      <c r="DD126" s="923"/>
      <c r="DE126" s="923"/>
      <c r="DF126" s="924"/>
      <c r="DG126" s="925" t="s">
        <v>121</v>
      </c>
      <c r="DH126" s="926"/>
      <c r="DI126" s="926"/>
      <c r="DJ126" s="926"/>
      <c r="DK126" s="926"/>
      <c r="DL126" s="926" t="s">
        <v>121</v>
      </c>
      <c r="DM126" s="926"/>
      <c r="DN126" s="926"/>
      <c r="DO126" s="926"/>
      <c r="DP126" s="926"/>
      <c r="DQ126" s="926" t="s">
        <v>121</v>
      </c>
      <c r="DR126" s="926"/>
      <c r="DS126" s="926"/>
      <c r="DT126" s="926"/>
      <c r="DU126" s="926"/>
      <c r="DV126" s="927" t="s">
        <v>121</v>
      </c>
      <c r="DW126" s="927"/>
      <c r="DX126" s="927"/>
      <c r="DY126" s="927"/>
      <c r="DZ126" s="928"/>
    </row>
    <row r="127" spans="1:130" s="218" customFormat="1" ht="26.25" customHeight="1" x14ac:dyDescent="0.2">
      <c r="A127" s="1058"/>
      <c r="B127" s="951"/>
      <c r="C127" s="973" t="s">
        <v>457</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121</v>
      </c>
      <c r="AB127" s="959"/>
      <c r="AC127" s="959"/>
      <c r="AD127" s="959"/>
      <c r="AE127" s="960"/>
      <c r="AF127" s="961" t="s">
        <v>121</v>
      </c>
      <c r="AG127" s="959"/>
      <c r="AH127" s="959"/>
      <c r="AI127" s="959"/>
      <c r="AJ127" s="960"/>
      <c r="AK127" s="961" t="s">
        <v>121</v>
      </c>
      <c r="AL127" s="959"/>
      <c r="AM127" s="959"/>
      <c r="AN127" s="959"/>
      <c r="AO127" s="960"/>
      <c r="AP127" s="962" t="s">
        <v>121</v>
      </c>
      <c r="AQ127" s="963"/>
      <c r="AR127" s="963"/>
      <c r="AS127" s="963"/>
      <c r="AT127" s="964"/>
      <c r="AU127" s="220"/>
      <c r="AV127" s="220"/>
      <c r="AW127" s="220"/>
      <c r="AX127" s="1031" t="s">
        <v>458</v>
      </c>
      <c r="AY127" s="1032"/>
      <c r="AZ127" s="1032"/>
      <c r="BA127" s="1032"/>
      <c r="BB127" s="1032"/>
      <c r="BC127" s="1032"/>
      <c r="BD127" s="1032"/>
      <c r="BE127" s="1033"/>
      <c r="BF127" s="1034" t="s">
        <v>459</v>
      </c>
      <c r="BG127" s="1032"/>
      <c r="BH127" s="1032"/>
      <c r="BI127" s="1032"/>
      <c r="BJ127" s="1032"/>
      <c r="BK127" s="1032"/>
      <c r="BL127" s="1033"/>
      <c r="BM127" s="1034" t="s">
        <v>460</v>
      </c>
      <c r="BN127" s="1032"/>
      <c r="BO127" s="1032"/>
      <c r="BP127" s="1032"/>
      <c r="BQ127" s="1032"/>
      <c r="BR127" s="1032"/>
      <c r="BS127" s="1033"/>
      <c r="BT127" s="1034" t="s">
        <v>461</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462</v>
      </c>
      <c r="CQ127" s="923"/>
      <c r="CR127" s="923"/>
      <c r="CS127" s="923"/>
      <c r="CT127" s="923"/>
      <c r="CU127" s="923"/>
      <c r="CV127" s="923"/>
      <c r="CW127" s="923"/>
      <c r="CX127" s="923"/>
      <c r="CY127" s="923"/>
      <c r="CZ127" s="923"/>
      <c r="DA127" s="923"/>
      <c r="DB127" s="923"/>
      <c r="DC127" s="923"/>
      <c r="DD127" s="923"/>
      <c r="DE127" s="923"/>
      <c r="DF127" s="924"/>
      <c r="DG127" s="925" t="s">
        <v>121</v>
      </c>
      <c r="DH127" s="926"/>
      <c r="DI127" s="926"/>
      <c r="DJ127" s="926"/>
      <c r="DK127" s="926"/>
      <c r="DL127" s="926" t="s">
        <v>121</v>
      </c>
      <c r="DM127" s="926"/>
      <c r="DN127" s="926"/>
      <c r="DO127" s="926"/>
      <c r="DP127" s="926"/>
      <c r="DQ127" s="926" t="s">
        <v>121</v>
      </c>
      <c r="DR127" s="926"/>
      <c r="DS127" s="926"/>
      <c r="DT127" s="926"/>
      <c r="DU127" s="926"/>
      <c r="DV127" s="927" t="s">
        <v>121</v>
      </c>
      <c r="DW127" s="927"/>
      <c r="DX127" s="927"/>
      <c r="DY127" s="927"/>
      <c r="DZ127" s="928"/>
    </row>
    <row r="128" spans="1:130" s="218" customFormat="1" ht="26.25" customHeight="1" thickBot="1" x14ac:dyDescent="0.25">
      <c r="A128" s="1041" t="s">
        <v>463</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464</v>
      </c>
      <c r="X128" s="1043"/>
      <c r="Y128" s="1043"/>
      <c r="Z128" s="1044"/>
      <c r="AA128" s="1045">
        <v>94044</v>
      </c>
      <c r="AB128" s="1046"/>
      <c r="AC128" s="1046"/>
      <c r="AD128" s="1046"/>
      <c r="AE128" s="1047"/>
      <c r="AF128" s="1048">
        <v>86889</v>
      </c>
      <c r="AG128" s="1046"/>
      <c r="AH128" s="1046"/>
      <c r="AI128" s="1046"/>
      <c r="AJ128" s="1047"/>
      <c r="AK128" s="1048">
        <v>98852</v>
      </c>
      <c r="AL128" s="1046"/>
      <c r="AM128" s="1046"/>
      <c r="AN128" s="1046"/>
      <c r="AO128" s="1047"/>
      <c r="AP128" s="1049"/>
      <c r="AQ128" s="1050"/>
      <c r="AR128" s="1050"/>
      <c r="AS128" s="1050"/>
      <c r="AT128" s="1051"/>
      <c r="AU128" s="220"/>
      <c r="AV128" s="220"/>
      <c r="AW128" s="220"/>
      <c r="AX128" s="896" t="s">
        <v>465</v>
      </c>
      <c r="AY128" s="897"/>
      <c r="AZ128" s="897"/>
      <c r="BA128" s="897"/>
      <c r="BB128" s="897"/>
      <c r="BC128" s="897"/>
      <c r="BD128" s="897"/>
      <c r="BE128" s="898"/>
      <c r="BF128" s="1052" t="s">
        <v>121</v>
      </c>
      <c r="BG128" s="1053"/>
      <c r="BH128" s="1053"/>
      <c r="BI128" s="1053"/>
      <c r="BJ128" s="1053"/>
      <c r="BK128" s="1053"/>
      <c r="BL128" s="1054"/>
      <c r="BM128" s="1052">
        <v>13.46</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466</v>
      </c>
      <c r="CQ128" s="726"/>
      <c r="CR128" s="726"/>
      <c r="CS128" s="726"/>
      <c r="CT128" s="726"/>
      <c r="CU128" s="726"/>
      <c r="CV128" s="726"/>
      <c r="CW128" s="726"/>
      <c r="CX128" s="726"/>
      <c r="CY128" s="726"/>
      <c r="CZ128" s="726"/>
      <c r="DA128" s="726"/>
      <c r="DB128" s="726"/>
      <c r="DC128" s="726"/>
      <c r="DD128" s="726"/>
      <c r="DE128" s="726"/>
      <c r="DF128" s="1036"/>
      <c r="DG128" s="1037" t="s">
        <v>121</v>
      </c>
      <c r="DH128" s="1038"/>
      <c r="DI128" s="1038"/>
      <c r="DJ128" s="1038"/>
      <c r="DK128" s="1038"/>
      <c r="DL128" s="1038" t="s">
        <v>121</v>
      </c>
      <c r="DM128" s="1038"/>
      <c r="DN128" s="1038"/>
      <c r="DO128" s="1038"/>
      <c r="DP128" s="1038"/>
      <c r="DQ128" s="1038" t="s">
        <v>121</v>
      </c>
      <c r="DR128" s="1038"/>
      <c r="DS128" s="1038"/>
      <c r="DT128" s="1038"/>
      <c r="DU128" s="1038"/>
      <c r="DV128" s="1039" t="s">
        <v>121</v>
      </c>
      <c r="DW128" s="1039"/>
      <c r="DX128" s="1039"/>
      <c r="DY128" s="1039"/>
      <c r="DZ128" s="1040"/>
    </row>
    <row r="129" spans="1:131" s="218" customFormat="1" ht="26.25" customHeight="1" x14ac:dyDescent="0.2">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467</v>
      </c>
      <c r="X129" s="1071"/>
      <c r="Y129" s="1071"/>
      <c r="Z129" s="1072"/>
      <c r="AA129" s="958">
        <v>9088276</v>
      </c>
      <c r="AB129" s="959"/>
      <c r="AC129" s="959"/>
      <c r="AD129" s="959"/>
      <c r="AE129" s="960"/>
      <c r="AF129" s="961">
        <v>9113790</v>
      </c>
      <c r="AG129" s="959"/>
      <c r="AH129" s="959"/>
      <c r="AI129" s="959"/>
      <c r="AJ129" s="960"/>
      <c r="AK129" s="961">
        <v>9299630</v>
      </c>
      <c r="AL129" s="959"/>
      <c r="AM129" s="959"/>
      <c r="AN129" s="959"/>
      <c r="AO129" s="960"/>
      <c r="AP129" s="1073"/>
      <c r="AQ129" s="1074"/>
      <c r="AR129" s="1074"/>
      <c r="AS129" s="1074"/>
      <c r="AT129" s="1075"/>
      <c r="AU129" s="221"/>
      <c r="AV129" s="221"/>
      <c r="AW129" s="221"/>
      <c r="AX129" s="1065" t="s">
        <v>468</v>
      </c>
      <c r="AY129" s="923"/>
      <c r="AZ129" s="923"/>
      <c r="BA129" s="923"/>
      <c r="BB129" s="923"/>
      <c r="BC129" s="923"/>
      <c r="BD129" s="923"/>
      <c r="BE129" s="924"/>
      <c r="BF129" s="1066" t="s">
        <v>121</v>
      </c>
      <c r="BG129" s="1067"/>
      <c r="BH129" s="1067"/>
      <c r="BI129" s="1067"/>
      <c r="BJ129" s="1067"/>
      <c r="BK129" s="1067"/>
      <c r="BL129" s="1068"/>
      <c r="BM129" s="1066">
        <v>18.46</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4" t="s">
        <v>469</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470</v>
      </c>
      <c r="X130" s="1071"/>
      <c r="Y130" s="1071"/>
      <c r="Z130" s="1072"/>
      <c r="AA130" s="958">
        <v>929906</v>
      </c>
      <c r="AB130" s="959"/>
      <c r="AC130" s="959"/>
      <c r="AD130" s="959"/>
      <c r="AE130" s="960"/>
      <c r="AF130" s="961">
        <v>866323</v>
      </c>
      <c r="AG130" s="959"/>
      <c r="AH130" s="959"/>
      <c r="AI130" s="959"/>
      <c r="AJ130" s="960"/>
      <c r="AK130" s="961">
        <v>825624</v>
      </c>
      <c r="AL130" s="959"/>
      <c r="AM130" s="959"/>
      <c r="AN130" s="959"/>
      <c r="AO130" s="960"/>
      <c r="AP130" s="1073"/>
      <c r="AQ130" s="1074"/>
      <c r="AR130" s="1074"/>
      <c r="AS130" s="1074"/>
      <c r="AT130" s="1075"/>
      <c r="AU130" s="221"/>
      <c r="AV130" s="221"/>
      <c r="AW130" s="221"/>
      <c r="AX130" s="1065" t="s">
        <v>471</v>
      </c>
      <c r="AY130" s="923"/>
      <c r="AZ130" s="923"/>
      <c r="BA130" s="923"/>
      <c r="BB130" s="923"/>
      <c r="BC130" s="923"/>
      <c r="BD130" s="923"/>
      <c r="BE130" s="924"/>
      <c r="BF130" s="1101">
        <v>12</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472</v>
      </c>
      <c r="X131" s="1108"/>
      <c r="Y131" s="1108"/>
      <c r="Z131" s="1109"/>
      <c r="AA131" s="1004">
        <v>8158370</v>
      </c>
      <c r="AB131" s="986"/>
      <c r="AC131" s="986"/>
      <c r="AD131" s="986"/>
      <c r="AE131" s="987"/>
      <c r="AF131" s="985">
        <v>8247467</v>
      </c>
      <c r="AG131" s="986"/>
      <c r="AH131" s="986"/>
      <c r="AI131" s="986"/>
      <c r="AJ131" s="987"/>
      <c r="AK131" s="985">
        <v>8474006</v>
      </c>
      <c r="AL131" s="986"/>
      <c r="AM131" s="986"/>
      <c r="AN131" s="986"/>
      <c r="AO131" s="987"/>
      <c r="AP131" s="1110"/>
      <c r="AQ131" s="1111"/>
      <c r="AR131" s="1111"/>
      <c r="AS131" s="1111"/>
      <c r="AT131" s="1112"/>
      <c r="AU131" s="221"/>
      <c r="AV131" s="221"/>
      <c r="AW131" s="221"/>
      <c r="AX131" s="1083" t="s">
        <v>473</v>
      </c>
      <c r="AY131" s="726"/>
      <c r="AZ131" s="726"/>
      <c r="BA131" s="726"/>
      <c r="BB131" s="726"/>
      <c r="BC131" s="726"/>
      <c r="BD131" s="726"/>
      <c r="BE131" s="1036"/>
      <c r="BF131" s="1084">
        <v>49.1</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0" t="s">
        <v>474</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475</v>
      </c>
      <c r="W132" s="1094"/>
      <c r="X132" s="1094"/>
      <c r="Y132" s="1094"/>
      <c r="Z132" s="1095"/>
      <c r="AA132" s="1096">
        <v>12.073723060000001</v>
      </c>
      <c r="AB132" s="1097"/>
      <c r="AC132" s="1097"/>
      <c r="AD132" s="1097"/>
      <c r="AE132" s="1098"/>
      <c r="AF132" s="1099">
        <v>12.680171980000001</v>
      </c>
      <c r="AG132" s="1097"/>
      <c r="AH132" s="1097"/>
      <c r="AI132" s="1097"/>
      <c r="AJ132" s="1098"/>
      <c r="AK132" s="1099">
        <v>11.416241619999999</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476</v>
      </c>
      <c r="W133" s="1077"/>
      <c r="X133" s="1077"/>
      <c r="Y133" s="1077"/>
      <c r="Z133" s="1078"/>
      <c r="AA133" s="1079">
        <v>12.6</v>
      </c>
      <c r="AB133" s="1080"/>
      <c r="AC133" s="1080"/>
      <c r="AD133" s="1080"/>
      <c r="AE133" s="1081"/>
      <c r="AF133" s="1079">
        <v>12.2</v>
      </c>
      <c r="AG133" s="1080"/>
      <c r="AH133" s="1080"/>
      <c r="AI133" s="1080"/>
      <c r="AJ133" s="1081"/>
      <c r="AK133" s="1079">
        <v>12</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UCmDgc4WDybS3Ukl5PblFOhRmTXfu9+p3gWk2MGi0tA+qxZs6FH9KpGABQrhdLm8lidqWKf/BE5OnOu6HNXXTg==" saltValue="J4QosBYSSKbQS/lPtX9LF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9" scale="26"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81640625" style="248" customWidth="1"/>
    <col min="121" max="121" width="0" style="247" hidden="1" customWidth="1"/>
    <col min="122" max="16384" width="9" style="247" hidden="1"/>
  </cols>
  <sheetData>
    <row r="1" spans="1:120" ht="13"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7"/>
    </row>
    <row r="17" spans="119:120" ht="13" x14ac:dyDescent="0.2">
      <c r="DP17" s="247"/>
    </row>
    <row r="18" spans="119:120" ht="13" x14ac:dyDescent="0.2"/>
    <row r="19" spans="119:120" ht="13" x14ac:dyDescent="0.2"/>
    <row r="20" spans="119:120" ht="13" x14ac:dyDescent="0.2">
      <c r="DO20" s="247"/>
      <c r="DP20" s="247"/>
    </row>
    <row r="21" spans="119:120" ht="13" x14ac:dyDescent="0.2">
      <c r="DP21" s="247"/>
    </row>
    <row r="22" spans="119:120" ht="13" x14ac:dyDescent="0.2"/>
    <row r="23" spans="119:120" ht="13" x14ac:dyDescent="0.2">
      <c r="DO23" s="247"/>
      <c r="DP23" s="247"/>
    </row>
    <row r="24" spans="119:120" ht="13" x14ac:dyDescent="0.2">
      <c r="DP24" s="247"/>
    </row>
    <row r="25" spans="119:120" ht="13" x14ac:dyDescent="0.2">
      <c r="DP25" s="247"/>
    </row>
    <row r="26" spans="119:120" ht="13" x14ac:dyDescent="0.2">
      <c r="DO26" s="247"/>
      <c r="DP26" s="247"/>
    </row>
    <row r="27" spans="119:120" ht="13" x14ac:dyDescent="0.2"/>
    <row r="28" spans="119:120" ht="13" x14ac:dyDescent="0.2">
      <c r="DO28" s="247"/>
      <c r="DP28" s="247"/>
    </row>
    <row r="29" spans="119:120" ht="13" x14ac:dyDescent="0.2">
      <c r="DP29" s="247"/>
    </row>
    <row r="30" spans="119:120" ht="13" x14ac:dyDescent="0.2"/>
    <row r="31" spans="119:120" ht="13" x14ac:dyDescent="0.2">
      <c r="DO31" s="247"/>
      <c r="DP31" s="247"/>
    </row>
    <row r="32" spans="119:120" ht="13" x14ac:dyDescent="0.2"/>
    <row r="33" spans="98:120" ht="13" x14ac:dyDescent="0.2">
      <c r="DO33" s="247"/>
      <c r="DP33" s="247"/>
    </row>
    <row r="34" spans="98:120" ht="13" x14ac:dyDescent="0.2">
      <c r="DM34" s="247"/>
    </row>
    <row r="35" spans="98:120" ht="13" x14ac:dyDescent="0.2">
      <c r="CT35" s="247"/>
      <c r="CU35" s="247"/>
      <c r="CV35" s="247"/>
      <c r="CY35" s="247"/>
      <c r="CZ35" s="247"/>
      <c r="DA35" s="247"/>
      <c r="DD35" s="247"/>
      <c r="DE35" s="247"/>
      <c r="DF35" s="247"/>
      <c r="DI35" s="247"/>
      <c r="DJ35" s="247"/>
      <c r="DK35" s="247"/>
      <c r="DM35" s="247"/>
      <c r="DN35" s="247"/>
      <c r="DO35" s="247"/>
      <c r="DP35" s="247"/>
    </row>
    <row r="36" spans="98:120" ht="13" x14ac:dyDescent="0.2"/>
    <row r="37" spans="98:120" ht="13" x14ac:dyDescent="0.2">
      <c r="CW37" s="247"/>
      <c r="DB37" s="247"/>
      <c r="DG37" s="247"/>
      <c r="DL37" s="247"/>
      <c r="DP37" s="247"/>
    </row>
    <row r="38" spans="98:120" ht="13"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7"/>
      <c r="DO49" s="247"/>
      <c r="DP49" s="247"/>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7"/>
      <c r="CS63" s="247"/>
      <c r="CX63" s="247"/>
      <c r="DC63" s="247"/>
      <c r="DH63" s="247"/>
    </row>
    <row r="64" spans="22:120" ht="13" x14ac:dyDescent="0.2">
      <c r="V64" s="247"/>
    </row>
    <row r="65" spans="15:120" ht="13"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 x14ac:dyDescent="0.2">
      <c r="Q66" s="247"/>
      <c r="S66" s="247"/>
      <c r="U66" s="247"/>
      <c r="DM66" s="247"/>
    </row>
    <row r="67" spans="15:120" ht="13"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 x14ac:dyDescent="0.2"/>
    <row r="69" spans="15:120" ht="13" x14ac:dyDescent="0.2"/>
    <row r="70" spans="15:120" ht="13" x14ac:dyDescent="0.2"/>
    <row r="71" spans="15:120" ht="13" x14ac:dyDescent="0.2"/>
    <row r="72" spans="15:120" ht="13" x14ac:dyDescent="0.2">
      <c r="DP72" s="247"/>
    </row>
    <row r="73" spans="15:120" ht="13" x14ac:dyDescent="0.2">
      <c r="DP73" s="247"/>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7"/>
      <c r="CX96" s="247"/>
      <c r="DC96" s="247"/>
      <c r="DH96" s="247"/>
    </row>
    <row r="97" spans="24:120" ht="13" x14ac:dyDescent="0.2">
      <c r="CS97" s="247"/>
      <c r="CX97" s="247"/>
      <c r="DC97" s="247"/>
      <c r="DH97" s="247"/>
      <c r="DP97" s="248" t="s">
        <v>477</v>
      </c>
    </row>
    <row r="98" spans="24:120" ht="13" hidden="1" x14ac:dyDescent="0.2">
      <c r="CS98" s="247"/>
      <c r="CX98" s="247"/>
      <c r="DC98" s="247"/>
      <c r="DH98" s="247"/>
    </row>
    <row r="99" spans="24:120" ht="13"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 hidden="1" x14ac:dyDescent="0.2">
      <c r="CT103" s="247"/>
      <c r="CV103" s="247"/>
      <c r="CW103" s="247"/>
      <c r="CY103" s="247"/>
      <c r="DA103" s="247"/>
      <c r="DB103" s="247"/>
      <c r="DD103" s="247"/>
      <c r="DF103" s="247"/>
      <c r="DG103" s="247"/>
      <c r="DI103" s="247"/>
      <c r="DK103" s="247"/>
      <c r="DL103" s="247"/>
      <c r="DM103" s="247"/>
      <c r="DN103" s="247"/>
      <c r="DO103" s="247"/>
      <c r="DP103" s="247"/>
    </row>
    <row r="104" spans="24:120" ht="13"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PhbmLpQXKQBEf/qCh8Jfi4NL+ruSpM2aK+0bIWbfscJUhB+WDqHMbENAORCnCrikNE+ZP0/SgxWToFQ2SoiYRw==" saltValue="x6cWuKQTWlv5qhsvI5h/RA==" spinCount="100000" sheet="1" objects="1" scenarios="1"/>
  <dataConsolidate/>
  <phoneticPr fontId="2"/>
  <printOptions horizontalCentered="1" verticalCentered="1"/>
  <pageMargins left="0" right="0" top="0" bottom="0" header="0" footer="0"/>
  <pageSetup paperSize="9" scale="4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110" zoomScaleNormal="110" zoomScaleSheetLayoutView="55" workbookViewId="0"/>
  </sheetViews>
  <sheetFormatPr defaultColWidth="0" defaultRowHeight="13.5" customHeight="1" zeroHeight="1" x14ac:dyDescent="0.2"/>
  <cols>
    <col min="1" max="116" width="2.6328125" style="248" customWidth="1"/>
    <col min="117" max="16384" width="9" style="247" hidden="1"/>
  </cols>
  <sheetData>
    <row r="1" spans="2:116" ht="13"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 x14ac:dyDescent="0.2"/>
    <row r="3" spans="2:116" ht="13" x14ac:dyDescent="0.2"/>
    <row r="4" spans="2:116" ht="13"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 x14ac:dyDescent="0.2"/>
    <row r="20" spans="9:116" ht="13" x14ac:dyDescent="0.2"/>
    <row r="21" spans="9:116" ht="13" x14ac:dyDescent="0.2">
      <c r="DL21" s="247"/>
    </row>
    <row r="22" spans="9:116" ht="13" x14ac:dyDescent="0.2">
      <c r="DI22" s="247"/>
      <c r="DJ22" s="247"/>
      <c r="DK22" s="247"/>
      <c r="DL22" s="247"/>
    </row>
    <row r="23" spans="9:116" ht="13" x14ac:dyDescent="0.2">
      <c r="CY23" s="247"/>
      <c r="CZ23" s="247"/>
      <c r="DA23" s="247"/>
      <c r="DB23" s="247"/>
      <c r="DC23" s="247"/>
      <c r="DD23" s="247"/>
      <c r="DE23" s="247"/>
      <c r="DF23" s="247"/>
      <c r="DG23" s="247"/>
      <c r="DH23" s="247"/>
      <c r="DI23" s="247"/>
      <c r="DJ23" s="247"/>
      <c r="DK23" s="247"/>
      <c r="DL23" s="247"/>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7"/>
      <c r="DA35" s="247"/>
      <c r="DB35" s="247"/>
      <c r="DC35" s="247"/>
      <c r="DD35" s="247"/>
      <c r="DE35" s="247"/>
      <c r="DF35" s="247"/>
      <c r="DG35" s="247"/>
      <c r="DH35" s="247"/>
      <c r="DI35" s="247"/>
      <c r="DJ35" s="247"/>
      <c r="DK35" s="247"/>
      <c r="DL35" s="247"/>
    </row>
    <row r="36" spans="15:116" ht="13" x14ac:dyDescent="0.2"/>
    <row r="37" spans="15:116" ht="13" x14ac:dyDescent="0.2">
      <c r="DL37" s="247"/>
    </row>
    <row r="38" spans="15:116" ht="13" x14ac:dyDescent="0.2">
      <c r="DI38" s="247"/>
      <c r="DJ38" s="247"/>
      <c r="DK38" s="247"/>
      <c r="DL38" s="247"/>
    </row>
    <row r="39" spans="15:116" ht="13" x14ac:dyDescent="0.2"/>
    <row r="40" spans="15:116" ht="13" x14ac:dyDescent="0.2"/>
    <row r="41" spans="15:116" ht="13" x14ac:dyDescent="0.2"/>
    <row r="42" spans="15:116" ht="13" x14ac:dyDescent="0.2"/>
    <row r="43" spans="15:116" ht="13"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 x14ac:dyDescent="0.2">
      <c r="DL44" s="247"/>
    </row>
    <row r="45" spans="15:116" ht="13" x14ac:dyDescent="0.2"/>
    <row r="46" spans="15:116" ht="13" x14ac:dyDescent="0.2">
      <c r="DA46" s="247"/>
      <c r="DB46" s="247"/>
      <c r="DC46" s="247"/>
      <c r="DD46" s="247"/>
      <c r="DE46" s="247"/>
      <c r="DF46" s="247"/>
      <c r="DG46" s="247"/>
      <c r="DH46" s="247"/>
      <c r="DI46" s="247"/>
      <c r="DJ46" s="247"/>
      <c r="DK46" s="247"/>
      <c r="DL46" s="247"/>
    </row>
    <row r="47" spans="15:116" ht="13" x14ac:dyDescent="0.2"/>
    <row r="48" spans="15:116" ht="13" x14ac:dyDescent="0.2"/>
    <row r="49" spans="104:116" ht="13" x14ac:dyDescent="0.2"/>
    <row r="50" spans="104:116" ht="13" x14ac:dyDescent="0.2">
      <c r="CZ50" s="247"/>
      <c r="DA50" s="247"/>
      <c r="DB50" s="247"/>
      <c r="DC50" s="247"/>
      <c r="DD50" s="247"/>
      <c r="DE50" s="247"/>
      <c r="DF50" s="247"/>
      <c r="DG50" s="247"/>
      <c r="DH50" s="247"/>
      <c r="DI50" s="247"/>
      <c r="DJ50" s="247"/>
      <c r="DK50" s="247"/>
      <c r="DL50" s="247"/>
    </row>
    <row r="51" spans="104:116" ht="13" x14ac:dyDescent="0.2"/>
    <row r="52" spans="104:116" ht="13" x14ac:dyDescent="0.2"/>
    <row r="53" spans="104:116" ht="13" x14ac:dyDescent="0.2">
      <c r="DL53" s="247"/>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7"/>
      <c r="DD67" s="247"/>
      <c r="DE67" s="247"/>
      <c r="DF67" s="247"/>
      <c r="DG67" s="247"/>
      <c r="DH67" s="247"/>
      <c r="DI67" s="247"/>
      <c r="DJ67" s="247"/>
      <c r="DK67" s="247"/>
      <c r="DL67" s="247"/>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EyQNLnSPvq5rXYJ/SbJ5cSixJYk4SZWUANm4H9ytcn5qsRL1hokP62jZ+idaVNXJtQn6clZmitsrHAadpqylBQ==" saltValue="5RnDoaqw527tDuX6/b3IzQ==" spinCount="100000" sheet="1" objects="1" scenarios="1"/>
  <dataConsolidate/>
  <phoneticPr fontId="2"/>
  <printOptions horizontalCentered="1" verticalCentered="1"/>
  <pageMargins left="0" right="0" top="0" bottom="0" header="0" footer="0"/>
  <pageSetup paperSize="9" scale="47"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0" zoomScaleSheetLayoutView="80" workbookViewId="0"/>
  </sheetViews>
  <sheetFormatPr defaultColWidth="0" defaultRowHeight="13.5" customHeight="1" zeroHeight="1" x14ac:dyDescent="0.2"/>
  <cols>
    <col min="1" max="36" width="2.453125" style="249" customWidth="1"/>
    <col min="37" max="44" width="17" style="249" customWidth="1"/>
    <col min="45" max="45" width="6.08984375" style="256" customWidth="1"/>
    <col min="46" max="46" width="3" style="254" customWidth="1"/>
    <col min="47" max="47" width="19.08984375" style="249" hidden="1" customWidth="1"/>
    <col min="48" max="52" width="12.6328125" style="249" hidden="1" customWidth="1"/>
    <col min="53" max="16384" width="8.6328125" style="249" hidden="1"/>
  </cols>
  <sheetData>
    <row r="1" spans="1:46" ht="13" x14ac:dyDescent="0.2">
      <c r="AS1" s="250"/>
      <c r="AT1" s="250"/>
    </row>
    <row r="2" spans="1:46" ht="13" x14ac:dyDescent="0.2">
      <c r="AS2" s="250"/>
      <c r="AT2" s="250"/>
    </row>
    <row r="3" spans="1:46" ht="13" x14ac:dyDescent="0.2">
      <c r="AS3" s="250"/>
      <c r="AT3" s="250"/>
    </row>
    <row r="4" spans="1:46" ht="13" x14ac:dyDescent="0.2">
      <c r="AS4" s="250"/>
      <c r="AT4" s="250"/>
    </row>
    <row r="5" spans="1:46" ht="16.5" x14ac:dyDescent="0.2">
      <c r="A5" s="251" t="s">
        <v>478</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479</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480</v>
      </c>
      <c r="AP7" s="260"/>
      <c r="AQ7" s="261" t="s">
        <v>481</v>
      </c>
      <c r="AR7" s="262"/>
    </row>
    <row r="8" spans="1:46" ht="13"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482</v>
      </c>
      <c r="AQ8" s="267" t="s">
        <v>483</v>
      </c>
      <c r="AR8" s="268" t="s">
        <v>484</v>
      </c>
    </row>
    <row r="9" spans="1:46" ht="13"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485</v>
      </c>
      <c r="AL9" s="1117"/>
      <c r="AM9" s="1117"/>
      <c r="AN9" s="1118"/>
      <c r="AO9" s="269">
        <v>3898142</v>
      </c>
      <c r="AP9" s="269">
        <v>112650</v>
      </c>
      <c r="AQ9" s="270">
        <v>117270</v>
      </c>
      <c r="AR9" s="271">
        <v>-3.9</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486</v>
      </c>
      <c r="AL10" s="1117"/>
      <c r="AM10" s="1117"/>
      <c r="AN10" s="1118"/>
      <c r="AO10" s="272">
        <v>14938</v>
      </c>
      <c r="AP10" s="272">
        <v>432</v>
      </c>
      <c r="AQ10" s="273">
        <v>10490</v>
      </c>
      <c r="AR10" s="274">
        <v>-95.9</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487</v>
      </c>
      <c r="AL11" s="1117"/>
      <c r="AM11" s="1117"/>
      <c r="AN11" s="1118"/>
      <c r="AO11" s="272">
        <v>14721</v>
      </c>
      <c r="AP11" s="272">
        <v>425</v>
      </c>
      <c r="AQ11" s="273">
        <v>1802</v>
      </c>
      <c r="AR11" s="274">
        <v>-76.400000000000006</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488</v>
      </c>
      <c r="AL12" s="1117"/>
      <c r="AM12" s="1117"/>
      <c r="AN12" s="1118"/>
      <c r="AO12" s="272" t="s">
        <v>489</v>
      </c>
      <c r="AP12" s="272" t="s">
        <v>489</v>
      </c>
      <c r="AQ12" s="273">
        <v>3</v>
      </c>
      <c r="AR12" s="274" t="s">
        <v>489</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490</v>
      </c>
      <c r="AL13" s="1117"/>
      <c r="AM13" s="1117"/>
      <c r="AN13" s="1118"/>
      <c r="AO13" s="272">
        <v>128715</v>
      </c>
      <c r="AP13" s="272">
        <v>3720</v>
      </c>
      <c r="AQ13" s="273">
        <v>4482</v>
      </c>
      <c r="AR13" s="274">
        <v>-17</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491</v>
      </c>
      <c r="AL14" s="1117"/>
      <c r="AM14" s="1117"/>
      <c r="AN14" s="1118"/>
      <c r="AO14" s="272">
        <v>156843</v>
      </c>
      <c r="AP14" s="272">
        <v>4533</v>
      </c>
      <c r="AQ14" s="273">
        <v>2749</v>
      </c>
      <c r="AR14" s="274">
        <v>64.900000000000006</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492</v>
      </c>
      <c r="AL15" s="1120"/>
      <c r="AM15" s="1120"/>
      <c r="AN15" s="1121"/>
      <c r="AO15" s="272">
        <v>-208106</v>
      </c>
      <c r="AP15" s="272">
        <v>-6014</v>
      </c>
      <c r="AQ15" s="273">
        <v>-7399</v>
      </c>
      <c r="AR15" s="274">
        <v>-18.7</v>
      </c>
    </row>
    <row r="16" spans="1:46" ht="13"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4005253</v>
      </c>
      <c r="AP16" s="272">
        <v>115745</v>
      </c>
      <c r="AQ16" s="273">
        <v>129397</v>
      </c>
      <c r="AR16" s="274">
        <v>-10.6</v>
      </c>
    </row>
    <row r="17" spans="1:46" ht="13"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493</v>
      </c>
      <c r="AL19" s="250"/>
      <c r="AM19" s="250"/>
      <c r="AN19" s="250"/>
      <c r="AO19" s="250"/>
      <c r="AP19" s="250"/>
      <c r="AQ19" s="250"/>
      <c r="AR19" s="250"/>
    </row>
    <row r="20" spans="1:46" ht="13"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494</v>
      </c>
      <c r="AP20" s="281" t="s">
        <v>495</v>
      </c>
      <c r="AQ20" s="282" t="s">
        <v>496</v>
      </c>
      <c r="AR20" s="283"/>
    </row>
    <row r="21" spans="1:46" s="289" customFormat="1" ht="13"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497</v>
      </c>
      <c r="AL21" s="1123"/>
      <c r="AM21" s="1123"/>
      <c r="AN21" s="1124"/>
      <c r="AO21" s="285">
        <v>10.4</v>
      </c>
      <c r="AP21" s="286">
        <v>11.07</v>
      </c>
      <c r="AQ21" s="287">
        <v>-0.67</v>
      </c>
      <c r="AR21" s="255"/>
      <c r="AS21" s="288"/>
      <c r="AT21" s="284"/>
    </row>
    <row r="22" spans="1:46" s="289" customFormat="1" ht="13"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498</v>
      </c>
      <c r="AL22" s="1123"/>
      <c r="AM22" s="1123"/>
      <c r="AN22" s="1124"/>
      <c r="AO22" s="290">
        <v>98.9</v>
      </c>
      <c r="AP22" s="291">
        <v>97.2</v>
      </c>
      <c r="AQ22" s="292">
        <v>1.7</v>
      </c>
      <c r="AR22" s="276"/>
      <c r="AS22" s="288"/>
      <c r="AT22" s="284"/>
    </row>
    <row r="23" spans="1:46" s="289" customFormat="1" ht="13"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 x14ac:dyDescent="0.2">
      <c r="A26" s="1113" t="s">
        <v>499</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ht="13" x14ac:dyDescent="0.2">
      <c r="A27" s="297"/>
      <c r="AO27" s="250"/>
      <c r="AP27" s="250"/>
      <c r="AQ27" s="250"/>
      <c r="AR27" s="250"/>
      <c r="AS27" s="250"/>
      <c r="AT27" s="250"/>
    </row>
    <row r="28" spans="1:46" ht="16.5" x14ac:dyDescent="0.2">
      <c r="A28" s="251" t="s">
        <v>500</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501</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480</v>
      </c>
      <c r="AP30" s="260"/>
      <c r="AQ30" s="261" t="s">
        <v>481</v>
      </c>
      <c r="AR30" s="262"/>
    </row>
    <row r="31" spans="1:46" ht="13"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482</v>
      </c>
      <c r="AQ31" s="267" t="s">
        <v>483</v>
      </c>
      <c r="AR31" s="268" t="s">
        <v>484</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502</v>
      </c>
      <c r="AL32" s="1131"/>
      <c r="AM32" s="1131"/>
      <c r="AN32" s="1132"/>
      <c r="AO32" s="300">
        <v>1637056</v>
      </c>
      <c r="AP32" s="300">
        <v>47308</v>
      </c>
      <c r="AQ32" s="301">
        <v>74841</v>
      </c>
      <c r="AR32" s="302">
        <v>-36.799999999999997</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503</v>
      </c>
      <c r="AL33" s="1131"/>
      <c r="AM33" s="1131"/>
      <c r="AN33" s="1132"/>
      <c r="AO33" s="300" t="s">
        <v>489</v>
      </c>
      <c r="AP33" s="300" t="s">
        <v>489</v>
      </c>
      <c r="AQ33" s="301" t="s">
        <v>489</v>
      </c>
      <c r="AR33" s="302" t="s">
        <v>489</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504</v>
      </c>
      <c r="AL34" s="1131"/>
      <c r="AM34" s="1131"/>
      <c r="AN34" s="1132"/>
      <c r="AO34" s="300" t="s">
        <v>489</v>
      </c>
      <c r="AP34" s="300" t="s">
        <v>489</v>
      </c>
      <c r="AQ34" s="301">
        <v>1</v>
      </c>
      <c r="AR34" s="302" t="s">
        <v>489</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505</v>
      </c>
      <c r="AL35" s="1131"/>
      <c r="AM35" s="1131"/>
      <c r="AN35" s="1132"/>
      <c r="AO35" s="300">
        <v>254833</v>
      </c>
      <c r="AP35" s="300">
        <v>7364</v>
      </c>
      <c r="AQ35" s="301">
        <v>16683</v>
      </c>
      <c r="AR35" s="302">
        <v>-55.9</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506</v>
      </c>
      <c r="AL36" s="1131"/>
      <c r="AM36" s="1131"/>
      <c r="AN36" s="1132"/>
      <c r="AO36" s="300" t="s">
        <v>489</v>
      </c>
      <c r="AP36" s="300" t="s">
        <v>489</v>
      </c>
      <c r="AQ36" s="301">
        <v>2411</v>
      </c>
      <c r="AR36" s="302" t="s">
        <v>489</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507</v>
      </c>
      <c r="AL37" s="1131"/>
      <c r="AM37" s="1131"/>
      <c r="AN37" s="1132"/>
      <c r="AO37" s="300" t="s">
        <v>489</v>
      </c>
      <c r="AP37" s="300" t="s">
        <v>489</v>
      </c>
      <c r="AQ37" s="301">
        <v>548</v>
      </c>
      <c r="AR37" s="302" t="s">
        <v>489</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508</v>
      </c>
      <c r="AL38" s="1134"/>
      <c r="AM38" s="1134"/>
      <c r="AN38" s="1135"/>
      <c r="AO38" s="303" t="s">
        <v>489</v>
      </c>
      <c r="AP38" s="303" t="s">
        <v>489</v>
      </c>
      <c r="AQ38" s="304">
        <v>7</v>
      </c>
      <c r="AR38" s="292" t="s">
        <v>489</v>
      </c>
      <c r="AS38" s="299"/>
    </row>
    <row r="39" spans="1:46" ht="13"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509</v>
      </c>
      <c r="AL39" s="1134"/>
      <c r="AM39" s="1134"/>
      <c r="AN39" s="1135"/>
      <c r="AO39" s="300">
        <v>-98852</v>
      </c>
      <c r="AP39" s="300">
        <v>-2857</v>
      </c>
      <c r="AQ39" s="301">
        <v>-3756</v>
      </c>
      <c r="AR39" s="302">
        <v>-23.9</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510</v>
      </c>
      <c r="AL40" s="1131"/>
      <c r="AM40" s="1131"/>
      <c r="AN40" s="1132"/>
      <c r="AO40" s="300">
        <v>-825624</v>
      </c>
      <c r="AP40" s="300">
        <v>-23859</v>
      </c>
      <c r="AQ40" s="301">
        <v>-63247</v>
      </c>
      <c r="AR40" s="302">
        <v>-62.3</v>
      </c>
      <c r="AS40" s="299"/>
    </row>
    <row r="41" spans="1:46" ht="13"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967413</v>
      </c>
      <c r="AP41" s="300">
        <v>27957</v>
      </c>
      <c r="AQ41" s="301">
        <v>27488</v>
      </c>
      <c r="AR41" s="302">
        <v>1.7</v>
      </c>
      <c r="AS41" s="299"/>
    </row>
    <row r="42" spans="1:46" ht="13"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511</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512</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480</v>
      </c>
      <c r="AN49" s="1127" t="s">
        <v>513</v>
      </c>
      <c r="AO49" s="1128"/>
      <c r="AP49" s="1128"/>
      <c r="AQ49" s="1128"/>
      <c r="AR49" s="1129"/>
    </row>
    <row r="50" spans="1:44" ht="13"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514</v>
      </c>
      <c r="AO50" s="317" t="s">
        <v>515</v>
      </c>
      <c r="AP50" s="318" t="s">
        <v>516</v>
      </c>
      <c r="AQ50" s="319" t="s">
        <v>517</v>
      </c>
      <c r="AR50" s="320" t="s">
        <v>518</v>
      </c>
    </row>
    <row r="51" spans="1:44" ht="13"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519</v>
      </c>
      <c r="AL51" s="313"/>
      <c r="AM51" s="321">
        <v>1948883</v>
      </c>
      <c r="AN51" s="322">
        <v>52820</v>
      </c>
      <c r="AO51" s="323">
        <v>-11.2</v>
      </c>
      <c r="AP51" s="324">
        <v>92632</v>
      </c>
      <c r="AQ51" s="325">
        <v>-1.5</v>
      </c>
      <c r="AR51" s="326">
        <v>-9.6999999999999993</v>
      </c>
    </row>
    <row r="52" spans="1:44" ht="13"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520</v>
      </c>
      <c r="AM52" s="329">
        <v>793859</v>
      </c>
      <c r="AN52" s="330">
        <v>21516</v>
      </c>
      <c r="AO52" s="331">
        <v>-32.1</v>
      </c>
      <c r="AP52" s="332">
        <v>47978</v>
      </c>
      <c r="AQ52" s="333">
        <v>-2</v>
      </c>
      <c r="AR52" s="334">
        <v>-30.1</v>
      </c>
    </row>
    <row r="53" spans="1:44" ht="13"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521</v>
      </c>
      <c r="AL53" s="313"/>
      <c r="AM53" s="321">
        <v>1934775</v>
      </c>
      <c r="AN53" s="322">
        <v>53166</v>
      </c>
      <c r="AO53" s="323">
        <v>0.7</v>
      </c>
      <c r="AP53" s="324">
        <v>96469</v>
      </c>
      <c r="AQ53" s="325">
        <v>4.0999999999999996</v>
      </c>
      <c r="AR53" s="326">
        <v>-3.4</v>
      </c>
    </row>
    <row r="54" spans="1:44" ht="13"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520</v>
      </c>
      <c r="AM54" s="329">
        <v>727561</v>
      </c>
      <c r="AN54" s="330">
        <v>19993</v>
      </c>
      <c r="AO54" s="331">
        <v>-7.1</v>
      </c>
      <c r="AP54" s="332">
        <v>49775</v>
      </c>
      <c r="AQ54" s="333">
        <v>3.7</v>
      </c>
      <c r="AR54" s="334">
        <v>-10.8</v>
      </c>
    </row>
    <row r="55" spans="1:44" ht="13"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522</v>
      </c>
      <c r="AL55" s="313"/>
      <c r="AM55" s="321">
        <v>2131907</v>
      </c>
      <c r="AN55" s="322">
        <v>59395</v>
      </c>
      <c r="AO55" s="323">
        <v>11.7</v>
      </c>
      <c r="AP55" s="324">
        <v>85743</v>
      </c>
      <c r="AQ55" s="325">
        <v>-11.1</v>
      </c>
      <c r="AR55" s="326">
        <v>22.8</v>
      </c>
    </row>
    <row r="56" spans="1:44" ht="13"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520</v>
      </c>
      <c r="AM56" s="329">
        <v>975426</v>
      </c>
      <c r="AN56" s="330">
        <v>27175</v>
      </c>
      <c r="AO56" s="331">
        <v>35.9</v>
      </c>
      <c r="AP56" s="332">
        <v>45231</v>
      </c>
      <c r="AQ56" s="333">
        <v>-9.1</v>
      </c>
      <c r="AR56" s="334">
        <v>45</v>
      </c>
    </row>
    <row r="57" spans="1:44" ht="13"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523</v>
      </c>
      <c r="AL57" s="313"/>
      <c r="AM57" s="321">
        <v>1503181</v>
      </c>
      <c r="AN57" s="322">
        <v>42471</v>
      </c>
      <c r="AO57" s="323">
        <v>-28.5</v>
      </c>
      <c r="AP57" s="324">
        <v>92509</v>
      </c>
      <c r="AQ57" s="325">
        <v>7.9</v>
      </c>
      <c r="AR57" s="326">
        <v>-36.4</v>
      </c>
    </row>
    <row r="58" spans="1:44" ht="13"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520</v>
      </c>
      <c r="AM58" s="329">
        <v>839130</v>
      </c>
      <c r="AN58" s="330">
        <v>23709</v>
      </c>
      <c r="AO58" s="331">
        <v>-12.8</v>
      </c>
      <c r="AP58" s="332">
        <v>52274</v>
      </c>
      <c r="AQ58" s="333">
        <v>15.6</v>
      </c>
      <c r="AR58" s="334">
        <v>-28.4</v>
      </c>
    </row>
    <row r="59" spans="1:44" ht="13"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524</v>
      </c>
      <c r="AL59" s="313"/>
      <c r="AM59" s="321">
        <v>2080514</v>
      </c>
      <c r="AN59" s="322">
        <v>60124</v>
      </c>
      <c r="AO59" s="323">
        <v>41.6</v>
      </c>
      <c r="AP59" s="324">
        <v>98544</v>
      </c>
      <c r="AQ59" s="325">
        <v>6.5</v>
      </c>
      <c r="AR59" s="326">
        <v>35.1</v>
      </c>
    </row>
    <row r="60" spans="1:44" ht="13"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520</v>
      </c>
      <c r="AM60" s="329">
        <v>1104385</v>
      </c>
      <c r="AN60" s="330">
        <v>31915</v>
      </c>
      <c r="AO60" s="331">
        <v>34.6</v>
      </c>
      <c r="AP60" s="332">
        <v>55816</v>
      </c>
      <c r="AQ60" s="333">
        <v>6.8</v>
      </c>
      <c r="AR60" s="334">
        <v>27.8</v>
      </c>
    </row>
    <row r="61" spans="1:44" ht="13"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525</v>
      </c>
      <c r="AL61" s="335"/>
      <c r="AM61" s="336">
        <v>1919852</v>
      </c>
      <c r="AN61" s="337">
        <v>53595</v>
      </c>
      <c r="AO61" s="338">
        <v>2.9</v>
      </c>
      <c r="AP61" s="339">
        <v>93179</v>
      </c>
      <c r="AQ61" s="340">
        <v>1.2</v>
      </c>
      <c r="AR61" s="326">
        <v>1.7</v>
      </c>
    </row>
    <row r="62" spans="1:44" ht="13"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520</v>
      </c>
      <c r="AM62" s="329">
        <v>888072</v>
      </c>
      <c r="AN62" s="330">
        <v>24862</v>
      </c>
      <c r="AO62" s="331">
        <v>3.7</v>
      </c>
      <c r="AP62" s="332">
        <v>50215</v>
      </c>
      <c r="AQ62" s="333">
        <v>3</v>
      </c>
      <c r="AR62" s="334">
        <v>0.7</v>
      </c>
    </row>
    <row r="63" spans="1:44" ht="13"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 hidden="1" x14ac:dyDescent="0.2">
      <c r="AK70" s="250"/>
      <c r="AL70" s="250"/>
      <c r="AM70" s="250"/>
      <c r="AN70" s="250"/>
      <c r="AO70" s="250"/>
      <c r="AP70" s="250"/>
      <c r="AQ70" s="250"/>
      <c r="AR70" s="250"/>
    </row>
    <row r="71" spans="1:46" ht="13" hidden="1" x14ac:dyDescent="0.2">
      <c r="AK71" s="250"/>
      <c r="AL71" s="250"/>
      <c r="AM71" s="250"/>
      <c r="AN71" s="250"/>
      <c r="AO71" s="250"/>
      <c r="AP71" s="250"/>
      <c r="AQ71" s="250"/>
      <c r="AR71" s="250"/>
    </row>
    <row r="72" spans="1:46" ht="13" hidden="1" x14ac:dyDescent="0.2">
      <c r="AK72" s="250"/>
      <c r="AL72" s="250"/>
      <c r="AM72" s="250"/>
      <c r="AN72" s="250"/>
      <c r="AO72" s="250"/>
      <c r="AP72" s="250"/>
      <c r="AQ72" s="250"/>
      <c r="AR72" s="250"/>
    </row>
    <row r="73" spans="1:46" ht="13" hidden="1" x14ac:dyDescent="0.2">
      <c r="AK73" s="250"/>
      <c r="AL73" s="250"/>
      <c r="AM73" s="250"/>
      <c r="AN73" s="250"/>
      <c r="AO73" s="250"/>
      <c r="AP73" s="250"/>
      <c r="AQ73" s="250"/>
      <c r="AR73" s="250"/>
    </row>
  </sheetData>
  <sheetProtection algorithmName="SHA-512" hashValue="xoB/witaHTHm6lTx37CRwaBCBF1JM3L9zqvypDWyIwMX8R3lXXu7se5i0sAvd1ai3CoThpGiZCUKGBjoQMRvBg==" saltValue="DrhAjYeL4vuIhv9lU7p83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531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 x14ac:dyDescent="0.2">
      <c r="B2" s="247"/>
      <c r="DG2" s="247"/>
    </row>
    <row r="3" spans="2:125" ht="13"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 x14ac:dyDescent="0.2"/>
    <row r="5" spans="2:125" ht="13" x14ac:dyDescent="0.2"/>
    <row r="6" spans="2:125" ht="13" x14ac:dyDescent="0.2"/>
    <row r="7" spans="2:125" ht="13" x14ac:dyDescent="0.2"/>
    <row r="8" spans="2:125" ht="13" x14ac:dyDescent="0.2"/>
    <row r="9" spans="2:125" ht="13" x14ac:dyDescent="0.2">
      <c r="DU9" s="247"/>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7"/>
    </row>
    <row r="18" spans="125:125" ht="13" x14ac:dyDescent="0.2"/>
    <row r="19" spans="125:125" ht="13" x14ac:dyDescent="0.2"/>
    <row r="20" spans="125:125" ht="13" x14ac:dyDescent="0.2">
      <c r="DU20" s="247"/>
    </row>
    <row r="21" spans="125:125" ht="13" x14ac:dyDescent="0.2">
      <c r="DU21" s="247"/>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7"/>
    </row>
    <row r="29" spans="125:125" ht="13" x14ac:dyDescent="0.2"/>
    <row r="30" spans="125:125" ht="13" x14ac:dyDescent="0.2"/>
    <row r="31" spans="125:125" ht="13" x14ac:dyDescent="0.2"/>
    <row r="32" spans="125:125" ht="13" x14ac:dyDescent="0.2"/>
    <row r="33" spans="2:125" ht="13" x14ac:dyDescent="0.2">
      <c r="B33" s="247"/>
      <c r="G33" s="247"/>
      <c r="I33" s="247"/>
    </row>
    <row r="34" spans="2:125" ht="13" x14ac:dyDescent="0.2">
      <c r="C34" s="247"/>
      <c r="P34" s="247"/>
      <c r="DE34" s="247"/>
      <c r="DH34" s="247"/>
    </row>
    <row r="35" spans="2:125" ht="13" x14ac:dyDescent="0.2">
      <c r="D35" s="247"/>
      <c r="E35" s="247"/>
      <c r="DG35" s="247"/>
      <c r="DJ35" s="247"/>
      <c r="DP35" s="247"/>
      <c r="DQ35" s="247"/>
      <c r="DR35" s="247"/>
      <c r="DS35" s="247"/>
      <c r="DT35" s="247"/>
      <c r="DU35" s="247"/>
    </row>
    <row r="36" spans="2:125" ht="13"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 x14ac:dyDescent="0.2">
      <c r="DU37" s="247"/>
    </row>
    <row r="38" spans="2:125" ht="13" x14ac:dyDescent="0.2">
      <c r="DT38" s="247"/>
      <c r="DU38" s="247"/>
    </row>
    <row r="39" spans="2:125" ht="13" x14ac:dyDescent="0.2"/>
    <row r="40" spans="2:125" ht="13" x14ac:dyDescent="0.2">
      <c r="DH40" s="247"/>
    </row>
    <row r="41" spans="2:125" ht="13" x14ac:dyDescent="0.2">
      <c r="DE41" s="247"/>
    </row>
    <row r="42" spans="2:125" ht="13" x14ac:dyDescent="0.2">
      <c r="DG42" s="247"/>
      <c r="DJ42" s="247"/>
    </row>
    <row r="43" spans="2:125" ht="13"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 x14ac:dyDescent="0.2">
      <c r="DU44" s="247"/>
    </row>
    <row r="45" spans="2:125" ht="13" x14ac:dyDescent="0.2"/>
    <row r="46" spans="2:125" ht="13" x14ac:dyDescent="0.2"/>
    <row r="47" spans="2:125" ht="13" x14ac:dyDescent="0.2"/>
    <row r="48" spans="2:125" ht="13" x14ac:dyDescent="0.2">
      <c r="DT48" s="247"/>
      <c r="DU48" s="247"/>
    </row>
    <row r="49" spans="120:125" ht="13" x14ac:dyDescent="0.2">
      <c r="DU49" s="247"/>
    </row>
    <row r="50" spans="120:125" ht="13" x14ac:dyDescent="0.2">
      <c r="DU50" s="247"/>
    </row>
    <row r="51" spans="120:125" ht="13" x14ac:dyDescent="0.2">
      <c r="DP51" s="247"/>
      <c r="DQ51" s="247"/>
      <c r="DR51" s="247"/>
      <c r="DS51" s="247"/>
      <c r="DT51" s="247"/>
      <c r="DU51" s="247"/>
    </row>
    <row r="52" spans="120:125" ht="13" x14ac:dyDescent="0.2"/>
    <row r="53" spans="120:125" ht="13" x14ac:dyDescent="0.2"/>
    <row r="54" spans="120:125" ht="13" x14ac:dyDescent="0.2">
      <c r="DU54" s="247"/>
    </row>
    <row r="55" spans="120:125" ht="13" x14ac:dyDescent="0.2"/>
    <row r="56" spans="120:125" ht="13" x14ac:dyDescent="0.2"/>
    <row r="57" spans="120:125" ht="13" x14ac:dyDescent="0.2"/>
    <row r="58" spans="120:125" ht="13" x14ac:dyDescent="0.2">
      <c r="DU58" s="247"/>
    </row>
    <row r="59" spans="120:125" ht="13" x14ac:dyDescent="0.2"/>
    <row r="60" spans="120:125" ht="13" x14ac:dyDescent="0.2"/>
    <row r="61" spans="120:125" ht="13" x14ac:dyDescent="0.2"/>
    <row r="62" spans="120:125" ht="13" x14ac:dyDescent="0.2"/>
    <row r="63" spans="120:125" ht="13" x14ac:dyDescent="0.2">
      <c r="DU63" s="247"/>
    </row>
    <row r="64" spans="120:125" ht="13" x14ac:dyDescent="0.2">
      <c r="DT64" s="247"/>
      <c r="DU64" s="247"/>
    </row>
    <row r="65" spans="123:125" ht="13" x14ac:dyDescent="0.2"/>
    <row r="66" spans="123:125" ht="13" x14ac:dyDescent="0.2"/>
    <row r="67" spans="123:125" ht="13" x14ac:dyDescent="0.2"/>
    <row r="68" spans="123:125" ht="13" x14ac:dyDescent="0.2"/>
    <row r="69" spans="123:125" ht="13" x14ac:dyDescent="0.2">
      <c r="DS69" s="247"/>
      <c r="DT69" s="247"/>
      <c r="DU69" s="24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7"/>
    </row>
    <row r="83" spans="116:125" ht="13" x14ac:dyDescent="0.2">
      <c r="DM83" s="247"/>
      <c r="DN83" s="247"/>
      <c r="DO83" s="247"/>
      <c r="DP83" s="247"/>
      <c r="DQ83" s="247"/>
      <c r="DR83" s="247"/>
      <c r="DS83" s="247"/>
      <c r="DT83" s="247"/>
      <c r="DU83" s="247"/>
    </row>
    <row r="84" spans="116:125" ht="13" x14ac:dyDescent="0.2"/>
    <row r="85" spans="116:125" ht="13" x14ac:dyDescent="0.2"/>
    <row r="86" spans="116:125" ht="13" x14ac:dyDescent="0.2"/>
    <row r="87" spans="116:125" ht="13" x14ac:dyDescent="0.2"/>
    <row r="88" spans="116:125" ht="13" x14ac:dyDescent="0.2">
      <c r="DU88" s="247"/>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477</v>
      </c>
    </row>
    <row r="121" spans="125:125" ht="13.5" hidden="1" customHeight="1" x14ac:dyDescent="0.2">
      <c r="DU121" s="247"/>
    </row>
  </sheetData>
  <sheetProtection algorithmName="SHA-512" hashValue="XfjxwAEdYUOq+aQJcxEDilTlgoZGYy9ATogY+9/Hcsw7Uz0RPKxZru8TUj0BSLhk6N2kDIC3YEY9MWguwvXc8A==" saltValue="OQeNDbu/7WxKFxkIZa1Nv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 x14ac:dyDescent="0.2">
      <c r="B2" s="247"/>
      <c r="T2" s="247"/>
    </row>
    <row r="3" spans="1:125" ht="13"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7"/>
      <c r="G33" s="247"/>
      <c r="I33" s="247"/>
    </row>
    <row r="34" spans="2:125" ht="13" x14ac:dyDescent="0.2">
      <c r="C34" s="247"/>
      <c r="P34" s="247"/>
      <c r="R34" s="247"/>
      <c r="U34" s="247"/>
    </row>
    <row r="35" spans="2:125" ht="13"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 x14ac:dyDescent="0.2">
      <c r="F36" s="247"/>
      <c r="H36" s="247"/>
      <c r="J36" s="247"/>
      <c r="K36" s="247"/>
      <c r="L36" s="247"/>
      <c r="M36" s="247"/>
      <c r="N36" s="247"/>
      <c r="O36" s="247"/>
      <c r="Q36" s="247"/>
      <c r="S36" s="247"/>
      <c r="V36" s="247"/>
    </row>
    <row r="37" spans="2:125" ht="13" x14ac:dyDescent="0.2"/>
    <row r="38" spans="2:125" ht="13" x14ac:dyDescent="0.2"/>
    <row r="39" spans="2:125" ht="13" x14ac:dyDescent="0.2"/>
    <row r="40" spans="2:125" ht="13" x14ac:dyDescent="0.2">
      <c r="U40" s="247"/>
    </row>
    <row r="41" spans="2:125" ht="13" x14ac:dyDescent="0.2">
      <c r="R41" s="247"/>
    </row>
    <row r="42" spans="2:125" ht="13"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 x14ac:dyDescent="0.2">
      <c r="Q43" s="247"/>
      <c r="S43" s="247"/>
      <c r="V43" s="247"/>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477</v>
      </c>
    </row>
  </sheetData>
  <sheetProtection algorithmName="SHA-512" hashValue="fPaveVr9hNAA7Pw1vQETLmvJmO+SMsSx1PIAREjpNmH+Ux7QRIOofC4hPKoTeK5bT+BIXU+e3n5jDncBQrDS9Q==" saltValue="rcGpZ/fEGzgmtI0+UEK0E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90" zoomScaleNormal="90" zoomScaleSheetLayoutView="100" workbookViewId="0"/>
  </sheetViews>
  <sheetFormatPr defaultColWidth="0" defaultRowHeight="13.5" customHeight="1" zeroHeight="1" x14ac:dyDescent="0.2"/>
  <cols>
    <col min="1" max="1" width="8.179687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527</v>
      </c>
      <c r="G46" s="8" t="s">
        <v>528</v>
      </c>
      <c r="H46" s="8" t="s">
        <v>529</v>
      </c>
      <c r="I46" s="8" t="s">
        <v>530</v>
      </c>
      <c r="J46" s="9" t="s">
        <v>531</v>
      </c>
    </row>
    <row r="47" spans="2:10" ht="57.75" customHeight="1" x14ac:dyDescent="0.2">
      <c r="B47" s="10"/>
      <c r="C47" s="1139" t="s">
        <v>3</v>
      </c>
      <c r="D47" s="1139"/>
      <c r="E47" s="1140"/>
      <c r="F47" s="11">
        <v>5.26</v>
      </c>
      <c r="G47" s="12">
        <v>7.61</v>
      </c>
      <c r="H47" s="12">
        <v>11.19</v>
      </c>
      <c r="I47" s="12">
        <v>14.33</v>
      </c>
      <c r="J47" s="13">
        <v>14.04</v>
      </c>
    </row>
    <row r="48" spans="2:10" ht="57.75" customHeight="1" x14ac:dyDescent="0.2">
      <c r="B48" s="14"/>
      <c r="C48" s="1141" t="s">
        <v>4</v>
      </c>
      <c r="D48" s="1141"/>
      <c r="E48" s="1142"/>
      <c r="F48" s="15">
        <v>3.73</v>
      </c>
      <c r="G48" s="16">
        <v>6.3</v>
      </c>
      <c r="H48" s="16">
        <v>6.39</v>
      </c>
      <c r="I48" s="16">
        <v>3.63</v>
      </c>
      <c r="J48" s="17">
        <v>2.34</v>
      </c>
    </row>
    <row r="49" spans="2:10" ht="57.75" customHeight="1" thickBot="1" x14ac:dyDescent="0.25">
      <c r="B49" s="18"/>
      <c r="C49" s="1143" t="s">
        <v>5</v>
      </c>
      <c r="D49" s="1143"/>
      <c r="E49" s="1144"/>
      <c r="F49" s="19" t="s">
        <v>532</v>
      </c>
      <c r="G49" s="20">
        <v>5.51</v>
      </c>
      <c r="H49" s="20">
        <v>3.48</v>
      </c>
      <c r="I49" s="20">
        <v>0.42</v>
      </c>
      <c r="J49" s="21" t="s">
        <v>533</v>
      </c>
    </row>
    <row r="50" spans="2:10" ht="13" x14ac:dyDescent="0.2"/>
  </sheetData>
  <sheetProtection algorithmName="SHA-512" hashValue="03rNEK26FVRARaao5/9EWKArBp7KKmX93boIMSIHTy00ijesL/ke9Oo2j3Sg0DD5Rttd1FZtFefc3lgh8nsf7g==" saltValue="ToLPta2YGus7x2bgJyZkJ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igata shunsuke</cp:lastModifiedBy>
  <cp:lastPrinted>2026-03-16T00:26:31Z</cp:lastPrinted>
  <dcterms:created xsi:type="dcterms:W3CDTF">2026-02-23T08:38:57Z</dcterms:created>
  <dcterms:modified xsi:type="dcterms:W3CDTF">2026-03-19T06:08:21Z</dcterms:modified>
  <cp:category/>
</cp:coreProperties>
</file>