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codeName="ThisWorkbook" defaultThemeVersion="124226"/>
  <mc:AlternateContent xmlns:mc="http://schemas.openxmlformats.org/markup-compatibility/2006">
    <mc:Choice Requires="x15">
      <x15ac:absPath xmlns:x15ac="http://schemas.microsoft.com/office/spreadsheetml/2010/11/ac" url="G:\共有ドライブ\130338000障がい福祉課_2025\F_事業者支援担当\F6_事業\☆福祉・介護職員等処遇改善等緊急支援事業（R7補正）\04_交付要綱（県）※作業中\01_立案用\様式集\"/>
    </mc:Choice>
  </mc:AlternateContent>
  <xr:revisionPtr revIDLastSave="0" documentId="13_ncr:1_{56D49BB4-8492-4954-A28C-EFF918822A05}" xr6:coauthVersionLast="47" xr6:coauthVersionMax="47" xr10:uidLastSave="{00000000-0000-0000-0000-000000000000}"/>
  <bookViews>
    <workbookView xWindow="28680" yWindow="-1395" windowWidth="29040" windowHeight="15720" activeTab="1" xr2:uid="{00000000-000D-0000-FFFF-FFFF00000000}"/>
  </bookViews>
  <sheets>
    <sheet name="基本情報入力シート" sheetId="16" r:id="rId1"/>
    <sheet name="実績報告書" sheetId="28" r:id="rId2"/>
    <sheet name="別紙様式3-1（補助金）" sheetId="27"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1">実績報告書!$A$1:$AM$48</definedName>
    <definedName name="_xlnm.Print_Area" localSheetId="2">'別紙様式3-1（補助金）'!$A$1:$AJ$52</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5" l="1"/>
  <c r="Z41" i="16"/>
  <c r="AC44" i="28"/>
  <c r="AC43" i="28"/>
  <c r="AC42" i="28"/>
  <c r="AC41" i="28"/>
  <c r="AD40" i="28"/>
  <c r="W9" i="28"/>
  <c r="W8" i="28"/>
  <c r="W7" i="28"/>
  <c r="J1" i="25" l="1"/>
  <c r="AJ3" i="28"/>
  <c r="AG3" i="28"/>
  <c r="Q34" i="27"/>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Z42" i="16" l="1"/>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satou kenshirou</author>
  </authors>
  <commentList>
    <comment ref="B22" authorId="0" shapeId="0" xr:uid="{81659714-1420-4C03-88D3-EFD390AA315E}">
      <text>
        <r>
          <rPr>
            <sz val="11"/>
            <rFont val="ＭＳ Ｐゴシック"/>
            <family val="3"/>
            <charset val="128"/>
          </rPr>
          <t xml:space="preserve">交付決定時の指令番号を御記載ください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<sst xmlns="http://schemas.openxmlformats.org/spreadsheetml/2006/main" count="3770" uniqueCount="1958">
  <si>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</si>
  <si>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</si>
  <si>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</si>
  <si>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</si>
  <si>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</si>
  <si>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</si>
  <si>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</si>
  <si>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</si>
  <si>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</si>
  <si>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</si>
  <si>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</si>
  <si>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</si>
  <si>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</si>
  <si>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</si>
  <si>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</si>
  <si>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</si>
  <si>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</si>
  <si>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</si>
  <si>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</si>
  <si>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</si>
  <si>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</si>
  <si>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</si>
  <si>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</si>
  <si>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</si>
  <si>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</si>
  <si>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</si>
  <si>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</si>
  <si>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</si>
  <si>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</si>
  <si>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</si>
  <si>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</si>
  <si>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</si>
  <si>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</si>
  <si>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</si>
  <si>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</si>
  <si>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</si>
  <si>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</si>
  <si>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</si>
  <si>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</si>
  <si>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</si>
  <si>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</si>
  <si>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</si>
  <si>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</si>
  <si>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</si>
  <si>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</si>
  <si>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</si>
  <si>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</si>
  <si>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</si>
  <si>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</si>
  <si>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</si>
  <si>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</si>
  <si>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</si>
  <si>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</si>
  <si>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</si>
  <si>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</si>
  <si>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</si>
  <si>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</si>
  <si>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</si>
  <si>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</si>
  <si>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</si>
  <si>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</si>
  <si>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</si>
  <si>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</si>
  <si>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</si>
  <si>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</si>
  <si>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</si>
  <si>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</si>
  <si>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</si>
  <si>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</si>
  <si>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</si>
  <si>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</si>
  <si>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</si>
  <si>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</si>
  <si>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</si>
  <si>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</si>
  <si>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</si>
  <si>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</si>
  <si>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</si>
  <si>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</si>
  <si>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</si>
  <si>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</si>
  <si>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</si>
  <si>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</si>
  <si>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</si>
  <si>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</si>
  <si>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</si>
  <si>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</si>
  <si>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</si>
  <si>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</si>
  <si>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</si>
  <si>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</si>
  <si>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</si>
  <si>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</si>
  <si>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</si>
  <si>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</si>
  <si>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</si>
  <si>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</si>
  <si>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</si>
  <si>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</si>
  <si>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</si>
  <si>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</si>
  <si>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</si>
  <si>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</si>
  <si>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</si>
  <si>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</si>
  <si>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</si>
  <si>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</si>
  <si>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</si>
  <si>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</si>
  <si>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</si>
  <si>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</si>
  <si>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</si>
  <si>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</si>
  <si>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</si>
  <si>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</si>
  <si>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</si>
  <si>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</si>
  <si>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</si>
  <si>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</si>
  <si>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</si>
  <si>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</si>
  <si>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</si>
  <si>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</si>
  <si>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</si>
  <si>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</si>
  <si>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</si>
  <si>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</si>
  <si>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</si>
  <si>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</si>
  <si>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</si>
  <si>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</si>
  <si>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</si>
  <si>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</si>
  <si>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</si>
  <si>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</si>
  <si>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</si>
  <si>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</si>
  <si>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</si>
  <si>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</si>
  <si>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</si>
  <si>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</si>
  <si>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</si>
  <si>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</si>
  <si>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</si>
  <si>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</si>
  <si>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</si>
  <si>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</si>
  <si>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</si>
  <si>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</si>
  <si>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</si>
  <si>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</si>
  <si>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</si>
  <si>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</si>
  <si>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</si>
  <si>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</si>
  <si>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</si>
  <si>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</si>
  <si>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</si>
  <si>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</si>
  <si>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</si>
  <si>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</si>
  <si>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</si>
  <si>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</si>
  <si>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</si>
  <si>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</si>
  <si>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</si>
  <si>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</si>
  <si>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</si>
  <si>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</si>
  <si>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</si>
  <si>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</si>
  <si>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</si>
  <si>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</si>
  <si>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</si>
  <si>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</si>
  <si>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</si>
  <si>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</si>
  <si>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</si>
  <si>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</si>
  <si>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</si>
  <si>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</si>
  <si>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</si>
  <si>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</si>
  <si>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</si>
  <si>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</si>
  <si>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</si>
  <si>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</si>
  <si>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</si>
  <si>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</si>
  <si>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</si>
  <si>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</si>
  <si>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</si>
  <si>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</si>
  <si>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</si>
  <si>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</si>
  <si>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</si>
  <si>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</si>
  <si>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</si>
  <si>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</si>
  <si>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</si>
  <si>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</si>
  <si>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</si>
  <si>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</si>
  <si>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</si>
  <si>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</si>
  <si>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</si>
  <si>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</si>
  <si>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</si>
  <si>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</si>
  <si>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</si>
  <si>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</si>
  <si>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</si>
  <si>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</si>
  <si>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</si>
  <si>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</si>
  <si>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</si>
  <si>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</si>
  <si>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</si>
  <si>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</si>
  <si>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</si>
  <si>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</si>
  <si>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</si>
  <si>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</si>
  <si>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</si>
  <si>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</si>
  <si>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</si>
  <si>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</si>
  <si>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</si>
  <si>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</si>
  <si>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</si>
  <si>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</si>
  <si>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</si>
  <si>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</si>
  <si>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</si>
  <si>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</si>
  <si>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</si>
  <si>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</si>
  <si>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</si>
  <si>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</si>
  <si>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</si>
  <si>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</si>
  <si>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</si>
  <si>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</si>
  <si>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</si>
  <si>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</si>
  <si>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</si>
  <si>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</si>
  <si>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</si>
  <si>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</si>
  <si>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</si>
  <si>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</si>
  <si>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</si>
  <si>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</si>
  <si>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</si>
  <si>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</si>
  <si>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</si>
  <si>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</si>
  <si>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</si>
  <si>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</si>
  <si>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</si>
  <si>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</si>
  <si>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</si>
  <si>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</si>
  <si>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</si>
  <si>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</si>
  <si>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</si>
  <si>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</si>
  <si>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</si>
  <si>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</si>
  <si>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</si>
  <si>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</si>
  <si>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</si>
  <si>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</si>
  <si>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</si>
  <si>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</si>
  <si>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</si>
  <si>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</si>
  <si>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</si>
  <si>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</si>
  <si>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</si>
  <si>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</si>
  <si>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</si>
  <si>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</si>
  <si>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</si>
  <si>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</si>
  <si>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</si>
  <si>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</si>
  <si>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</si>
  <si>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</si>
  <si>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</si>
  <si>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</si>
  <si>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</si>
  <si>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</si>
  <si>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</si>
  <si>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</si>
  <si>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</si>
  <si>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</si>
  <si>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</si>
  <si>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</si>
  <si>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</si>
  <si>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</si>
  <si>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</si>
  <si>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</si>
  <si>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</si>
  <si>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</si>
  <si>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</si>
  <si>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</si>
  <si>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</si>
  <si>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</si>
  <si>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</si>
  <si>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</si>
  <si>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</si>
  <si>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</si>
  <si>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</si>
  <si>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</si>
  <si>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</si>
  <si>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</si>
  <si>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</si>
  <si>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</si>
  <si>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</si>
  <si>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</si>
  <si>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</si>
  <si>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</si>
  <si>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</si>
  <si>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</si>
  <si>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</si>
  <si>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</si>
  <si>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</si>
  <si>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</si>
  <si>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</si>
  <si>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</si>
  <si>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</si>
  <si>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</si>
  <si>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</si>
  <si>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</si>
  <si>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</si>
  <si>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</si>
  <si>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</si>
  <si>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</si>
  <si>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</si>
  <si>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</si>
  <si>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</si>
  <si>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</si>
  <si>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</si>
  <si>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</si>
  <si>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</si>
  <si>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</si>
  <si>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</si>
  <si>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</si>
  <si>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</si>
  <si>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</si>
  <si>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</si>
  <si>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</si>
  <si>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</si>
  <si>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</si>
  <si>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</si>
  <si>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</si>
  <si>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</si>
  <si>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</si>
  <si>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</si>
  <si>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</si>
  <si>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</si>
  <si>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</si>
  <si>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</si>
  <si>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</si>
  <si>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</si>
  <si>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</si>
  <si>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</si>
  <si>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</si>
  <si>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</si>
  <si>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</si>
  <si>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</si>
  <si>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</si>
  <si>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</si>
  <si>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</si>
  <si>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</si>
  <si>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</si>
  <si>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</si>
  <si>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</si>
  <si>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</si>
  <si>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</si>
  <si>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</si>
  <si>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</si>
  <si>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</si>
  <si>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</si>
  <si>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</si>
  <si>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</si>
  <si>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</si>
  <si>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</si>
  <si>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</si>
  <si>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</si>
  <si>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</si>
  <si>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</si>
  <si>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</si>
  <si>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</si>
  <si>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</si>
  <si>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</si>
  <si>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</si>
  <si>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</si>
  <si>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</si>
  <si>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</si>
  <si>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</si>
  <si>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</si>
  <si>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</si>
  <si>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</si>
  <si>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</si>
  <si>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</si>
  <si>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</si>
  <si>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</si>
  <si>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</si>
  <si>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</si>
  <si>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</si>
  <si>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</si>
  <si>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</si>
  <si>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</si>
  <si>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</si>
  <si>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</si>
  <si>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</si>
  <si>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</si>
  <si>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</si>
  <si>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</si>
  <si>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</si>
  <si>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</si>
  <si>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</si>
  <si>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</si>
  <si>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</si>
  <si>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</si>
  <si>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</si>
  <si>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</si>
  <si>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</si>
  <si>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</si>
  <si>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</si>
  <si>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</si>
  <si>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</si>
  <si>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</si>
  <si>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</si>
  <si>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</si>
  <si>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</si>
  <si>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</si>
  <si>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</si>
  <si>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</si>
  <si>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</si>
  <si>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</si>
  <si>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</si>
  <si>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</si>
  <si>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</si>
  <si>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</si>
  <si>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</si>
  <si>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</si>
  <si>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</si>
  <si>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</si>
  <si>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</si>
  <si>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</si>
  <si>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</si>
  <si>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</si>
  <si>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</si>
  <si>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</si>
  <si>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</si>
  <si>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</si>
  <si>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</si>
  <si>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</si>
  <si>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</si>
  <si>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</si>
  <si>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</si>
  <si>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</si>
  <si>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</si>
  <si>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</si>
  <si>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</si>
  <si>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</si>
  <si>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</si>
  <si>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</si>
  <si>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</si>
  <si>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</si>
  <si>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</si>
  <si>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</si>
  <si>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</si>
  <si>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</si>
  <si>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</si>
  <si>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</si>
  <si>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</si>
  <si>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</si>
  <si>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</si>
  <si>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</si>
  <si>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</si>
  <si>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</si>
  <si>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</si>
  <si>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</si>
  <si>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</si>
  <si>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</si>
  <si>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</si>
  <si>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</si>
  <si>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</si>
  <si>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</si>
  <si>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</si>
  <si>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</si>
  <si>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</si>
  <si>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</si>
  <si>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</si>
  <si>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</si>
  <si>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</si>
  <si>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</si>
  <si>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</si>
  <si>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</si>
  <si>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</si>
  <si>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</si>
  <si>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</si>
  <si>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</si>
  <si>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</si>
  <si>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</si>
  <si>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</si>
  <si>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</si>
  <si>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</si>
  <si>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</si>
  <si>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</si>
  <si>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</si>
  <si>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</si>
  <si>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</si>
  <si>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</si>
  <si>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</si>
  <si>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</si>
  <si>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</si>
  <si>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</si>
  <si>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</si>
  <si>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</si>
  <si>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</si>
  <si>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</si>
  <si>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</si>
  <si>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</si>
  <si>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</si>
  <si>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</si>
  <si>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</si>
  <si>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</si>
  <si>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</si>
  <si>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</si>
  <si>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</si>
  <si>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</si>
  <si>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</si>
  <si>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</si>
  <si>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</si>
  <si>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</si>
  <si>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</si>
  <si>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</si>
  <si>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</si>
  <si>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</si>
  <si>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</si>
  <si>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</si>
  <si>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</si>
  <si>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</si>
  <si>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</si>
  <si>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</si>
  <si>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</si>
  <si>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</si>
  <si>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</si>
  <si>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</si>
  <si>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</si>
  <si>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</si>
  <si>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</si>
  <si>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</si>
  <si>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</si>
  <si>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</si>
  <si>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</si>
  <si>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</si>
  <si>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</si>
  <si>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</si>
  <si>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</si>
  <si>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</si>
  <si>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</si>
  <si>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</si>
  <si>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</si>
  <si>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</si>
  <si>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</si>
  <si>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</si>
  <si>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</si>
  <si>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</si>
  <si>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</si>
  <si>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</si>
  <si>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</si>
  <si>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</si>
  <si>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</si>
  <si>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</si>
  <si>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</si>
  <si>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</si>
  <si>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</si>
  <si>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</si>
  <si>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</si>
  <si>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</si>
  <si>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</si>
  <si>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</si>
  <si>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</si>
  <si>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</si>
  <si>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</si>
  <si>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</si>
  <si>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</si>
  <si>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</si>
  <si>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</si>
  <si>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</si>
  <si>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</si>
  <si>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</si>
  <si>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</si>
  <si>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</si>
  <si>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</si>
  <si>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</si>
  <si>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</si>
  <si>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</si>
  <si>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</si>
  <si>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</si>
  <si>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</si>
  <si>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</si>
  <si>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</si>
  <si>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</si>
  <si>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</si>
  <si>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</si>
  <si>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</si>
  <si>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</si>
  <si>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</si>
  <si>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</si>
  <si>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</si>
  <si>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</si>
  <si>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</si>
  <si>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</si>
  <si>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</si>
  <si>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</si>
  <si>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</si>
  <si>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</si>
  <si>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</si>
  <si>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</si>
  <si>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</si>
  <si>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</si>
  <si>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</si>
  <si>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</si>
  <si>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</si>
  <si>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</si>
  <si>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</si>
  <si>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</si>
  <si>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</si>
  <si>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</si>
  <si>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</si>
  <si>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</si>
  <si>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</si>
  <si>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</si>
  <si>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</si>
  <si>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</si>
  <si>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</si>
  <si>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</si>
  <si>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</si>
  <si>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</si>
  <si>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</si>
  <si>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</si>
  <si>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</si>
  <si>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</si>
  <si>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</si>
  <si>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</si>
  <si>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</si>
  <si>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</si>
  <si>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</si>
  <si>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</si>
  <si>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</si>
  <si>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</si>
  <si>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</si>
  <si>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</si>
  <si>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</si>
  <si>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</si>
  <si>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</si>
  <si>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</si>
  <si>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</si>
  <si>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</si>
  <si>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</si>
  <si>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</si>
  <si>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</si>
  <si>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</si>
  <si>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</si>
  <si>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</si>
  <si>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</si>
  <si>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</si>
  <si>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</si>
  <si>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</si>
  <si>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</si>
  <si>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</si>
  <si>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</si>
  <si>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</si>
  <si>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</si>
  <si>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</si>
  <si>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</si>
  <si>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</si>
  <si>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</si>
  <si>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</si>
  <si>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</si>
  <si>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</si>
  <si>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</si>
  <si>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</si>
  <si>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</si>
  <si>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</si>
  <si>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</si>
  <si>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</si>
  <si>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</si>
  <si>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</si>
  <si>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</si>
  <si>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</si>
  <si>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</si>
  <si>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</si>
  <si>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</si>
  <si>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</si>
  <si>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</si>
  <si>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</si>
  <si>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</si>
  <si>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</si>
  <si>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</si>
  <si>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</si>
  <si>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</si>
  <si>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</si>
  <si>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</si>
  <si>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</si>
  <si>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</si>
  <si>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</si>
  <si>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</si>
  <si>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</si>
  <si>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</si>
  <si>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</si>
  <si>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</si>
  <si>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</si>
  <si>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</si>
  <si>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</si>
  <si>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</si>
  <si>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</si>
  <si>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</si>
  <si>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</si>
  <si>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</si>
  <si>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</si>
  <si>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</si>
  <si>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</si>
  <si>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</si>
  <si>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</si>
  <si>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</si>
  <si>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</si>
  <si>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</si>
  <si>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</si>
  <si>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</si>
  <si>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</si>
  <si>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</si>
  <si>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</si>
  <si>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</si>
  <si>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</si>
  <si>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</si>
  <si>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</si>
  <si>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</si>
  <si>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</si>
  <si>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</si>
  <si>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</si>
  <si>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</si>
  <si>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</si>
  <si>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</si>
  <si>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</si>
  <si>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</si>
  <si>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</si>
  <si>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</si>
  <si>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</si>
  <si>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</si>
  <si>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</si>
  <si>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</si>
  <si>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</si>
  <si>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</si>
  <si>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</si>
  <si>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</si>
  <si>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</si>
  <si>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</si>
  <si>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</si>
  <si>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</si>
  <si>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</si>
  <si>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</si>
  <si>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</si>
  <si>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</si>
  <si>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</si>
  <si>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</si>
  <si>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</si>
  <si>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</si>
  <si>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</si>
  <si>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</si>
  <si>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</si>
  <si>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</si>
  <si>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</si>
  <si>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</si>
  <si>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</si>
  <si>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</si>
  <si>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</si>
  <si>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</si>
  <si>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</si>
  <si>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</si>
  <si>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</si>
  <si>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</si>
  <si>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</si>
  <si>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</si>
  <si>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</si>
  <si>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</si>
  <si>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</si>
  <si>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</si>
  <si>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</si>
  <si>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</si>
  <si>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</si>
  <si>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</si>
  <si>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</si>
  <si>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</si>
  <si>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</si>
  <si>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</si>
  <si>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</si>
  <si>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</si>
  <si>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</si>
  <si>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</si>
  <si>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</si>
  <si>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</si>
  <si>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</si>
  <si>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</si>
  <si>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</si>
  <si>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</si>
  <si>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</si>
  <si>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</si>
  <si>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</si>
  <si>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</si>
  <si>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</si>
  <si>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</si>
  <si>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</si>
  <si>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</si>
  <si>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</si>
  <si>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</si>
  <si>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</si>
  <si>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</si>
  <si>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</si>
  <si>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</si>
  <si>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</si>
  <si>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</si>
  <si>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</si>
  <si>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</si>
  <si>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</si>
  <si>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</si>
  <si>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</si>
  <si>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</si>
  <si>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</si>
  <si>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</si>
  <si>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</si>
  <si>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</si>
  <si>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</si>
  <si>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</si>
  <si>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</si>
  <si>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</si>
  <si>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</si>
  <si>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</si>
  <si>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</si>
  <si>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</si>
  <si>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</si>
  <si>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</si>
  <si>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</si>
  <si>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</si>
  <si>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</si>
  <si>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</si>
  <si>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</si>
  <si>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</si>
  <si>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</si>
  <si>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</si>
  <si>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</si>
  <si>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</si>
  <si>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</si>
  <si>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</si>
  <si>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</si>
  <si>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</si>
  <si>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</si>
  <si>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</si>
  <si>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</si>
  <si>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</si>
  <si>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</si>
  <si>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</si>
  <si>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</si>
  <si>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</si>
  <si>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</si>
  <si>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</si>
  <si>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</si>
  <si>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</si>
  <si>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</si>
  <si>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</si>
  <si>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</si>
  <si>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</si>
  <si>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</si>
  <si>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</si>
  <si>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</si>
  <si>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</si>
  <si>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</si>
  <si>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</si>
  <si>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</si>
  <si>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</si>
  <si>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</si>
  <si>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</si>
  <si>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</si>
  <si>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</si>
  <si>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</si>
  <si>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</si>
  <si>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</si>
  <si>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</si>
  <si>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</si>
  <si>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</si>
  <si>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</si>
  <si>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</si>
  <si>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</si>
  <si>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</si>
  <si>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</si>
  <si>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</si>
  <si>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</si>
  <si>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</si>
  <si>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</si>
  <si>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</si>
  <si>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</si>
  <si>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</si>
  <si>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</si>
  <si>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</si>
  <si>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</si>
  <si>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</si>
  <si>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</si>
  <si>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</si>
  <si>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</si>
  <si>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</si>
  <si>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</si>
  <si>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</si>
  <si>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</si>
  <si>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</si>
  <si>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</si>
  <si>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</si>
  <si>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</si>
  <si>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</si>
  <si>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</si>
  <si>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</si>
  <si>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</si>
  <si>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</si>
  <si>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</si>
  <si>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</si>
  <si>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</si>
  <si>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</si>
  <si>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</si>
  <si>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</si>
  <si>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</si>
  <si>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</si>
  <si>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</si>
  <si>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</si>
  <si>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</si>
  <si>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</si>
  <si>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</si>
  <si>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</si>
  <si>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</si>
  <si>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</si>
  <si>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</si>
  <si>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</si>
  <si>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</si>
  <si>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</si>
  <si>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</si>
  <si>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</si>
  <si>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</si>
  <si>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</si>
  <si>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</si>
  <si>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</si>
  <si>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</si>
  <si>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</si>
  <si>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</si>
  <si>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</si>
  <si>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</si>
  <si>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</si>
  <si>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</si>
  <si>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</si>
  <si>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</si>
  <si>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</si>
  <si>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</si>
  <si>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</si>
  <si>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</si>
  <si>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</si>
  <si>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</si>
  <si>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</si>
  <si>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</si>
  <si>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</si>
  <si>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</si>
  <si>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</si>
  <si>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</si>
  <si>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</si>
  <si>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</si>
  <si>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</si>
  <si>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</si>
  <si>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</si>
  <si>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</si>
  <si>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</si>
  <si>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</si>
  <si>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</si>
  <si>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</si>
  <si>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</si>
  <si>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</si>
  <si>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</si>
  <si>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</si>
  <si>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</si>
  <si>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</si>
  <si>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</si>
  <si>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</si>
  <si>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</si>
  <si>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</si>
  <si>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</si>
  <si>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</si>
  <si>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</si>
  <si>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</si>
  <si>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</si>
  <si>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</si>
  <si>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</si>
  <si>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</si>
  <si>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</si>
  <si>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</si>
  <si>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</si>
  <si>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</si>
  <si>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</si>
  <si>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</si>
  <si>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</si>
  <si>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</si>
  <si>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</si>
  <si>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</si>
  <si>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</si>
  <si>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</si>
  <si>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</si>
  <si>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</si>
  <si>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</si>
  <si>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</si>
  <si>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</si>
  <si>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</si>
  <si>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</si>
  <si>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</si>
  <si>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</si>
  <si>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</si>
  <si>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</si>
  <si>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</si>
  <si>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</si>
  <si>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</si>
  <si>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</si>
  <si>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</si>
  <si>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</si>
  <si>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</si>
  <si>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</si>
  <si>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</si>
  <si>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</si>
  <si>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</si>
  <si>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</si>
  <si>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</si>
  <si>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</si>
  <si>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</si>
  <si>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</si>
  <si>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</si>
  <si>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</si>
  <si>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</si>
  <si>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</si>
  <si>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</si>
  <si>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</si>
  <si>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</si>
  <si>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</si>
  <si>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</si>
  <si>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</si>
  <si>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</si>
  <si>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</si>
  <si>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</si>
  <si>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</si>
  <si>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</si>
  <si>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</si>
  <si>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</si>
  <si>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</si>
  <si>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</si>
  <si>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</si>
  <si>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</si>
  <si>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</si>
  <si>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</si>
  <si>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</si>
  <si>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</si>
  <si>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</si>
  <si>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</si>
  <si>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</si>
  <si>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</si>
  <si>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</si>
  <si>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</si>
  <si>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</si>
  <si>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</si>
  <si>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</si>
  <si>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</si>
  <si>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</si>
  <si>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</si>
  <si>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</si>
  <si>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</si>
  <si>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</si>
  <si>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</si>
  <si>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</si>
  <si>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</si>
  <si>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</si>
  <si>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</si>
  <si>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</si>
  <si>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</si>
  <si>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</si>
  <si>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</si>
  <si>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</si>
  <si>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</si>
  <si>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</si>
  <si>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</si>
  <si>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</si>
  <si>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</si>
  <si>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</si>
  <si>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</si>
  <si>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</si>
  <si>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</si>
  <si>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</si>
  <si>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</si>
  <si>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</si>
  <si>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</si>
  <si>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</si>
  <si>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</si>
  <si>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</si>
  <si>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</si>
  <si>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</si>
  <si>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</si>
  <si>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</si>
  <si>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</si>
  <si>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</si>
  <si>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</si>
  <si>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</si>
  <si>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</si>
  <si>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</si>
  <si>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</si>
  <si>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</si>
  <si>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</si>
  <si>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</si>
  <si>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</si>
  <si>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</si>
  <si>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</si>
  <si>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</si>
  <si>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</si>
  <si>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</si>
  <si>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</si>
  <si>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</si>
  <si>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</si>
  <si>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</si>
  <si>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</si>
  <si>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</si>
  <si>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</si>
  <si>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</si>
  <si>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</si>
  <si>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</si>
  <si>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</si>
  <si>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</si>
  <si>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</si>
  <si>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</si>
  <si>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</si>
  <si>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</si>
  <si>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</si>
  <si>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</si>
  <si>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</si>
  <si>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</si>
  <si>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</si>
  <si>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</si>
  <si>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</si>
  <si>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</si>
  <si>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</si>
  <si>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</si>
  <si>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</si>
  <si>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</si>
  <si>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</si>
  <si>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</si>
  <si>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</si>
  <si>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</si>
  <si>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</si>
  <si>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</si>
  <si>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</si>
  <si>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</si>
  <si>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</si>
  <si>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</si>
  <si>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</si>
  <si>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</si>
  <si>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</si>
  <si>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</si>
  <si>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</si>
  <si>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</si>
  <si>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</si>
  <si>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</si>
  <si>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</si>
  <si>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</si>
  <si>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</si>
  <si>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</si>
  <si>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</si>
  <si>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</si>
  <si>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</si>
  <si>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</si>
  <si>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</si>
  <si>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</si>
  <si>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</si>
  <si>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</si>
  <si>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</si>
  <si>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</si>
  <si>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</si>
  <si>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</si>
  <si>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</si>
  <si>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</si>
  <si>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</si>
  <si>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</si>
  <si>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</si>
  <si>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</si>
  <si>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</si>
  <si>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</si>
  <si>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</si>
  <si>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</si>
  <si>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</si>
  <si>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</si>
  <si>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</si>
  <si>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</si>
  <si>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</si>
  <si>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</si>
  <si>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</si>
  <si>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</si>
  <si>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</si>
  <si>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</si>
  <si>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</si>
  <si>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</si>
  <si>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</si>
  <si>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</si>
  <si>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</si>
  <si>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</si>
  <si>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</si>
  <si>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</si>
  <si>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</si>
  <si>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</si>
  <si>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</si>
  <si>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</si>
  <si>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</si>
  <si>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</si>
  <si>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</si>
  <si>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</si>
  <si>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</si>
  <si>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</si>
  <si>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</si>
  <si>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</si>
  <si>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</si>
  <si>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</si>
  <si>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</si>
  <si>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</si>
  <si>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</si>
  <si>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</si>
  <si>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</si>
  <si>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</si>
  <si>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</si>
  <si>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</si>
  <si>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</si>
  <si>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</si>
  <si>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</si>
  <si>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</si>
  <si>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</si>
  <si>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</si>
  <si>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</si>
  <si>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</si>
  <si>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</si>
  <si>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</si>
  <si>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</si>
  <si>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</si>
  <si>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</si>
  <si>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</si>
  <si>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</si>
  <si>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</si>
  <si>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</si>
  <si>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</si>
  <si>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</si>
  <si>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</si>
  <si>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</si>
  <si>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</si>
  <si>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</si>
  <si>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</si>
  <si>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</si>
  <si>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</si>
  <si>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</si>
  <si>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</si>
  <si>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</si>
  <si>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</si>
  <si>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</si>
  <si>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</si>
  <si>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</si>
  <si>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</si>
  <si>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</si>
  <si>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</si>
  <si>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</si>
  <si>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</si>
  <si>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</si>
  <si>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</si>
  <si>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</si>
  <si>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</si>
  <si>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</si>
  <si>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</si>
  <si>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</si>
  <si>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</si>
  <si>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</si>
  <si>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</si>
  <si>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</si>
  <si>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</si>
  <si>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</si>
  <si>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</si>
  <si>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</si>
  <si>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</si>
  <si>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</si>
  <si>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</si>
  <si>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</si>
  <si>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</si>
  <si>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</si>
  <si>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</si>
  <si>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</si>
  <si>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</si>
  <si>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</si>
  <si>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</si>
  <si>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</si>
  <si>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</si>
  <si>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</si>
  <si>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</si>
  <si>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</si>
  <si>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</si>
  <si>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</si>
  <si>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</si>
  <si>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</si>
  <si>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</si>
  <si>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</si>
  <si>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</si>
  <si>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</si>
  <si>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</si>
  <si>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</si>
  <si>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</si>
  <si>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</si>
  <si>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</si>
  <si>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</si>
  <si>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</si>
  <si>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</si>
  <si>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</si>
  <si>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</si>
  <si>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</si>
  <si>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</si>
  <si>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</si>
  <si>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</si>
  <si>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</si>
  <si>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</si>
  <si>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</si>
  <si>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</si>
  <si>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</si>
  <si>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</si>
  <si>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</si>
  <si>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</si>
  <si>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</si>
  <si>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</si>
  <si>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</si>
  <si>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</si>
  <si>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</si>
  <si>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</si>
  <si>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</si>
  <si>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</si>
  <si>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</si>
  <si>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</si>
  <si>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</si>
  <si>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</si>
  <si>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</si>
  <si>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</si>
  <si>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</si>
  <si>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</si>
  <si>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</si>
  <si>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</si>
  <si>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</si>
  <si>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</si>
  <si>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</si>
  <si>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</si>
  <si>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</si>
  <si>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</si>
  <si>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</si>
  <si>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</si>
  <si>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</si>
  <si>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</si>
  <si>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</si>
  <si>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</si>
  <si>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</si>
  <si>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</si>
  <si>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</si>
  <si>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</si>
  <si>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</si>
  <si>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</si>
  <si>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</si>
  <si>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</si>
  <si>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</si>
  <si>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</si>
  <si>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</si>
  <si>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</si>
  <si>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</si>
  <si>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</si>
  <si>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</si>
  <si>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</si>
  <si>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</si>
  <si>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</si>
  <si>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</si>
  <si>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</si>
  <si>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</si>
  <si>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</si>
  <si>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</si>
  <si>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</si>
  <si>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</si>
  <si>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</si>
  <si>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</si>
  <si>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</si>
  <si>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</si>
  <si>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</si>
  <si>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</si>
  <si>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</si>
  <si>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</si>
  <si>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</si>
  <si>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</si>
  <si>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</si>
  <si>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</si>
  <si>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</si>
  <si>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</si>
  <si>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</si>
  <si>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</si>
  <si>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</si>
  <si>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</si>
  <si>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</si>
  <si>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</si>
  <si>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</si>
  <si>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</si>
  <si>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</si>
  <si>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</si>
  <si>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</si>
  <si>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</si>
  <si>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</si>
  <si>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</si>
  <si>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</si>
  <si>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</si>
  <si>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</si>
  <si>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</si>
  <si>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</si>
  <si>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</si>
  <si>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</si>
  <si>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</si>
  <si>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</si>
  <si>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</si>
  <si>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</si>
  <si>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</si>
  <si>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</si>
  <si>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</si>
  <si>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</si>
  <si>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</si>
  <si>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</si>
  <si>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</si>
  <si>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</si>
  <si>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</si>
  <si>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</si>
  <si>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</si>
  <si>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</si>
  <si>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</si>
  <si>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</si>
  <si>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</si>
  <si>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</si>
  <si>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</si>
  <si>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</si>
  <si>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</si>
  <si>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</si>
  <si>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</si>
  <si>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</si>
  <si>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</si>
  <si>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</si>
  <si>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</si>
  <si>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</si>
  <si>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</si>
  <si>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</si>
  <si>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</si>
  <si>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</si>
  <si>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</si>
  <si>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</si>
  <si>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</si>
  <si>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</si>
  <si>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</si>
  <si>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</si>
  <si>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</si>
  <si>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</si>
  <si>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</si>
  <si>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</si>
  <si>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</si>
  <si>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</si>
  <si>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</si>
  <si>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</si>
  <si>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</si>
  <si>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</si>
  <si>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</si>
  <si>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</si>
  <si>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</si>
  <si>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</si>
  <si>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</si>
  <si>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</si>
  <si>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</si>
  <si>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</si>
  <si>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</si>
  <si>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</si>
  <si>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</si>
  <si>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</si>
  <si>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</si>
  <si>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</si>
  <si>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</si>
  <si>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</si>
  <si>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</si>
  <si>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</si>
  <si>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</si>
  <si>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</si>
  <si>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</si>
  <si>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</si>
  <si>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</si>
  <si>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</si>
  <si>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</si>
  <si>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</si>
  <si>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</si>
  <si>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</si>
  <si>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</si>
  <si>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</si>
  <si>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</si>
  <si>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</si>
  <si>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</si>
  <si>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</si>
  <si>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</si>
  <si>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</si>
  <si>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</si>
  <si>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</si>
  <si>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</si>
  <si>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</si>
  <si>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</si>
  <si>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</si>
  <si>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</si>
  <si>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</si>
  <si>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</si>
  <si>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</si>
  <si>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</si>
  <si>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</si>
  <si>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</si>
  <si>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</si>
  <si>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</si>
  <si>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</si>
  <si>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</si>
  <si>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</si>
  <si>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</si>
  <si>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</si>
  <si>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</si>
  <si>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</si>
  <si>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</si>
  <si>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</si>
  <si>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</si>
  <si>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</si>
  <si>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</si>
  <si>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</si>
  <si>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</si>
  <si>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</si>
  <si>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</si>
  <si>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</si>
  <si>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</si>
  <si>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</si>
  <si>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</si>
  <si>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</si>
  <si>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</si>
  <si>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</si>
  <si>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</si>
  <si>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</si>
  <si>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</si>
  <si>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</si>
  <si>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</si>
  <si>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</si>
  <si>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</si>
  <si>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</si>
  <si>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</si>
  <si>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</si>
  <si>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</si>
  <si>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</si>
  <si>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</si>
  <si>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</si>
  <si>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</si>
  <si>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</si>
  <si>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</si>
  <si>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</si>
  <si>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</si>
  <si>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</si>
  <si>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</si>
  <si>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</si>
  <si>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</si>
  <si>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</si>
  <si>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</si>
  <si>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</si>
  <si>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</si>
  <si>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</si>
  <si>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</si>
  <si>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</si>
  <si>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</si>
  <si>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</si>
  <si>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</si>
  <si>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</si>
  <si>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</si>
  <si>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</si>
  <si>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</si>
  <si>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</si>
  <si>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</si>
  <si>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</si>
  <si>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</si>
  <si>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</si>
  <si>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</si>
  <si>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</si>
  <si>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</si>
  <si>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</si>
  <si>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</si>
  <si>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</si>
  <si>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</si>
  <si>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</si>
  <si>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</si>
  <si>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</si>
  <si>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</si>
  <si>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</si>
  <si>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</si>
  <si>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</si>
  <si>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</si>
  <si>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</si>
  <si>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</si>
  <si>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</si>
  <si>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</si>
  <si>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</si>
  <si>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</si>
  <si>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</si>
  <si>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</si>
  <si>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</si>
  <si>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</si>
  <si>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</si>
  <si>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</si>
  <si>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</si>
  <si>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</si>
  <si>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</si>
  <si>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</si>
  <si>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</si>
  <si>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</si>
  <si>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</si>
  <si>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</si>
  <si>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</si>
  <si>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</si>
  <si>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</si>
  <si>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</si>
  <si>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</si>
  <si>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</si>
  <si>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</si>
  <si>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</si>
  <si>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</si>
  <si>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</si>
  <si>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</si>
  <si>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</si>
  <si>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</si>
  <si>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</si>
  <si>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</si>
  <si>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</si>
  <si>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</si>
  <si>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</si>
  <si>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</si>
  <si>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</si>
  <si>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</si>
  <si>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</si>
  <si>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</si>
  <si>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</si>
  <si>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</si>
  <si>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</si>
  <si>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</si>
  <si>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</si>
  <si>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</si>
  <si>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</si>
  <si>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</si>
  <si>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</si>
  <si>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</si>
  <si>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</si>
  <si>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</si>
  <si>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</si>
  <si>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</si>
  <si>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</si>
  <si>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</si>
  <si>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</si>
  <si>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</si>
  <si>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</si>
  <si>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</si>
  <si>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</si>
  <si>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</si>
  <si>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</si>
  <si>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</si>
  <si>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</si>
  <si>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</si>
  <si>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</si>
  <si>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</si>
  <si>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</si>
  <si>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</si>
  <si>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</si>
  <si>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</si>
  <si>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</si>
  <si>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</si>
  <si>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</si>
  <si>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</si>
  <si>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</si>
  <si>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</si>
  <si>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</si>
  <si>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</si>
  <si>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</si>
  <si>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</si>
  <si>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</si>
  <si>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</si>
  <si>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</si>
  <si>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</si>
  <si>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</si>
  <si>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</si>
  <si>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</si>
  <si>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</si>
  <si>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</si>
  <si>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</si>
  <si>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</si>
  <si>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</si>
  <si>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</si>
  <si>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</si>
  <si>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</si>
  <si>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</si>
  <si>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</si>
  <si>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</si>
  <si>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</si>
  <si>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</si>
  <si>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</si>
  <si>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</si>
  <si>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</si>
  <si>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</si>
  <si>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</si>
  <si>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</si>
  <si>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</si>
  <si>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</si>
  <si>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</si>
  <si>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</si>
  <si>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</si>
  <si>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</si>
  <si>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</si>
  <si>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</si>
  <si>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</si>
  <si>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</si>
  <si>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</si>
  <si>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</si>
  <si>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</si>
  <si>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</si>
  <si>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</si>
  <si>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</si>
  <si>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</si>
  <si>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</si>
  <si>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</si>
  <si>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</si>
  <si>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</si>
  <si>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</si>
  <si>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</si>
  <si>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</si>
  <si>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</si>
  <si>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</si>
  <si>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</si>
  <si>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</si>
  <si>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</si>
  <si>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</si>
  <si>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</si>
  <si>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</si>
  <si>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</si>
  <si>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</si>
  <si>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</si>
  <si>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</si>
  <si>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</si>
  <si>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</si>
  <si>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</si>
  <si>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</si>
  <si>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</si>
  <si>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</si>
  <si>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</si>
  <si>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</si>
  <si>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</si>
  <si>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</si>
  <si>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</si>
  <si>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</si>
  <si>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</si>
  <si>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</si>
  <si>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</si>
  <si>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</si>
  <si>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</si>
  <si>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</si>
  <si>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</si>
  <si>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</si>
  <si>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</si>
  <si>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</si>
  <si>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</si>
  <si>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</si>
  <si>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</si>
  <si>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</si>
  <si>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</si>
  <si>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</si>
  <si>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</si>
  <si>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</si>
  <si>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</si>
  <si>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</si>
  <si>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</si>
  <si>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</si>
  <si>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</si>
  <si>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</si>
  <si>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</si>
  <si>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</si>
  <si>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</si>
  <si>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</si>
  <si>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</si>
  <si>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</si>
  <si>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</si>
  <si>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</si>
  <si>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</si>
  <si>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</si>
  <si>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</si>
  <si>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</si>
  <si>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</si>
  <si>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</si>
  <si>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</si>
  <si>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</si>
  <si>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</si>
  <si>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</si>
  <si>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</si>
  <si>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</si>
  <si>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</si>
  <si>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</si>
  <si>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</si>
  <si>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</si>
  <si>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</si>
  <si>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</si>
  <si>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</si>
  <si>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</si>
  <si>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</si>
  <si>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</si>
  <si>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</si>
  <si>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</si>
  <si>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</si>
  <si>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</si>
  <si>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</si>
  <si>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</si>
  <si>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</si>
  <si>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</si>
  <si>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</si>
  <si>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</si>
  <si>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</si>
  <si>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</si>
  <si>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</si>
  <si>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</si>
  <si>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</si>
  <si>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</si>
  <si>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</si>
  <si>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</si>
  <si>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</si>
  <si>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</si>
  <si>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</si>
  <si>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</si>
  <si>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</si>
  <si>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</si>
  <si>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</si>
  <si>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</si>
  <si>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</si>
  <si>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</si>
  <si>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</si>
  <si>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</si>
  <si>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</si>
  <si>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</si>
  <si>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</si>
  <si>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</si>
  <si>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</si>
  <si>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</si>
  <si>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</si>
  <si>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</si>
  <si>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</si>
  <si>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</si>
  <si>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</si>
  <si>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</si>
  <si>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</si>
  <si>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</si>
  <si>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</si>
  <si>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</si>
  <si>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</si>
  <si>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</si>
  <si>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</si>
  <si>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</si>
  <si>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</si>
  <si>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</si>
  <si>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</si>
  <si>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</si>
  <si>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</si>
  <si>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</si>
  <si>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</si>
  <si>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</si>
  <si>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</si>
  <si>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</si>
  <si>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</si>
  <si>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</si>
  <si>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</si>
  <si>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</si>
  <si>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</si>
  <si>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</si>
  <si>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</si>
  <si>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</si>
  <si>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</si>
  <si>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</si>
  <si>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</si>
  <si>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</si>
  <si>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</si>
  <si>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</si>
  <si>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</si>
  <si>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</si>
  <si>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</si>
  <si>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</si>
  <si>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</si>
  <si>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</si>
  <si>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</si>
  <si>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</si>
  <si>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</si>
  <si>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</si>
  <si>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</si>
  <si>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</si>
  <si>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</si>
  <si>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</si>
  <si>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</si>
  <si>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</si>
  <si>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</si>
  <si>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</si>
  <si>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</si>
  <si>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</si>
  <si>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</si>
  <si>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</si>
  <si>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</si>
  <si>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</si>
  <si>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</si>
  <si>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</si>
  <si>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様式第４号（第１０条関係）</t>
    <rPh sb="0" eb="2">
      <t>ヨウシキ</t>
    </rPh>
    <rPh sb="2" eb="3">
      <t>ダイ</t>
    </rPh>
    <rPh sb="4" eb="5">
      <t>ゴウ</t>
    </rPh>
    <rPh sb="6" eb="7">
      <t>ダイ</t>
    </rPh>
    <rPh sb="9" eb="10">
      <t>ジョウ</t>
    </rPh>
    <rPh sb="10" eb="12">
      <t>カンケイ</t>
    </rPh>
    <phoneticPr fontId="69"/>
  </si>
  <si>
    <t>　　令和</t>
    <rPh sb="2" eb="4">
      <t>レイワ</t>
    </rPh>
    <phoneticPr fontId="69"/>
  </si>
  <si>
    <t>年</t>
    <rPh sb="0" eb="1">
      <t>ネン</t>
    </rPh>
    <phoneticPr fontId="69"/>
  </si>
  <si>
    <t>月</t>
    <rPh sb="0" eb="1">
      <t>ゲツ</t>
    </rPh>
    <phoneticPr fontId="69"/>
  </si>
  <si>
    <t>日</t>
    <rPh sb="0" eb="1">
      <t>ニチ</t>
    </rPh>
    <phoneticPr fontId="69"/>
  </si>
  <si>
    <t>徳島県知事</t>
    <rPh sb="0" eb="3">
      <t>トクシマケン</t>
    </rPh>
    <rPh sb="3" eb="5">
      <t>チジ</t>
    </rPh>
    <phoneticPr fontId="69"/>
  </si>
  <si>
    <t>殿</t>
    <rPh sb="0" eb="1">
      <t>トノ</t>
    </rPh>
    <phoneticPr fontId="69"/>
  </si>
  <si>
    <t>（住所）</t>
  </si>
  <si>
    <t>（法人名）</t>
  </si>
  <si>
    <t>（役職・代表者名）</t>
  </si>
  <si>
    <t>補助事業が完了したので、徳島県補助金交付規則第１１条の規定により、次のとおり</t>
    <rPh sb="0" eb="2">
      <t>ホジョ</t>
    </rPh>
    <rPh sb="2" eb="4">
      <t>ジギョウ</t>
    </rPh>
    <rPh sb="5" eb="7">
      <t>カンリョウ</t>
    </rPh>
    <rPh sb="12" eb="15">
      <t>トクシマケン</t>
    </rPh>
    <rPh sb="15" eb="18">
      <t>ホジョキン</t>
    </rPh>
    <rPh sb="18" eb="20">
      <t>コウフ</t>
    </rPh>
    <rPh sb="20" eb="22">
      <t>キソク</t>
    </rPh>
    <rPh sb="22" eb="23">
      <t>ダイ</t>
    </rPh>
    <rPh sb="25" eb="26">
      <t>ジョウ</t>
    </rPh>
    <rPh sb="27" eb="29">
      <t>キテイ</t>
    </rPh>
    <rPh sb="33" eb="34">
      <t>ツギ</t>
    </rPh>
    <phoneticPr fontId="69"/>
  </si>
  <si>
    <t>　　関係書類を添えて報告します。</t>
    <rPh sb="2" eb="4">
      <t>カンケイ</t>
    </rPh>
    <rPh sb="4" eb="6">
      <t>ショルイ</t>
    </rPh>
    <rPh sb="7" eb="8">
      <t>ソ</t>
    </rPh>
    <rPh sb="10" eb="12">
      <t>ホウコク</t>
    </rPh>
    <phoneticPr fontId="69"/>
  </si>
  <si>
    <t>１　補助事業名</t>
  </si>
  <si>
    <t>２　補助金の交付の指令番号</t>
    <rPh sb="2" eb="5">
      <t>ホジョキン</t>
    </rPh>
    <rPh sb="6" eb="8">
      <t>コウフ</t>
    </rPh>
    <rPh sb="9" eb="11">
      <t>シレイ</t>
    </rPh>
    <rPh sb="11" eb="13">
      <t>バンゴウ</t>
    </rPh>
    <phoneticPr fontId="69"/>
  </si>
  <si>
    <t>　　令和　年　月　日徳島県指令障第　　　　　号</t>
    <phoneticPr fontId="69"/>
  </si>
  <si>
    <t>３　関係書類</t>
    <rPh sb="2" eb="4">
      <t>カンケイ</t>
    </rPh>
    <rPh sb="4" eb="6">
      <t>ショルイ</t>
    </rPh>
    <phoneticPr fontId="69"/>
  </si>
  <si>
    <t>【申請内容に関する連絡先】</t>
    <rPh sb="1" eb="3">
      <t>シンセイ</t>
    </rPh>
    <rPh sb="3" eb="5">
      <t>ナイヨウ</t>
    </rPh>
    <rPh sb="6" eb="7">
      <t>カン</t>
    </rPh>
    <rPh sb="9" eb="11">
      <t>レンラク</t>
    </rPh>
    <rPh sb="11" eb="12">
      <t>サキ</t>
    </rPh>
    <phoneticPr fontId="69"/>
  </si>
  <si>
    <t xml:space="preserve"> 申請法人住所</t>
    <rPh sb="1" eb="3">
      <t>シンセイ</t>
    </rPh>
    <rPh sb="3" eb="5">
      <t>ホウジン</t>
    </rPh>
    <rPh sb="5" eb="7">
      <t>ジュウショ</t>
    </rPh>
    <phoneticPr fontId="69"/>
  </si>
  <si>
    <t>〒</t>
  </si>
  <si>
    <t>書類作成担当者</t>
    <rPh sb="0" eb="2">
      <t>ショルイ</t>
    </rPh>
    <rPh sb="2" eb="4">
      <t>サクセイ</t>
    </rPh>
    <rPh sb="4" eb="7">
      <t>タントウシャ</t>
    </rPh>
    <phoneticPr fontId="69"/>
  </si>
  <si>
    <t xml:space="preserve"> 連絡先</t>
    <rPh sb="1" eb="4">
      <t>レンラクサキ</t>
    </rPh>
    <phoneticPr fontId="69"/>
  </si>
  <si>
    <t>電話番号</t>
    <rPh sb="0" eb="2">
      <t>デンワ</t>
    </rPh>
    <rPh sb="2" eb="4">
      <t>バンゴウ</t>
    </rPh>
    <phoneticPr fontId="69"/>
  </si>
  <si>
    <t>e-mail</t>
  </si>
  <si>
    <t>徳島県福祉・介護職員等処遇改善等緊急支援費補助金 実績報告書</t>
    <rPh sb="0" eb="3">
      <t>トクシマケン</t>
    </rPh>
    <rPh sb="3" eb="5">
      <t>フクシ</t>
    </rPh>
    <rPh sb="6" eb="8">
      <t>カイゴ</t>
    </rPh>
    <rPh sb="8" eb="10">
      <t>ショクイン</t>
    </rPh>
    <rPh sb="10" eb="11">
      <t>トウ</t>
    </rPh>
    <rPh sb="11" eb="13">
      <t>ショグウ</t>
    </rPh>
    <rPh sb="13" eb="15">
      <t>カイゼン</t>
    </rPh>
    <rPh sb="15" eb="16">
      <t>トウ</t>
    </rPh>
    <rPh sb="16" eb="18">
      <t>キンキュウ</t>
    </rPh>
    <rPh sb="18" eb="20">
      <t>シエン</t>
    </rPh>
    <rPh sb="20" eb="21">
      <t>ヒ</t>
    </rPh>
    <rPh sb="21" eb="24">
      <t>ホジョキン</t>
    </rPh>
    <rPh sb="25" eb="30">
      <t>ジッセキホウコクショ</t>
    </rPh>
    <phoneticPr fontId="5"/>
  </si>
  <si>
    <t>徳島県福祉・介護職員等処遇改善等緊急支援費補助金　実績報告書（事業所別個表）</t>
    <rPh sb="0" eb="3">
      <t>トクシマケン</t>
    </rPh>
    <rPh sb="3" eb="5">
      <t>フクシ</t>
    </rPh>
    <rPh sb="6" eb="8">
      <t>カイゴ</t>
    </rPh>
    <rPh sb="8" eb="10">
      <t>ショクイン</t>
    </rPh>
    <rPh sb="10" eb="11">
      <t>トウ</t>
    </rPh>
    <rPh sb="11" eb="13">
      <t>ショグウ</t>
    </rPh>
    <rPh sb="13" eb="15">
      <t>カイゼン</t>
    </rPh>
    <rPh sb="15" eb="16">
      <t>トウ</t>
    </rPh>
    <rPh sb="16" eb="18">
      <t>キンキュウ</t>
    </rPh>
    <rPh sb="18" eb="20">
      <t>シエン</t>
    </rPh>
    <rPh sb="20" eb="21">
      <t>ヒ</t>
    </rPh>
    <rPh sb="21" eb="24">
      <t>ホジョキン</t>
    </rPh>
    <rPh sb="25" eb="27">
      <t>ジッセキ</t>
    </rPh>
    <rPh sb="27" eb="30">
      <t>ホウコクショ</t>
    </rPh>
    <rPh sb="31" eb="34">
      <t>ジギョウショ</t>
    </rPh>
    <rPh sb="33" eb="36">
      <t>ジギョウショ</t>
    </rPh>
    <rPh sb="36" eb="37">
      <t>ベツコヒョウ</t>
    </rPh>
    <phoneticPr fontId="5"/>
  </si>
  <si>
    <t>徳島県</t>
    <rPh sb="0" eb="3">
      <t>トクシマケン</t>
    </rPh>
    <phoneticPr fontId="3"/>
  </si>
  <si>
    <t>徳島県福祉・介護職員等処遇改善等緊急支援費補助金の届出に係る提出先（都道府県）を選択してください。
実績報告書は都道府県単位で作成し、提出してください。</t>
    <rPh sb="30" eb="32">
      <t>トドケデ</t>
    </rPh>
    <rPh sb="33" eb="34">
      <t>カカ</t>
    </rPh>
    <rPh sb="39" eb="43">
      <t>トドウフケン</t>
    </rPh>
    <rPh sb="55" eb="57">
      <t>ジッセキ</t>
    </rPh>
    <rPh sb="57" eb="60">
      <t>ホウコクショ</t>
    </rPh>
    <rPh sb="61" eb="65">
      <t>トドウフケン</t>
    </rPh>
    <rPh sb="65" eb="67">
      <t>タンイ</t>
    </rPh>
    <rPh sb="68" eb="70">
      <t>サクセイ</t>
    </rPh>
    <rPh sb="72" eb="74">
      <t>テイシュツ</t>
    </rPh>
    <phoneticPr fontId="5"/>
  </si>
  <si>
    <t>実績報告書（徳島県福祉・介護職員等処遇改善等緊急支援費補助金）作成用　基本情報入力シート</t>
    <rPh sb="0" eb="2">
      <t>ジッセキ</t>
    </rPh>
    <rPh sb="2" eb="5">
      <t>ホウコクショ</t>
    </rPh>
    <rPh sb="6" eb="9">
      <t>トクシマケン</t>
    </rPh>
    <rPh sb="9" eb="11">
      <t>フクシ</t>
    </rPh>
    <rPh sb="12" eb="14">
      <t>カイゴ</t>
    </rPh>
    <rPh sb="14" eb="16">
      <t>ショクイン</t>
    </rPh>
    <rPh sb="16" eb="17">
      <t>トウ</t>
    </rPh>
    <rPh sb="17" eb="19">
      <t>ショグウ</t>
    </rPh>
    <rPh sb="19" eb="21">
      <t>カイゼン</t>
    </rPh>
    <rPh sb="21" eb="22">
      <t>トウ</t>
    </rPh>
    <rPh sb="22" eb="24">
      <t>キンキュウ</t>
    </rPh>
    <rPh sb="24" eb="26">
      <t>シエン</t>
    </rPh>
    <rPh sb="26" eb="27">
      <t>ヒ</t>
    </rPh>
    <rPh sb="27" eb="30">
      <t>ホジョキン</t>
    </rPh>
    <rPh sb="31" eb="34">
      <t>サクセイヨウ</t>
    </rPh>
    <rPh sb="35" eb="37">
      <t>キホン</t>
    </rPh>
    <rPh sb="37" eb="39">
      <t>ジョウホウ</t>
    </rPh>
    <rPh sb="39" eb="41">
      <t>ニュウリョク</t>
    </rPh>
    <phoneticPr fontId="5"/>
  </si>
  <si>
    <t>●はじめに本シート（基本情報入力シート）の黄色セルに入力することで、徳島県福祉・介護職員等処遇改善等緊急支援費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2" eb="74">
      <t>タイショウ</t>
    </rPh>
    <rPh sb="74" eb="77">
      <t>ジギョウショ</t>
    </rPh>
    <rPh sb="77" eb="78">
      <t>トウ</t>
    </rPh>
    <rPh sb="79" eb="80">
      <t>カン</t>
    </rPh>
    <rPh sb="82" eb="85">
      <t>キホンテキ</t>
    </rPh>
    <rPh sb="86" eb="88">
      <t>ジョウホウ</t>
    </rPh>
    <rPh sb="90" eb="93">
      <t>カクヨウシキ</t>
    </rPh>
    <rPh sb="94" eb="97">
      <t>ジドウテキ</t>
    </rPh>
    <rPh sb="98" eb="100">
      <t>テンキ</t>
    </rPh>
    <phoneticPr fontId="5"/>
  </si>
  <si>
    <t>【記入上の注意】
・本表に記載する事業所は、徳島県福祉・介護職員等処遇改善等緊急支援費補助金計画書の基本情報入力シートで当補助金を申請すると記載した事業所と一致しなければならない。
・事業所の数が多く、１枚に記載しきれない場合は、適宜、行を追加すること。</t>
    <rPh sb="50" eb="56">
      <t>キホンジョウホウニュウリョク</t>
    </rPh>
    <rPh sb="60" eb="61">
      <t>トウ</t>
    </rPh>
    <rPh sb="61" eb="64">
      <t>ホジョキン</t>
    </rPh>
    <rPh sb="65" eb="67">
      <t>シンセイ</t>
    </rPh>
    <rPh sb="70" eb="72">
      <t>キサイ</t>
    </rPh>
    <phoneticPr fontId="5"/>
  </si>
  <si>
    <t>　　徳島県福祉・介護職員等処遇改善等緊急支援事業</t>
    <rPh sb="22" eb="24">
      <t>ジギョウ</t>
    </rPh>
    <phoneticPr fontId="5"/>
  </si>
  <si>
    <t>実績報告書</t>
    <rPh sb="0" eb="1">
      <t>ミ</t>
    </rPh>
    <rPh sb="1" eb="2">
      <t>ツムグ</t>
    </rPh>
    <rPh sb="2" eb="3">
      <t>ホウ</t>
    </rPh>
    <rPh sb="3" eb="4">
      <t>ツゲ</t>
    </rPh>
    <phoneticPr fontId="69"/>
  </si>
  <si>
    <t>（１）徳島県福祉・介護職員等処遇改善等緊急支援費補助金 実績報告書（別紙様式３－１）</t>
    <phoneticPr fontId="5"/>
  </si>
  <si>
    <t>（２）徳島県福祉・介護職員等処遇改善等緊急支援費補助金 実績報告書（別紙様式３－２）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</si>
</sst>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1"/>
      <name val="ＭＳ Ｐゴシック"/>
      <family val="3"/>
    </font>
    <font>
      <sz val="10"/>
      <name val="ＭＳ 明朝"/>
      <family val="1"/>
    </font>
    <font>
      <sz val="6"/>
      <name val="ＭＳ Ｐゴシック"/>
      <family val="3"/>
    </font>
    <font>
      <sz val="11"/>
      <name val="ＭＳ 明朝"/>
      <family val="1"/>
    </font>
    <font>
      <sz val="8"/>
      <color rgb="FFFF0000"/>
      <name val="ＭＳ 明朝"/>
      <family val="1"/>
    </font>
    <font>
      <sz val="11.5"/>
      <color rgb="FF000000"/>
      <name val="ＭＳ Ｐ明朝"/>
      <family val="1"/>
    </font>
    <font>
      <sz val="9"/>
      <color rgb="FFFF0000"/>
      <name val="ＭＳ 明朝"/>
      <family val="1"/>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BE"/>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7" fillId="0" borderId="0">
      <alignment vertical="center"/>
    </xf>
  </cellStyleXfs>
  <cellXfs count="43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8" fillId="2" borderId="0" xfId="54" applyFont="1" applyFill="1">
      <alignment vertical="center"/>
    </xf>
    <xf numFmtId="0" fontId="70" fillId="2" borderId="0" xfId="54" applyFont="1" applyFill="1" applyAlignment="1">
      <alignment horizontal="right" vertical="center"/>
    </xf>
    <xf numFmtId="0" fontId="68" fillId="0" borderId="0" xfId="54" applyFont="1">
      <alignment vertical="center"/>
    </xf>
    <xf numFmtId="0" fontId="70" fillId="2" borderId="0" xfId="54" applyFont="1" applyFill="1" applyAlignment="1">
      <alignment horizontal="center" vertical="center"/>
    </xf>
    <xf numFmtId="0" fontId="70" fillId="2" borderId="0" xfId="54" applyFont="1" applyFill="1">
      <alignment vertical="center"/>
    </xf>
    <xf numFmtId="0" fontId="68" fillId="0" borderId="0" xfId="54" applyFont="1" applyAlignment="1">
      <alignment horizontal="right" vertical="center"/>
    </xf>
    <xf numFmtId="0" fontId="70" fillId="2" borderId="0" xfId="54" applyFont="1" applyFill="1" applyAlignment="1">
      <alignment horizontal="left" vertical="center"/>
    </xf>
    <xf numFmtId="0" fontId="73" fillId="2" borderId="0" xfId="54" applyFont="1" applyFill="1">
      <alignment vertical="center"/>
    </xf>
    <xf numFmtId="0" fontId="68" fillId="2" borderId="5" xfId="54" applyFont="1" applyFill="1" applyBorder="1" applyAlignment="1">
      <alignment vertical="center" shrinkToFit="1"/>
    </xf>
    <xf numFmtId="0" fontId="68" fillId="2" borderId="7" xfId="54" applyFont="1" applyFill="1" applyBorder="1" applyAlignment="1">
      <alignment vertical="center" shrinkToFit="1"/>
    </xf>
    <xf numFmtId="0" fontId="68" fillId="2" borderId="86" xfId="54" applyFont="1" applyFill="1" applyBorder="1">
      <alignment vertical="center"/>
    </xf>
    <xf numFmtId="0" fontId="68" fillId="2" borderId="16" xfId="54" applyFont="1" applyFill="1" applyBorder="1">
      <alignment vertical="center"/>
    </xf>
    <xf numFmtId="0" fontId="68" fillId="2" borderId="6" xfId="54" applyFont="1" applyFill="1" applyBorder="1" applyAlignment="1">
      <alignment vertical="center" shrinkToFit="1"/>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70" fillId="2" borderId="0" xfId="54" applyFont="1" applyFill="1" applyAlignment="1">
      <alignment horizontal="left" vertical="center" shrinkToFit="1"/>
    </xf>
    <xf numFmtId="0" fontId="70" fillId="2" borderId="0" xfId="54" applyFont="1" applyFill="1" applyAlignment="1">
      <alignment horizontal="center" vertical="center"/>
    </xf>
    <xf numFmtId="0" fontId="70" fillId="2" borderId="0" xfId="54" applyFont="1" applyFill="1" applyAlignment="1">
      <alignment horizontal="right" vertical="center"/>
    </xf>
    <xf numFmtId="0" fontId="72" fillId="0" borderId="0" xfId="54" applyFont="1" applyAlignment="1">
      <alignment horizontal="left" vertical="center"/>
    </xf>
    <xf numFmtId="0" fontId="71" fillId="2" borderId="0" xfId="54" applyFont="1" applyFill="1" applyAlignment="1">
      <alignment horizontal="left" vertical="top" wrapText="1"/>
    </xf>
    <xf numFmtId="0" fontId="70" fillId="2" borderId="0" xfId="54" applyFont="1" applyFill="1" applyAlignment="1">
      <alignment horizontal="left" vertical="center"/>
    </xf>
    <xf numFmtId="0" fontId="72" fillId="31" borderId="0" xfId="54" applyFont="1" applyFill="1" applyAlignment="1" applyProtection="1">
      <alignment horizontal="left" vertical="center"/>
      <protection locked="0"/>
    </xf>
    <xf numFmtId="0" fontId="68" fillId="2" borderId="5" xfId="54" applyFont="1" applyFill="1" applyBorder="1">
      <alignment vertical="center"/>
    </xf>
    <xf numFmtId="0" fontId="68" fillId="2" borderId="6" xfId="54" applyFont="1" applyFill="1" applyBorder="1">
      <alignment vertical="center"/>
    </xf>
    <xf numFmtId="0" fontId="68" fillId="2" borderId="7" xfId="54" applyFont="1" applyFill="1" applyBorder="1">
      <alignment vertical="center"/>
    </xf>
    <xf numFmtId="0" fontId="68" fillId="2" borderId="15" xfId="54" applyFont="1" applyFill="1" applyBorder="1">
      <alignment vertical="center"/>
    </xf>
    <xf numFmtId="0" fontId="68" fillId="2" borderId="12" xfId="54" applyFont="1" applyFill="1" applyBorder="1">
      <alignment vertical="center"/>
    </xf>
    <xf numFmtId="0" fontId="68" fillId="2" borderId="16" xfId="54" applyFont="1" applyFill="1" applyBorder="1">
      <alignment vertical="center"/>
    </xf>
    <xf numFmtId="0" fontId="68" fillId="2" borderId="6" xfId="54" applyFont="1" applyFill="1" applyBorder="1" applyAlignment="1">
      <alignment vertical="center" shrinkToFit="1"/>
    </xf>
    <xf numFmtId="0" fontId="68" fillId="2" borderId="11" xfId="54" applyFont="1" applyFill="1" applyBorder="1" applyAlignment="1">
      <alignment vertical="center" shrinkToFit="1"/>
    </xf>
    <xf numFmtId="0" fontId="68" fillId="2" borderId="85" xfId="54" applyFont="1" applyFill="1" applyBorder="1">
      <alignment vertical="center"/>
    </xf>
    <xf numFmtId="0" fontId="68" fillId="2" borderId="87" xfId="54" applyFont="1" applyFill="1" applyBorder="1">
      <alignment vertical="center"/>
    </xf>
    <xf numFmtId="0" fontId="68" fillId="2" borderId="84" xfId="54" applyFont="1" applyFill="1" applyBorder="1" applyAlignment="1">
      <alignment vertical="center" shrinkToFit="1"/>
    </xf>
    <xf numFmtId="0" fontId="68" fillId="2" borderId="85" xfId="54" applyFont="1" applyFill="1" applyBorder="1" applyAlignment="1">
      <alignment horizontal="center" vertical="center"/>
    </xf>
    <xf numFmtId="0" fontId="68" fillId="2" borderId="87" xfId="54" applyFont="1" applyFill="1" applyBorder="1" applyAlignment="1">
      <alignment horizontal="center" vertical="center"/>
    </xf>
    <xf numFmtId="0" fontId="68" fillId="2" borderId="86" xfId="54" applyFont="1" applyFill="1" applyBorder="1" applyAlignment="1">
      <alignment horizontal="center"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61" fillId="5" borderId="37" xfId="0" applyFont="1" applyFill="1" applyBorder="1" applyAlignment="1" applyProtection="1">
      <alignment horizontal="left" vertical="center"/>
    </xf>
    <xf numFmtId="0" fontId="61" fillId="5" borderId="27" xfId="0" applyFont="1" applyFill="1" applyBorder="1" applyAlignment="1" applyProtection="1">
      <alignment horizontal="left" vertical="center"/>
    </xf>
    <xf numFmtId="0" fontId="61" fillId="5" borderId="28" xfId="0" applyFont="1" applyFill="1" applyBorder="1" applyAlignment="1" applyProtection="1">
      <alignment horizontal="left" vertical="center"/>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4" xr:uid="{927631D9-6F4A-4228-888D-985AD11E1A2E}"/>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16051" y="755435"/>
          <a:ext cx="4266576" cy="116684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7706" y="1855181"/>
          <a:ext cx="8169161" cy="147208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17" zoomScale="110" zoomScaleNormal="100" zoomScaleSheetLayoutView="110" workbookViewId="0">
      <selection activeCell="M23" sqref="M23:X23"/>
    </sheetView>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1951</v>
      </c>
    </row>
    <row r="2" spans="1:27" ht="17.25" customHeight="1">
      <c r="A2" s="24"/>
    </row>
    <row r="3" spans="1:27" s="25" customFormat="1" ht="45.65" customHeight="1">
      <c r="A3" s="189" t="s">
        <v>1952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row>
    <row r="4" spans="1:27" s="25" customFormat="1" ht="30.75" customHeight="1">
      <c r="A4" s="269" t="s">
        <v>0</v>
      </c>
      <c r="B4" s="269"/>
      <c r="C4" s="269"/>
      <c r="D4" s="269"/>
      <c r="E4" s="269"/>
      <c r="F4" s="269"/>
      <c r="G4" s="269"/>
      <c r="H4" s="269"/>
      <c r="I4" s="269"/>
      <c r="J4" s="269"/>
      <c r="K4" s="269"/>
      <c r="L4" s="269"/>
      <c r="M4" s="269"/>
      <c r="N4" s="269"/>
      <c r="O4" s="269"/>
      <c r="P4" s="269"/>
      <c r="Q4" s="269"/>
      <c r="R4" s="269"/>
      <c r="S4" s="269"/>
      <c r="T4" s="269"/>
      <c r="U4" s="269"/>
      <c r="V4" s="269"/>
      <c r="W4" s="269"/>
      <c r="X4" s="269"/>
      <c r="Y4" s="26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211" t="s">
        <v>1</v>
      </c>
      <c r="B6" s="211"/>
      <c r="C6" s="211"/>
      <c r="D6" s="211"/>
      <c r="E6" s="211"/>
      <c r="F6" s="211"/>
      <c r="G6" s="211"/>
      <c r="H6" s="211"/>
      <c r="I6" s="211"/>
      <c r="J6" s="211"/>
      <c r="K6" s="211"/>
      <c r="L6" s="211"/>
      <c r="M6" s="211"/>
      <c r="N6" s="211"/>
      <c r="O6" s="211"/>
      <c r="P6" s="211"/>
      <c r="Q6" s="211"/>
      <c r="R6" s="211"/>
      <c r="S6" s="211"/>
      <c r="T6" s="211"/>
      <c r="U6" s="211"/>
      <c r="V6" s="211"/>
      <c r="W6" s="211"/>
      <c r="X6" s="211"/>
      <c r="Y6" s="211"/>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11" t="s">
        <v>1909</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89" t="s">
        <v>1950</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20"/>
      <c r="AA17" s="27"/>
    </row>
    <row r="18" spans="1:28" ht="27.75" customHeight="1" thickBot="1">
      <c r="A18" s="27"/>
      <c r="B18" s="77" t="s">
        <v>3</v>
      </c>
      <c r="C18" s="427" t="s">
        <v>1949</v>
      </c>
      <c r="D18" s="428"/>
      <c r="E18" s="428"/>
      <c r="F18" s="428"/>
      <c r="G18" s="428"/>
      <c r="H18" s="428"/>
      <c r="I18" s="428"/>
      <c r="J18" s="428"/>
      <c r="K18" s="428"/>
      <c r="L18" s="429"/>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190" t="s">
        <v>7</v>
      </c>
      <c r="D22" s="190"/>
      <c r="E22" s="190"/>
      <c r="F22" s="190"/>
      <c r="G22" s="190"/>
      <c r="H22" s="190"/>
      <c r="I22" s="190"/>
      <c r="J22" s="190"/>
      <c r="K22" s="190"/>
      <c r="L22" s="191"/>
      <c r="M22" s="223"/>
      <c r="N22" s="224"/>
      <c r="O22" s="224"/>
      <c r="P22" s="224"/>
      <c r="Q22" s="224"/>
      <c r="R22" s="224"/>
      <c r="S22" s="224"/>
      <c r="T22" s="224"/>
      <c r="U22" s="224"/>
      <c r="V22" s="224"/>
      <c r="W22" s="225"/>
      <c r="X22" s="226"/>
      <c r="Y22" s="27"/>
      <c r="Z22" s="27"/>
      <c r="AA22" s="27"/>
    </row>
    <row r="23" spans="1:28" ht="20.149999999999999" customHeight="1" thickBot="1">
      <c r="A23" s="27"/>
      <c r="B23" s="32"/>
      <c r="C23" s="190" t="s">
        <v>8</v>
      </c>
      <c r="D23" s="190"/>
      <c r="E23" s="190"/>
      <c r="F23" s="190"/>
      <c r="G23" s="190"/>
      <c r="H23" s="190"/>
      <c r="I23" s="190"/>
      <c r="J23" s="190"/>
      <c r="K23" s="190"/>
      <c r="L23" s="191"/>
      <c r="M23" s="227"/>
      <c r="N23" s="228"/>
      <c r="O23" s="228"/>
      <c r="P23" s="228"/>
      <c r="Q23" s="228"/>
      <c r="R23" s="228"/>
      <c r="S23" s="228"/>
      <c r="T23" s="228"/>
      <c r="U23" s="228"/>
      <c r="V23" s="228"/>
      <c r="W23" s="228"/>
      <c r="X23" s="229"/>
      <c r="Y23" s="27"/>
      <c r="Z23" s="27"/>
      <c r="AA23" s="27"/>
      <c r="AB23" t="s">
        <v>9</v>
      </c>
    </row>
    <row r="24" spans="1:28" ht="20.149999999999999" customHeight="1" thickBot="1">
      <c r="A24" s="27"/>
      <c r="B24" s="31" t="s">
        <v>10</v>
      </c>
      <c r="C24" s="190" t="s">
        <v>11</v>
      </c>
      <c r="D24" s="190"/>
      <c r="E24" s="190"/>
      <c r="F24" s="190"/>
      <c r="G24" s="190"/>
      <c r="H24" s="190"/>
      <c r="I24" s="190"/>
      <c r="J24" s="190"/>
      <c r="K24" s="190"/>
      <c r="L24" s="191"/>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12" t="s">
        <v>12</v>
      </c>
      <c r="D25" s="212"/>
      <c r="E25" s="212"/>
      <c r="F25" s="212"/>
      <c r="G25" s="212"/>
      <c r="H25" s="212"/>
      <c r="I25" s="212"/>
      <c r="J25" s="212"/>
      <c r="K25" s="212"/>
      <c r="L25" s="213"/>
      <c r="M25" s="214"/>
      <c r="N25" s="215"/>
      <c r="O25" s="215"/>
      <c r="P25" s="215"/>
      <c r="Q25" s="215"/>
      <c r="R25" s="215"/>
      <c r="S25" s="215"/>
      <c r="T25" s="215"/>
      <c r="U25" s="216"/>
      <c r="V25" s="216"/>
      <c r="W25" s="217"/>
      <c r="X25" s="218"/>
      <c r="Y25" s="27"/>
      <c r="Z25" s="27"/>
      <c r="AA25" s="27"/>
    </row>
    <row r="26" spans="1:28" ht="20.149999999999999" customHeight="1">
      <c r="A26" s="27"/>
      <c r="B26" s="32"/>
      <c r="C26" s="190" t="s">
        <v>13</v>
      </c>
      <c r="D26" s="190"/>
      <c r="E26" s="190"/>
      <c r="F26" s="190"/>
      <c r="G26" s="190"/>
      <c r="H26" s="190"/>
      <c r="I26" s="190"/>
      <c r="J26" s="190"/>
      <c r="K26" s="190"/>
      <c r="L26" s="191"/>
      <c r="M26" s="219"/>
      <c r="N26" s="220"/>
      <c r="O26" s="220"/>
      <c r="P26" s="220"/>
      <c r="Q26" s="220"/>
      <c r="R26" s="220"/>
      <c r="S26" s="220"/>
      <c r="T26" s="220"/>
      <c r="U26" s="220"/>
      <c r="V26" s="220"/>
      <c r="W26" s="221"/>
      <c r="X26" s="222"/>
      <c r="Y26" s="27"/>
      <c r="Z26" s="27"/>
      <c r="AA26" s="27"/>
    </row>
    <row r="27" spans="1:28" ht="20.149999999999999" customHeight="1">
      <c r="A27" s="27"/>
      <c r="B27" s="31" t="s">
        <v>14</v>
      </c>
      <c r="C27" s="190" t="s">
        <v>15</v>
      </c>
      <c r="D27" s="190"/>
      <c r="E27" s="190"/>
      <c r="F27" s="190"/>
      <c r="G27" s="190"/>
      <c r="H27" s="190"/>
      <c r="I27" s="190"/>
      <c r="J27" s="190"/>
      <c r="K27" s="190"/>
      <c r="L27" s="191"/>
      <c r="M27" s="206"/>
      <c r="N27" s="207"/>
      <c r="O27" s="207"/>
      <c r="P27" s="207"/>
      <c r="Q27" s="207"/>
      <c r="R27" s="207"/>
      <c r="S27" s="207"/>
      <c r="T27" s="207"/>
      <c r="U27" s="207"/>
      <c r="V27" s="207"/>
      <c r="W27" s="208"/>
      <c r="X27" s="209"/>
      <c r="Y27" s="27"/>
      <c r="Z27" s="27"/>
      <c r="AA27" s="27"/>
    </row>
    <row r="28" spans="1:28" ht="20.149999999999999" customHeight="1" thickBot="1">
      <c r="A28" s="27"/>
      <c r="B28" s="32"/>
      <c r="C28" s="190" t="s">
        <v>16</v>
      </c>
      <c r="D28" s="190"/>
      <c r="E28" s="190"/>
      <c r="F28" s="190"/>
      <c r="G28" s="190"/>
      <c r="H28" s="190"/>
      <c r="I28" s="190"/>
      <c r="J28" s="190"/>
      <c r="K28" s="190"/>
      <c r="L28" s="191"/>
      <c r="M28" s="200"/>
      <c r="N28" s="201"/>
      <c r="O28" s="201"/>
      <c r="P28" s="201"/>
      <c r="Q28" s="201"/>
      <c r="R28" s="201"/>
      <c r="S28" s="201"/>
      <c r="T28" s="201"/>
      <c r="U28" s="201"/>
      <c r="V28" s="201"/>
      <c r="W28" s="202"/>
      <c r="X28" s="203"/>
      <c r="Y28" s="27"/>
      <c r="Z28" s="27"/>
      <c r="AA28" s="27"/>
    </row>
    <row r="29" spans="1:28" ht="20.149999999999999" customHeight="1" thickBot="1">
      <c r="A29" s="27"/>
      <c r="B29" s="191" t="s">
        <v>17</v>
      </c>
      <c r="C29" s="244"/>
      <c r="D29" s="244"/>
      <c r="E29" s="244"/>
      <c r="F29" s="244"/>
      <c r="G29" s="244"/>
      <c r="H29" s="244"/>
      <c r="I29" s="244"/>
      <c r="J29" s="244"/>
      <c r="K29" s="244"/>
      <c r="L29" s="245"/>
      <c r="M29" s="246"/>
      <c r="N29" s="247"/>
      <c r="O29" s="247"/>
      <c r="P29" s="247"/>
      <c r="Q29" s="247"/>
      <c r="R29" s="247"/>
      <c r="S29" s="247"/>
      <c r="T29" s="248"/>
      <c r="U29" s="131"/>
      <c r="V29" s="132"/>
      <c r="W29" s="132"/>
      <c r="X29" s="132"/>
      <c r="Y29" s="27"/>
      <c r="Z29" s="27"/>
      <c r="AA29" s="27"/>
    </row>
    <row r="30" spans="1:28" ht="20.149999999999999" customHeight="1">
      <c r="A30" s="27"/>
      <c r="B30" s="204" t="s">
        <v>18</v>
      </c>
      <c r="C30" s="190" t="s">
        <v>7</v>
      </c>
      <c r="D30" s="190"/>
      <c r="E30" s="190"/>
      <c r="F30" s="190"/>
      <c r="G30" s="190"/>
      <c r="H30" s="190"/>
      <c r="I30" s="190"/>
      <c r="J30" s="190"/>
      <c r="K30" s="190"/>
      <c r="L30" s="191"/>
      <c r="M30" s="206"/>
      <c r="N30" s="207"/>
      <c r="O30" s="207"/>
      <c r="P30" s="207"/>
      <c r="Q30" s="207"/>
      <c r="R30" s="207"/>
      <c r="S30" s="207"/>
      <c r="T30" s="207"/>
      <c r="U30" s="207"/>
      <c r="V30" s="207"/>
      <c r="W30" s="208"/>
      <c r="X30" s="209"/>
      <c r="Y30" s="27"/>
      <c r="Z30" s="27"/>
      <c r="AA30" s="27"/>
    </row>
    <row r="31" spans="1:28" ht="20.149999999999999" customHeight="1">
      <c r="A31" s="27"/>
      <c r="B31" s="205"/>
      <c r="C31" s="210" t="s">
        <v>16</v>
      </c>
      <c r="D31" s="210"/>
      <c r="E31" s="210"/>
      <c r="F31" s="210"/>
      <c r="G31" s="210"/>
      <c r="H31" s="210"/>
      <c r="I31" s="210"/>
      <c r="J31" s="210"/>
      <c r="K31" s="210"/>
      <c r="L31" s="210"/>
      <c r="M31" s="206"/>
      <c r="N31" s="207"/>
      <c r="O31" s="207"/>
      <c r="P31" s="207"/>
      <c r="Q31" s="207"/>
      <c r="R31" s="207"/>
      <c r="S31" s="207"/>
      <c r="T31" s="207"/>
      <c r="U31" s="207"/>
      <c r="V31" s="207"/>
      <c r="W31" s="208"/>
      <c r="X31" s="209"/>
      <c r="Y31" s="27"/>
      <c r="Z31" s="27"/>
      <c r="AA31" s="27"/>
    </row>
    <row r="32" spans="1:28" ht="20.149999999999999" customHeight="1">
      <c r="A32" s="27"/>
      <c r="B32" s="31" t="s">
        <v>19</v>
      </c>
      <c r="C32" s="190" t="s">
        <v>20</v>
      </c>
      <c r="D32" s="190"/>
      <c r="E32" s="190"/>
      <c r="F32" s="190"/>
      <c r="G32" s="190"/>
      <c r="H32" s="190"/>
      <c r="I32" s="190"/>
      <c r="J32" s="190"/>
      <c r="K32" s="190"/>
      <c r="L32" s="191"/>
      <c r="M32" s="192"/>
      <c r="N32" s="193"/>
      <c r="O32" s="193"/>
      <c r="P32" s="193"/>
      <c r="Q32" s="193"/>
      <c r="R32" s="193"/>
      <c r="S32" s="193"/>
      <c r="T32" s="193"/>
      <c r="U32" s="193"/>
      <c r="V32" s="193"/>
      <c r="W32" s="194"/>
      <c r="X32" s="195"/>
      <c r="Y32" s="27"/>
      <c r="Z32" s="27"/>
      <c r="AA32" s="27"/>
    </row>
    <row r="33" spans="1:41" ht="20.149999999999999" customHeight="1" thickBot="1">
      <c r="A33" s="27"/>
      <c r="B33" s="34"/>
      <c r="C33" s="190" t="s">
        <v>21</v>
      </c>
      <c r="D33" s="190"/>
      <c r="E33" s="190"/>
      <c r="F33" s="190"/>
      <c r="G33" s="190"/>
      <c r="H33" s="190"/>
      <c r="I33" s="190"/>
      <c r="J33" s="190"/>
      <c r="K33" s="190"/>
      <c r="L33" s="191"/>
      <c r="M33" s="196"/>
      <c r="N33" s="197"/>
      <c r="O33" s="197"/>
      <c r="P33" s="197"/>
      <c r="Q33" s="197"/>
      <c r="R33" s="197"/>
      <c r="S33" s="197"/>
      <c r="T33" s="197"/>
      <c r="U33" s="197"/>
      <c r="V33" s="197"/>
      <c r="W33" s="198"/>
      <c r="X33" s="19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row>
    <row r="38" spans="1:41" ht="28.5" customHeight="1">
      <c r="A38" s="27"/>
      <c r="B38" s="249" t="s">
        <v>24</v>
      </c>
      <c r="C38" s="250" t="s">
        <v>25</v>
      </c>
      <c r="D38" s="251"/>
      <c r="E38" s="251"/>
      <c r="F38" s="251"/>
      <c r="G38" s="251"/>
      <c r="H38" s="251"/>
      <c r="I38" s="251"/>
      <c r="J38" s="251"/>
      <c r="K38" s="251"/>
      <c r="L38" s="252"/>
      <c r="M38" s="249" t="s">
        <v>26</v>
      </c>
      <c r="N38" s="249"/>
      <c r="O38" s="249"/>
      <c r="P38" s="249"/>
      <c r="Q38" s="249"/>
      <c r="R38" s="236" t="s">
        <v>27</v>
      </c>
      <c r="S38" s="237"/>
      <c r="T38" s="237"/>
      <c r="U38" s="237"/>
      <c r="V38" s="237"/>
      <c r="W38" s="238"/>
      <c r="X38" s="249" t="s">
        <v>28</v>
      </c>
      <c r="Y38" s="255" t="s">
        <v>29</v>
      </c>
      <c r="Z38" s="257" t="s">
        <v>30</v>
      </c>
      <c r="AA38" s="121"/>
    </row>
    <row r="39" spans="1:41" ht="28.15" customHeight="1" thickBot="1">
      <c r="A39" s="27"/>
      <c r="B39" s="249"/>
      <c r="C39" s="253"/>
      <c r="D39" s="253"/>
      <c r="E39" s="253"/>
      <c r="F39" s="253"/>
      <c r="G39" s="253"/>
      <c r="H39" s="253"/>
      <c r="I39" s="253"/>
      <c r="J39" s="253"/>
      <c r="K39" s="253"/>
      <c r="L39" s="254"/>
      <c r="M39" s="233"/>
      <c r="N39" s="233"/>
      <c r="O39" s="233"/>
      <c r="P39" s="233"/>
      <c r="Q39" s="233"/>
      <c r="R39" s="232" t="s">
        <v>31</v>
      </c>
      <c r="S39" s="233"/>
      <c r="T39" s="233"/>
      <c r="U39" s="233"/>
      <c r="V39" s="233"/>
      <c r="W39" s="122" t="s">
        <v>32</v>
      </c>
      <c r="X39" s="233"/>
      <c r="Y39" s="256"/>
      <c r="Z39" s="258"/>
      <c r="AA39" s="35"/>
    </row>
    <row r="40" spans="1:41" ht="38.25" customHeight="1">
      <c r="A40" s="27"/>
      <c r="B40" s="37">
        <v>1</v>
      </c>
      <c r="C40" s="239"/>
      <c r="D40" s="240"/>
      <c r="E40" s="240"/>
      <c r="F40" s="240"/>
      <c r="G40" s="240"/>
      <c r="H40" s="240"/>
      <c r="I40" s="240"/>
      <c r="J40" s="240"/>
      <c r="K40" s="240"/>
      <c r="L40" s="240"/>
      <c r="M40" s="234"/>
      <c r="N40" s="234"/>
      <c r="O40" s="234"/>
      <c r="P40" s="234"/>
      <c r="Q40" s="234"/>
      <c r="R40" s="235"/>
      <c r="S40" s="235"/>
      <c r="T40" s="235"/>
      <c r="U40" s="235"/>
      <c r="V40" s="235"/>
      <c r="W40" s="4"/>
      <c r="X40" s="138"/>
      <c r="Y40" s="138"/>
      <c r="Z40" s="162" t="str">
        <f>IFERROR(VLOOKUP(Y40, 【参考】数式用!$A$3:$B$48, 2, FALSE), "")</f>
        <v/>
      </c>
      <c r="AA40" s="78"/>
      <c r="AC40" s="188"/>
      <c r="AD40" s="188"/>
      <c r="AE40" s="188"/>
      <c r="AF40" s="188"/>
      <c r="AG40" s="188"/>
      <c r="AH40" s="188"/>
      <c r="AI40" s="188"/>
      <c r="AJ40" s="188"/>
      <c r="AK40" s="188"/>
      <c r="AL40" s="188"/>
      <c r="AM40" s="188"/>
      <c r="AN40" s="188"/>
      <c r="AO40" s="188"/>
    </row>
    <row r="41" spans="1:41" ht="38.25" customHeight="1">
      <c r="A41" s="27"/>
      <c r="B41" s="123">
        <f>B40+1</f>
        <v>2</v>
      </c>
      <c r="C41" s="241"/>
      <c r="D41" s="242"/>
      <c r="E41" s="242"/>
      <c r="F41" s="242"/>
      <c r="G41" s="242"/>
      <c r="H41" s="242"/>
      <c r="I41" s="242"/>
      <c r="J41" s="242"/>
      <c r="K41" s="242"/>
      <c r="L41" s="243"/>
      <c r="M41" s="259"/>
      <c r="N41" s="260"/>
      <c r="O41" s="260"/>
      <c r="P41" s="260"/>
      <c r="Q41" s="261"/>
      <c r="R41" s="230"/>
      <c r="S41" s="230"/>
      <c r="T41" s="230"/>
      <c r="U41" s="230"/>
      <c r="V41" s="230"/>
      <c r="W41" s="137"/>
      <c r="X41" s="139"/>
      <c r="Y41" s="139"/>
      <c r="Z41" s="160" t="str">
        <f>IFERROR(VLOOKUP(Y41, 【参考】数式用!$A$3:$B$48, 2, FALSE), "")</f>
        <v/>
      </c>
      <c r="AA41" s="38"/>
    </row>
    <row r="42" spans="1:41" ht="38.25" customHeight="1">
      <c r="A42" s="27"/>
      <c r="B42" s="123">
        <f t="shared" ref="B42:B105" si="0">B41+1</f>
        <v>3</v>
      </c>
      <c r="C42" s="241"/>
      <c r="D42" s="242"/>
      <c r="E42" s="242"/>
      <c r="F42" s="242"/>
      <c r="G42" s="242"/>
      <c r="H42" s="242"/>
      <c r="I42" s="242"/>
      <c r="J42" s="242"/>
      <c r="K42" s="242"/>
      <c r="L42" s="243"/>
      <c r="M42" s="259"/>
      <c r="N42" s="260"/>
      <c r="O42" s="260"/>
      <c r="P42" s="260"/>
      <c r="Q42" s="261"/>
      <c r="R42" s="230"/>
      <c r="S42" s="230"/>
      <c r="T42" s="230"/>
      <c r="U42" s="230"/>
      <c r="V42" s="230"/>
      <c r="W42" s="137"/>
      <c r="X42" s="139"/>
      <c r="Y42" s="139"/>
      <c r="Z42" s="160" t="str">
        <f>IFERROR(VLOOKUP(Y42, 【参考】数式用!$A$3:$B$48, 2, FALSE), "")</f>
        <v/>
      </c>
      <c r="AA42" s="38"/>
    </row>
    <row r="43" spans="1:41" ht="38.25" customHeight="1">
      <c r="A43" s="27"/>
      <c r="B43" s="123">
        <f t="shared" si="0"/>
        <v>4</v>
      </c>
      <c r="C43" s="241"/>
      <c r="D43" s="242"/>
      <c r="E43" s="242"/>
      <c r="F43" s="242"/>
      <c r="G43" s="242"/>
      <c r="H43" s="242"/>
      <c r="I43" s="242"/>
      <c r="J43" s="242"/>
      <c r="K43" s="242"/>
      <c r="L43" s="243"/>
      <c r="M43" s="259"/>
      <c r="N43" s="260"/>
      <c r="O43" s="260"/>
      <c r="P43" s="260"/>
      <c r="Q43" s="261"/>
      <c r="R43" s="230"/>
      <c r="S43" s="230"/>
      <c r="T43" s="230"/>
      <c r="U43" s="230"/>
      <c r="V43" s="230"/>
      <c r="W43" s="137"/>
      <c r="X43" s="139"/>
      <c r="Y43" s="139"/>
      <c r="Z43" s="160" t="str">
        <f>IFERROR(VLOOKUP(Y43, 【参考】数式用!$A$3:$B$48, 2, FALSE), "")</f>
        <v/>
      </c>
      <c r="AA43" s="38"/>
    </row>
    <row r="44" spans="1:41" ht="38.25" customHeight="1">
      <c r="A44" s="27"/>
      <c r="B44" s="123">
        <f t="shared" si="0"/>
        <v>5</v>
      </c>
      <c r="C44" s="241"/>
      <c r="D44" s="242"/>
      <c r="E44" s="242"/>
      <c r="F44" s="242"/>
      <c r="G44" s="242"/>
      <c r="H44" s="242"/>
      <c r="I44" s="242"/>
      <c r="J44" s="242"/>
      <c r="K44" s="242"/>
      <c r="L44" s="243"/>
      <c r="M44" s="259"/>
      <c r="N44" s="260"/>
      <c r="O44" s="260"/>
      <c r="P44" s="260"/>
      <c r="Q44" s="261"/>
      <c r="R44" s="230"/>
      <c r="S44" s="230"/>
      <c r="T44" s="230"/>
      <c r="U44" s="230"/>
      <c r="V44" s="230"/>
      <c r="W44" s="137"/>
      <c r="X44" s="139"/>
      <c r="Y44" s="139"/>
      <c r="Z44" s="160" t="str">
        <f>IFERROR(VLOOKUP(Y44, 【参考】数式用!$A$3:$B$48, 2, FALSE), "")</f>
        <v/>
      </c>
      <c r="AA44" s="38"/>
    </row>
    <row r="45" spans="1:41" ht="38.25" customHeight="1">
      <c r="A45" s="27"/>
      <c r="B45" s="123">
        <f t="shared" si="0"/>
        <v>6</v>
      </c>
      <c r="C45" s="241"/>
      <c r="D45" s="242"/>
      <c r="E45" s="242"/>
      <c r="F45" s="242"/>
      <c r="G45" s="242"/>
      <c r="H45" s="242"/>
      <c r="I45" s="242"/>
      <c r="J45" s="242"/>
      <c r="K45" s="242"/>
      <c r="L45" s="243"/>
      <c r="M45" s="262"/>
      <c r="N45" s="263"/>
      <c r="O45" s="263"/>
      <c r="P45" s="263"/>
      <c r="Q45" s="264"/>
      <c r="R45" s="230"/>
      <c r="S45" s="230"/>
      <c r="T45" s="230"/>
      <c r="U45" s="230"/>
      <c r="V45" s="230"/>
      <c r="W45" s="137"/>
      <c r="X45" s="139"/>
      <c r="Y45" s="139"/>
      <c r="Z45" s="160" t="str">
        <f>IFERROR(VLOOKUP(Y45, 【参考】数式用!$A$3:$B$48, 2, FALSE), "")</f>
        <v/>
      </c>
      <c r="AA45" s="38"/>
    </row>
    <row r="46" spans="1:41" ht="38.25" customHeight="1">
      <c r="A46" s="27"/>
      <c r="B46" s="123">
        <f t="shared" si="0"/>
        <v>7</v>
      </c>
      <c r="C46" s="241"/>
      <c r="D46" s="242"/>
      <c r="E46" s="242"/>
      <c r="F46" s="242"/>
      <c r="G46" s="242"/>
      <c r="H46" s="242"/>
      <c r="I46" s="242"/>
      <c r="J46" s="242"/>
      <c r="K46" s="242"/>
      <c r="L46" s="243"/>
      <c r="M46" s="140"/>
      <c r="N46" s="141"/>
      <c r="O46" s="141"/>
      <c r="P46" s="141"/>
      <c r="Q46" s="142"/>
      <c r="R46" s="230"/>
      <c r="S46" s="230"/>
      <c r="T46" s="230"/>
      <c r="U46" s="230"/>
      <c r="V46" s="230"/>
      <c r="W46" s="137"/>
      <c r="X46" s="139"/>
      <c r="Y46" s="139"/>
      <c r="Z46" s="160" t="str">
        <f>IFERROR(VLOOKUP(Y46, 【参考】数式用!$A$3:$B$48, 2, FALSE), "")</f>
        <v/>
      </c>
      <c r="AA46" s="38"/>
    </row>
    <row r="47" spans="1:41" ht="38.25" customHeight="1">
      <c r="A47" s="27"/>
      <c r="B47" s="123">
        <f t="shared" si="0"/>
        <v>8</v>
      </c>
      <c r="C47" s="241"/>
      <c r="D47" s="242"/>
      <c r="E47" s="242"/>
      <c r="F47" s="242"/>
      <c r="G47" s="242"/>
      <c r="H47" s="242"/>
      <c r="I47" s="242"/>
      <c r="J47" s="242"/>
      <c r="K47" s="242"/>
      <c r="L47" s="243"/>
      <c r="M47" s="262"/>
      <c r="N47" s="263"/>
      <c r="O47" s="263"/>
      <c r="P47" s="263"/>
      <c r="Q47" s="264"/>
      <c r="R47" s="230"/>
      <c r="S47" s="230"/>
      <c r="T47" s="230"/>
      <c r="U47" s="230"/>
      <c r="V47" s="230"/>
      <c r="W47" s="137"/>
      <c r="X47" s="139"/>
      <c r="Y47" s="139"/>
      <c r="Z47" s="160" t="str">
        <f>IFERROR(VLOOKUP(Y47, 【参考】数式用!$A$3:$B$48, 2, FALSE), "")</f>
        <v/>
      </c>
      <c r="AA47" s="38"/>
    </row>
    <row r="48" spans="1:41" ht="38.25" customHeight="1">
      <c r="A48" s="27"/>
      <c r="B48" s="123">
        <f t="shared" si="0"/>
        <v>9</v>
      </c>
      <c r="C48" s="241"/>
      <c r="D48" s="242"/>
      <c r="E48" s="242"/>
      <c r="F48" s="242"/>
      <c r="G48" s="242"/>
      <c r="H48" s="242"/>
      <c r="I48" s="242"/>
      <c r="J48" s="242"/>
      <c r="K48" s="242"/>
      <c r="L48" s="243"/>
      <c r="M48" s="262"/>
      <c r="N48" s="263"/>
      <c r="O48" s="263"/>
      <c r="P48" s="263"/>
      <c r="Q48" s="264"/>
      <c r="R48" s="230"/>
      <c r="S48" s="230"/>
      <c r="T48" s="230"/>
      <c r="U48" s="230"/>
      <c r="V48" s="230"/>
      <c r="W48" s="137"/>
      <c r="X48" s="139"/>
      <c r="Y48" s="139"/>
      <c r="Z48" s="160" t="str">
        <f>IFERROR(VLOOKUP(Y48, 【参考】数式用!$A$3:$B$48, 2, FALSE), "")</f>
        <v/>
      </c>
      <c r="AA48" s="38"/>
    </row>
    <row r="49" spans="1:27" ht="38.25" customHeight="1">
      <c r="A49" s="27"/>
      <c r="B49" s="123">
        <f t="shared" si="0"/>
        <v>10</v>
      </c>
      <c r="C49" s="241"/>
      <c r="D49" s="242"/>
      <c r="E49" s="242"/>
      <c r="F49" s="242"/>
      <c r="G49" s="242"/>
      <c r="H49" s="242"/>
      <c r="I49" s="242"/>
      <c r="J49" s="242"/>
      <c r="K49" s="242"/>
      <c r="L49" s="243"/>
      <c r="M49" s="262"/>
      <c r="N49" s="263"/>
      <c r="O49" s="263"/>
      <c r="P49" s="263"/>
      <c r="Q49" s="264"/>
      <c r="R49" s="230"/>
      <c r="S49" s="230"/>
      <c r="T49" s="230"/>
      <c r="U49" s="230"/>
      <c r="V49" s="230"/>
      <c r="W49" s="137"/>
      <c r="X49" s="139"/>
      <c r="Y49" s="139"/>
      <c r="Z49" s="160" t="str">
        <f>IFERROR(VLOOKUP(Y49, 【参考】数式用!$A$3:$B$48, 2, FALSE), "")</f>
        <v/>
      </c>
      <c r="AA49" s="38"/>
    </row>
    <row r="50" spans="1:27" ht="38.25" customHeight="1">
      <c r="A50" s="27"/>
      <c r="B50" s="123">
        <f t="shared" si="0"/>
        <v>11</v>
      </c>
      <c r="C50" s="241"/>
      <c r="D50" s="242"/>
      <c r="E50" s="242"/>
      <c r="F50" s="242"/>
      <c r="G50" s="242"/>
      <c r="H50" s="242"/>
      <c r="I50" s="242"/>
      <c r="J50" s="242"/>
      <c r="K50" s="242"/>
      <c r="L50" s="243"/>
      <c r="M50" s="262"/>
      <c r="N50" s="263"/>
      <c r="O50" s="263"/>
      <c r="P50" s="263"/>
      <c r="Q50" s="264"/>
      <c r="R50" s="230"/>
      <c r="S50" s="230"/>
      <c r="T50" s="230"/>
      <c r="U50" s="230"/>
      <c r="V50" s="230"/>
      <c r="W50" s="137"/>
      <c r="X50" s="139"/>
      <c r="Y50" s="139"/>
      <c r="Z50" s="160" t="str">
        <f>IFERROR(VLOOKUP(Y50, 【参考】数式用!$A$3:$B$48, 2, FALSE), "")</f>
        <v/>
      </c>
      <c r="AA50" s="38"/>
    </row>
    <row r="51" spans="1:27" ht="38.25" customHeight="1">
      <c r="A51" s="27"/>
      <c r="B51" s="123">
        <f t="shared" si="0"/>
        <v>12</v>
      </c>
      <c r="C51" s="241"/>
      <c r="D51" s="242"/>
      <c r="E51" s="242"/>
      <c r="F51" s="242"/>
      <c r="G51" s="242"/>
      <c r="H51" s="242"/>
      <c r="I51" s="242"/>
      <c r="J51" s="242"/>
      <c r="K51" s="242"/>
      <c r="L51" s="243"/>
      <c r="M51" s="262"/>
      <c r="N51" s="263"/>
      <c r="O51" s="263"/>
      <c r="P51" s="263"/>
      <c r="Q51" s="264"/>
      <c r="R51" s="230"/>
      <c r="S51" s="230"/>
      <c r="T51" s="230"/>
      <c r="U51" s="230"/>
      <c r="V51" s="230"/>
      <c r="W51" s="137"/>
      <c r="X51" s="139"/>
      <c r="Y51" s="139"/>
      <c r="Z51" s="160" t="str">
        <f>IFERROR(VLOOKUP(Y51, 【参考】数式用!$A$3:$B$48, 2, FALSE), "")</f>
        <v/>
      </c>
      <c r="AA51" s="38"/>
    </row>
    <row r="52" spans="1:27" ht="38.25" customHeight="1">
      <c r="A52" s="27"/>
      <c r="B52" s="123">
        <f t="shared" si="0"/>
        <v>13</v>
      </c>
      <c r="C52" s="241"/>
      <c r="D52" s="242"/>
      <c r="E52" s="242"/>
      <c r="F52" s="242"/>
      <c r="G52" s="242"/>
      <c r="H52" s="242"/>
      <c r="I52" s="242"/>
      <c r="J52" s="242"/>
      <c r="K52" s="242"/>
      <c r="L52" s="243"/>
      <c r="M52" s="230"/>
      <c r="N52" s="230"/>
      <c r="O52" s="230"/>
      <c r="P52" s="230"/>
      <c r="Q52" s="230"/>
      <c r="R52" s="230"/>
      <c r="S52" s="230"/>
      <c r="T52" s="230"/>
      <c r="U52" s="230"/>
      <c r="V52" s="230"/>
      <c r="W52" s="137"/>
      <c r="X52" s="139"/>
      <c r="Y52" s="139"/>
      <c r="Z52" s="160" t="str">
        <f>IFERROR(VLOOKUP(Y52, 【参考】数式用!$A$3:$B$48, 2, FALSE), "")</f>
        <v/>
      </c>
      <c r="AA52" s="38"/>
    </row>
    <row r="53" spans="1:27" ht="38.25" customHeight="1">
      <c r="A53" s="27"/>
      <c r="B53" s="123">
        <f t="shared" si="0"/>
        <v>14</v>
      </c>
      <c r="C53" s="241"/>
      <c r="D53" s="242"/>
      <c r="E53" s="242"/>
      <c r="F53" s="242"/>
      <c r="G53" s="242"/>
      <c r="H53" s="242"/>
      <c r="I53" s="242"/>
      <c r="J53" s="242"/>
      <c r="K53" s="242"/>
      <c r="L53" s="243"/>
      <c r="M53" s="230"/>
      <c r="N53" s="230"/>
      <c r="O53" s="230"/>
      <c r="P53" s="230"/>
      <c r="Q53" s="230"/>
      <c r="R53" s="230"/>
      <c r="S53" s="230"/>
      <c r="T53" s="230"/>
      <c r="U53" s="230"/>
      <c r="V53" s="230"/>
      <c r="W53" s="137"/>
      <c r="X53" s="139"/>
      <c r="Y53" s="139"/>
      <c r="Z53" s="160" t="str">
        <f>IFERROR(VLOOKUP(Y53, 【参考】数式用!$A$3:$B$48, 2, FALSE), "")</f>
        <v/>
      </c>
      <c r="AA53" s="38"/>
    </row>
    <row r="54" spans="1:27" ht="38.25" customHeight="1">
      <c r="A54" s="27"/>
      <c r="B54" s="123">
        <f t="shared" si="0"/>
        <v>15</v>
      </c>
      <c r="C54" s="241"/>
      <c r="D54" s="242"/>
      <c r="E54" s="242"/>
      <c r="F54" s="242"/>
      <c r="G54" s="242"/>
      <c r="H54" s="242"/>
      <c r="I54" s="242"/>
      <c r="J54" s="242"/>
      <c r="K54" s="242"/>
      <c r="L54" s="243"/>
      <c r="M54" s="230"/>
      <c r="N54" s="230"/>
      <c r="O54" s="230"/>
      <c r="P54" s="230"/>
      <c r="Q54" s="230"/>
      <c r="R54" s="230"/>
      <c r="S54" s="230"/>
      <c r="T54" s="230"/>
      <c r="U54" s="230"/>
      <c r="V54" s="230"/>
      <c r="W54" s="137"/>
      <c r="X54" s="139"/>
      <c r="Y54" s="139"/>
      <c r="Z54" s="160" t="str">
        <f>IFERROR(VLOOKUP(Y54, 【参考】数式用!$A$3:$B$48, 2, FALSE), "")</f>
        <v/>
      </c>
      <c r="AA54" s="38"/>
    </row>
    <row r="55" spans="1:27" ht="38.25" customHeight="1">
      <c r="A55" s="27"/>
      <c r="B55" s="123">
        <f t="shared" si="0"/>
        <v>16</v>
      </c>
      <c r="C55" s="241"/>
      <c r="D55" s="242"/>
      <c r="E55" s="242"/>
      <c r="F55" s="242"/>
      <c r="G55" s="242"/>
      <c r="H55" s="242"/>
      <c r="I55" s="242"/>
      <c r="J55" s="242"/>
      <c r="K55" s="242"/>
      <c r="L55" s="243"/>
      <c r="M55" s="230"/>
      <c r="N55" s="230"/>
      <c r="O55" s="230"/>
      <c r="P55" s="230"/>
      <c r="Q55" s="230"/>
      <c r="R55" s="230"/>
      <c r="S55" s="230"/>
      <c r="T55" s="230"/>
      <c r="U55" s="230"/>
      <c r="V55" s="230"/>
      <c r="W55" s="137"/>
      <c r="X55" s="139"/>
      <c r="Y55" s="139"/>
      <c r="Z55" s="160" t="str">
        <f>IFERROR(VLOOKUP(Y55, 【参考】数式用!$A$3:$B$48, 2, FALSE), "")</f>
        <v/>
      </c>
      <c r="AA55" s="38"/>
    </row>
    <row r="56" spans="1:27" ht="38.25" customHeight="1">
      <c r="A56" s="27"/>
      <c r="B56" s="123">
        <f t="shared" si="0"/>
        <v>17</v>
      </c>
      <c r="C56" s="241"/>
      <c r="D56" s="242"/>
      <c r="E56" s="242"/>
      <c r="F56" s="242"/>
      <c r="G56" s="242"/>
      <c r="H56" s="242"/>
      <c r="I56" s="242"/>
      <c r="J56" s="242"/>
      <c r="K56" s="242"/>
      <c r="L56" s="243"/>
      <c r="M56" s="230"/>
      <c r="N56" s="230"/>
      <c r="O56" s="230"/>
      <c r="P56" s="230"/>
      <c r="Q56" s="230"/>
      <c r="R56" s="230"/>
      <c r="S56" s="230"/>
      <c r="T56" s="230"/>
      <c r="U56" s="230"/>
      <c r="V56" s="230"/>
      <c r="W56" s="137"/>
      <c r="X56" s="139"/>
      <c r="Y56" s="139"/>
      <c r="Z56" s="160" t="str">
        <f>IFERROR(VLOOKUP(Y56, 【参考】数式用!$A$3:$B$48, 2, FALSE), "")</f>
        <v/>
      </c>
      <c r="AA56" s="38"/>
    </row>
    <row r="57" spans="1:27" ht="38.25" customHeight="1">
      <c r="A57" s="27"/>
      <c r="B57" s="123">
        <f t="shared" si="0"/>
        <v>18</v>
      </c>
      <c r="C57" s="241"/>
      <c r="D57" s="242"/>
      <c r="E57" s="242"/>
      <c r="F57" s="242"/>
      <c r="G57" s="242"/>
      <c r="H57" s="242"/>
      <c r="I57" s="242"/>
      <c r="J57" s="242"/>
      <c r="K57" s="242"/>
      <c r="L57" s="243"/>
      <c r="M57" s="230"/>
      <c r="N57" s="230"/>
      <c r="O57" s="230"/>
      <c r="P57" s="230"/>
      <c r="Q57" s="230"/>
      <c r="R57" s="230"/>
      <c r="S57" s="230"/>
      <c r="T57" s="230"/>
      <c r="U57" s="230"/>
      <c r="V57" s="230"/>
      <c r="W57" s="137"/>
      <c r="X57" s="139"/>
      <c r="Y57" s="139"/>
      <c r="Z57" s="160" t="str">
        <f>IFERROR(VLOOKUP(Y57, 【参考】数式用!$A$3:$B$48, 2, FALSE), "")</f>
        <v/>
      </c>
      <c r="AA57" s="38"/>
    </row>
    <row r="58" spans="1:27" ht="38.25" customHeight="1">
      <c r="A58" s="27"/>
      <c r="B58" s="123">
        <f t="shared" si="0"/>
        <v>19</v>
      </c>
      <c r="C58" s="241"/>
      <c r="D58" s="242"/>
      <c r="E58" s="242"/>
      <c r="F58" s="242"/>
      <c r="G58" s="242"/>
      <c r="H58" s="242"/>
      <c r="I58" s="242"/>
      <c r="J58" s="242"/>
      <c r="K58" s="242"/>
      <c r="L58" s="243"/>
      <c r="M58" s="230"/>
      <c r="N58" s="230"/>
      <c r="O58" s="230"/>
      <c r="P58" s="230"/>
      <c r="Q58" s="230"/>
      <c r="R58" s="230"/>
      <c r="S58" s="230"/>
      <c r="T58" s="230"/>
      <c r="U58" s="230"/>
      <c r="V58" s="230"/>
      <c r="W58" s="137"/>
      <c r="X58" s="139"/>
      <c r="Y58" s="139"/>
      <c r="Z58" s="160" t="str">
        <f>IFERROR(VLOOKUP(Y58, 【参考】数式用!$A$3:$B$48, 2, FALSE), "")</f>
        <v/>
      </c>
      <c r="AA58" s="38"/>
    </row>
    <row r="59" spans="1:27" ht="38.25" customHeight="1">
      <c r="A59" s="27"/>
      <c r="B59" s="123">
        <f t="shared" si="0"/>
        <v>20</v>
      </c>
      <c r="C59" s="241"/>
      <c r="D59" s="242"/>
      <c r="E59" s="242"/>
      <c r="F59" s="242"/>
      <c r="G59" s="242"/>
      <c r="H59" s="242"/>
      <c r="I59" s="242"/>
      <c r="J59" s="242"/>
      <c r="K59" s="242"/>
      <c r="L59" s="243"/>
      <c r="M59" s="230"/>
      <c r="N59" s="230"/>
      <c r="O59" s="230"/>
      <c r="P59" s="230"/>
      <c r="Q59" s="230"/>
      <c r="R59" s="230"/>
      <c r="S59" s="230"/>
      <c r="T59" s="230"/>
      <c r="U59" s="230"/>
      <c r="V59" s="230"/>
      <c r="W59" s="137"/>
      <c r="X59" s="139"/>
      <c r="Y59" s="139"/>
      <c r="Z59" s="160" t="str">
        <f>IFERROR(VLOOKUP(Y59, 【参考】数式用!$A$3:$B$48, 2, FALSE), "")</f>
        <v/>
      </c>
      <c r="AA59" s="38"/>
    </row>
    <row r="60" spans="1:27" ht="38.25" customHeight="1">
      <c r="A60" s="27"/>
      <c r="B60" s="123">
        <f t="shared" si="0"/>
        <v>21</v>
      </c>
      <c r="C60" s="241"/>
      <c r="D60" s="242"/>
      <c r="E60" s="242"/>
      <c r="F60" s="242"/>
      <c r="G60" s="242"/>
      <c r="H60" s="242"/>
      <c r="I60" s="242"/>
      <c r="J60" s="242"/>
      <c r="K60" s="242"/>
      <c r="L60" s="243"/>
      <c r="M60" s="230"/>
      <c r="N60" s="230"/>
      <c r="O60" s="230"/>
      <c r="P60" s="230"/>
      <c r="Q60" s="230"/>
      <c r="R60" s="230"/>
      <c r="S60" s="230"/>
      <c r="T60" s="230"/>
      <c r="U60" s="230"/>
      <c r="V60" s="230"/>
      <c r="W60" s="137"/>
      <c r="X60" s="139"/>
      <c r="Y60" s="139"/>
      <c r="Z60" s="160" t="str">
        <f>IFERROR(VLOOKUP(Y60, 【参考】数式用!$A$3:$B$48, 2, FALSE), "")</f>
        <v/>
      </c>
      <c r="AA60" s="38"/>
    </row>
    <row r="61" spans="1:27" ht="38.25" customHeight="1">
      <c r="A61" s="27"/>
      <c r="B61" s="123">
        <f t="shared" si="0"/>
        <v>22</v>
      </c>
      <c r="C61" s="241"/>
      <c r="D61" s="242"/>
      <c r="E61" s="242"/>
      <c r="F61" s="242"/>
      <c r="G61" s="242"/>
      <c r="H61" s="242"/>
      <c r="I61" s="242"/>
      <c r="J61" s="242"/>
      <c r="K61" s="242"/>
      <c r="L61" s="243"/>
      <c r="M61" s="230"/>
      <c r="N61" s="230"/>
      <c r="O61" s="230"/>
      <c r="P61" s="230"/>
      <c r="Q61" s="230"/>
      <c r="R61" s="230"/>
      <c r="S61" s="230"/>
      <c r="T61" s="230"/>
      <c r="U61" s="230"/>
      <c r="V61" s="230"/>
      <c r="W61" s="137"/>
      <c r="X61" s="139"/>
      <c r="Y61" s="139"/>
      <c r="Z61" s="160" t="str">
        <f>IFERROR(VLOOKUP(Y61, 【参考】数式用!$A$3:$B$48, 2, FALSE), "")</f>
        <v/>
      </c>
      <c r="AA61" s="38"/>
    </row>
    <row r="62" spans="1:27" ht="38.25" customHeight="1">
      <c r="A62" s="27"/>
      <c r="B62" s="123">
        <f t="shared" si="0"/>
        <v>23</v>
      </c>
      <c r="C62" s="241"/>
      <c r="D62" s="242"/>
      <c r="E62" s="242"/>
      <c r="F62" s="242"/>
      <c r="G62" s="242"/>
      <c r="H62" s="242"/>
      <c r="I62" s="242"/>
      <c r="J62" s="242"/>
      <c r="K62" s="242"/>
      <c r="L62" s="243"/>
      <c r="M62" s="230"/>
      <c r="N62" s="230"/>
      <c r="O62" s="230"/>
      <c r="P62" s="230"/>
      <c r="Q62" s="230"/>
      <c r="R62" s="230"/>
      <c r="S62" s="230"/>
      <c r="T62" s="230"/>
      <c r="U62" s="230"/>
      <c r="V62" s="230"/>
      <c r="W62" s="137"/>
      <c r="X62" s="139"/>
      <c r="Y62" s="139"/>
      <c r="Z62" s="160" t="str">
        <f>IFERROR(VLOOKUP(Y62, 【参考】数式用!$A$3:$B$48, 2, FALSE), "")</f>
        <v/>
      </c>
      <c r="AA62" s="38"/>
    </row>
    <row r="63" spans="1:27" ht="38.25" customHeight="1">
      <c r="A63" s="27"/>
      <c r="B63" s="123">
        <f t="shared" si="0"/>
        <v>24</v>
      </c>
      <c r="C63" s="241"/>
      <c r="D63" s="242"/>
      <c r="E63" s="242"/>
      <c r="F63" s="242"/>
      <c r="G63" s="242"/>
      <c r="H63" s="242"/>
      <c r="I63" s="242"/>
      <c r="J63" s="242"/>
      <c r="K63" s="242"/>
      <c r="L63" s="243"/>
      <c r="M63" s="230"/>
      <c r="N63" s="230"/>
      <c r="O63" s="230"/>
      <c r="P63" s="230"/>
      <c r="Q63" s="230"/>
      <c r="R63" s="230"/>
      <c r="S63" s="230"/>
      <c r="T63" s="230"/>
      <c r="U63" s="230"/>
      <c r="V63" s="230"/>
      <c r="W63" s="137"/>
      <c r="X63" s="139"/>
      <c r="Y63" s="139"/>
      <c r="Z63" s="160" t="str">
        <f>IFERROR(VLOOKUP(Y63, 【参考】数式用!$A$3:$B$48, 2, FALSE), "")</f>
        <v/>
      </c>
      <c r="AA63" s="38"/>
    </row>
    <row r="64" spans="1:27" ht="38.25" customHeight="1">
      <c r="A64" s="27"/>
      <c r="B64" s="123">
        <f t="shared" si="0"/>
        <v>25</v>
      </c>
      <c r="C64" s="241"/>
      <c r="D64" s="242"/>
      <c r="E64" s="242"/>
      <c r="F64" s="242"/>
      <c r="G64" s="242"/>
      <c r="H64" s="242"/>
      <c r="I64" s="242"/>
      <c r="J64" s="242"/>
      <c r="K64" s="242"/>
      <c r="L64" s="243"/>
      <c r="M64" s="230"/>
      <c r="N64" s="230"/>
      <c r="O64" s="230"/>
      <c r="P64" s="230"/>
      <c r="Q64" s="230"/>
      <c r="R64" s="230"/>
      <c r="S64" s="230"/>
      <c r="T64" s="230"/>
      <c r="U64" s="230"/>
      <c r="V64" s="230"/>
      <c r="W64" s="137"/>
      <c r="X64" s="139"/>
      <c r="Y64" s="139"/>
      <c r="Z64" s="160" t="str">
        <f>IFERROR(VLOOKUP(Y64, 【参考】数式用!$A$3:$B$48, 2, FALSE), "")</f>
        <v/>
      </c>
      <c r="AA64" s="38"/>
    </row>
    <row r="65" spans="1:27" ht="38.25" customHeight="1">
      <c r="A65" s="27"/>
      <c r="B65" s="123">
        <f t="shared" si="0"/>
        <v>26</v>
      </c>
      <c r="C65" s="241"/>
      <c r="D65" s="242"/>
      <c r="E65" s="242"/>
      <c r="F65" s="242"/>
      <c r="G65" s="242"/>
      <c r="H65" s="242"/>
      <c r="I65" s="242"/>
      <c r="J65" s="242"/>
      <c r="K65" s="242"/>
      <c r="L65" s="243"/>
      <c r="M65" s="230"/>
      <c r="N65" s="230"/>
      <c r="O65" s="230"/>
      <c r="P65" s="230"/>
      <c r="Q65" s="230"/>
      <c r="R65" s="230"/>
      <c r="S65" s="230"/>
      <c r="T65" s="230"/>
      <c r="U65" s="230"/>
      <c r="V65" s="230"/>
      <c r="W65" s="137"/>
      <c r="X65" s="139"/>
      <c r="Y65" s="139"/>
      <c r="Z65" s="160" t="str">
        <f>IFERROR(VLOOKUP(Y65, 【参考】数式用!$A$3:$B$48, 2, FALSE), "")</f>
        <v/>
      </c>
      <c r="AA65" s="38"/>
    </row>
    <row r="66" spans="1:27" ht="38.25" customHeight="1">
      <c r="A66" s="27"/>
      <c r="B66" s="123">
        <f t="shared" si="0"/>
        <v>27</v>
      </c>
      <c r="C66" s="241"/>
      <c r="D66" s="242"/>
      <c r="E66" s="242"/>
      <c r="F66" s="242"/>
      <c r="G66" s="242"/>
      <c r="H66" s="242"/>
      <c r="I66" s="242"/>
      <c r="J66" s="242"/>
      <c r="K66" s="242"/>
      <c r="L66" s="243"/>
      <c r="M66" s="230"/>
      <c r="N66" s="230"/>
      <c r="O66" s="230"/>
      <c r="P66" s="230"/>
      <c r="Q66" s="230"/>
      <c r="R66" s="230"/>
      <c r="S66" s="230"/>
      <c r="T66" s="230"/>
      <c r="U66" s="230"/>
      <c r="V66" s="230"/>
      <c r="W66" s="137"/>
      <c r="X66" s="139"/>
      <c r="Y66" s="139"/>
      <c r="Z66" s="160" t="str">
        <f>IFERROR(VLOOKUP(Y66, 【参考】数式用!$A$3:$B$48, 2, FALSE), "")</f>
        <v/>
      </c>
      <c r="AA66" s="38"/>
    </row>
    <row r="67" spans="1:27" ht="38.25" customHeight="1">
      <c r="A67" s="27"/>
      <c r="B67" s="123">
        <f t="shared" si="0"/>
        <v>28</v>
      </c>
      <c r="C67" s="241"/>
      <c r="D67" s="242"/>
      <c r="E67" s="242"/>
      <c r="F67" s="242"/>
      <c r="G67" s="242"/>
      <c r="H67" s="242"/>
      <c r="I67" s="242"/>
      <c r="J67" s="242"/>
      <c r="K67" s="242"/>
      <c r="L67" s="243"/>
      <c r="M67" s="230"/>
      <c r="N67" s="230"/>
      <c r="O67" s="230"/>
      <c r="P67" s="230"/>
      <c r="Q67" s="230"/>
      <c r="R67" s="230"/>
      <c r="S67" s="230"/>
      <c r="T67" s="230"/>
      <c r="U67" s="230"/>
      <c r="V67" s="230"/>
      <c r="W67" s="137"/>
      <c r="X67" s="139"/>
      <c r="Y67" s="139"/>
      <c r="Z67" s="160" t="str">
        <f>IFERROR(VLOOKUP(Y67, 【参考】数式用!$A$3:$B$48, 2, FALSE), "")</f>
        <v/>
      </c>
      <c r="AA67" s="38"/>
    </row>
    <row r="68" spans="1:27" ht="38.25" customHeight="1">
      <c r="A68" s="27"/>
      <c r="B68" s="123">
        <f t="shared" si="0"/>
        <v>29</v>
      </c>
      <c r="C68" s="241"/>
      <c r="D68" s="242"/>
      <c r="E68" s="242"/>
      <c r="F68" s="242"/>
      <c r="G68" s="242"/>
      <c r="H68" s="242"/>
      <c r="I68" s="242"/>
      <c r="J68" s="242"/>
      <c r="K68" s="242"/>
      <c r="L68" s="243"/>
      <c r="M68" s="230"/>
      <c r="N68" s="230"/>
      <c r="O68" s="230"/>
      <c r="P68" s="230"/>
      <c r="Q68" s="230"/>
      <c r="R68" s="230"/>
      <c r="S68" s="230"/>
      <c r="T68" s="230"/>
      <c r="U68" s="230"/>
      <c r="V68" s="230"/>
      <c r="W68" s="137"/>
      <c r="X68" s="139"/>
      <c r="Y68" s="139"/>
      <c r="Z68" s="160" t="str">
        <f>IFERROR(VLOOKUP(Y68, 【参考】数式用!$A$3:$B$48, 2, FALSE), "")</f>
        <v/>
      </c>
      <c r="AA68" s="38"/>
    </row>
    <row r="69" spans="1:27" ht="38.25" customHeight="1">
      <c r="A69" s="27"/>
      <c r="B69" s="123">
        <f t="shared" si="0"/>
        <v>30</v>
      </c>
      <c r="C69" s="241"/>
      <c r="D69" s="242"/>
      <c r="E69" s="242"/>
      <c r="F69" s="242"/>
      <c r="G69" s="242"/>
      <c r="H69" s="242"/>
      <c r="I69" s="242"/>
      <c r="J69" s="242"/>
      <c r="K69" s="242"/>
      <c r="L69" s="243"/>
      <c r="M69" s="230"/>
      <c r="N69" s="230"/>
      <c r="O69" s="230"/>
      <c r="P69" s="230"/>
      <c r="Q69" s="230"/>
      <c r="R69" s="230"/>
      <c r="S69" s="230"/>
      <c r="T69" s="230"/>
      <c r="U69" s="230"/>
      <c r="V69" s="230"/>
      <c r="W69" s="137"/>
      <c r="X69" s="139"/>
      <c r="Y69" s="139"/>
      <c r="Z69" s="160" t="str">
        <f>IFERROR(VLOOKUP(Y69, 【参考】数式用!$A$3:$B$48, 2, FALSE), "")</f>
        <v/>
      </c>
      <c r="AA69" s="38"/>
    </row>
    <row r="70" spans="1:27" ht="38.25" customHeight="1">
      <c r="A70" s="27"/>
      <c r="B70" s="123">
        <f t="shared" si="0"/>
        <v>31</v>
      </c>
      <c r="C70" s="241"/>
      <c r="D70" s="242"/>
      <c r="E70" s="242"/>
      <c r="F70" s="242"/>
      <c r="G70" s="242"/>
      <c r="H70" s="242"/>
      <c r="I70" s="242"/>
      <c r="J70" s="242"/>
      <c r="K70" s="242"/>
      <c r="L70" s="243"/>
      <c r="M70" s="230"/>
      <c r="N70" s="230"/>
      <c r="O70" s="230"/>
      <c r="P70" s="230"/>
      <c r="Q70" s="230"/>
      <c r="R70" s="230"/>
      <c r="S70" s="230"/>
      <c r="T70" s="230"/>
      <c r="U70" s="230"/>
      <c r="V70" s="230"/>
      <c r="W70" s="137"/>
      <c r="X70" s="139"/>
      <c r="Y70" s="139"/>
      <c r="Z70" s="160" t="str">
        <f>IFERROR(VLOOKUP(Y70, 【参考】数式用!$A$3:$B$48, 2, FALSE), "")</f>
        <v/>
      </c>
      <c r="AA70" s="38"/>
    </row>
    <row r="71" spans="1:27" ht="38.25" customHeight="1">
      <c r="A71" s="27"/>
      <c r="B71" s="123">
        <f t="shared" si="0"/>
        <v>32</v>
      </c>
      <c r="C71" s="241"/>
      <c r="D71" s="242"/>
      <c r="E71" s="242"/>
      <c r="F71" s="242"/>
      <c r="G71" s="242"/>
      <c r="H71" s="242"/>
      <c r="I71" s="242"/>
      <c r="J71" s="242"/>
      <c r="K71" s="242"/>
      <c r="L71" s="243"/>
      <c r="M71" s="230"/>
      <c r="N71" s="230"/>
      <c r="O71" s="230"/>
      <c r="P71" s="230"/>
      <c r="Q71" s="230"/>
      <c r="R71" s="230"/>
      <c r="S71" s="230"/>
      <c r="T71" s="230"/>
      <c r="U71" s="230"/>
      <c r="V71" s="230"/>
      <c r="W71" s="137"/>
      <c r="X71" s="139"/>
      <c r="Y71" s="139"/>
      <c r="Z71" s="160" t="str">
        <f>IFERROR(VLOOKUP(Y71, 【参考】数式用!$A$3:$B$48, 2, FALSE), "")</f>
        <v/>
      </c>
      <c r="AA71" s="38"/>
    </row>
    <row r="72" spans="1:27" ht="38.25" customHeight="1">
      <c r="A72" s="27"/>
      <c r="B72" s="123">
        <f t="shared" si="0"/>
        <v>33</v>
      </c>
      <c r="C72" s="241"/>
      <c r="D72" s="242"/>
      <c r="E72" s="242"/>
      <c r="F72" s="242"/>
      <c r="G72" s="242"/>
      <c r="H72" s="242"/>
      <c r="I72" s="242"/>
      <c r="J72" s="242"/>
      <c r="K72" s="242"/>
      <c r="L72" s="243"/>
      <c r="M72" s="230"/>
      <c r="N72" s="230"/>
      <c r="O72" s="230"/>
      <c r="P72" s="230"/>
      <c r="Q72" s="230"/>
      <c r="R72" s="230"/>
      <c r="S72" s="230"/>
      <c r="T72" s="230"/>
      <c r="U72" s="230"/>
      <c r="V72" s="230"/>
      <c r="W72" s="137"/>
      <c r="X72" s="139"/>
      <c r="Y72" s="139"/>
      <c r="Z72" s="160" t="str">
        <f>IFERROR(VLOOKUP(Y72, 【参考】数式用!$A$3:$B$48, 2, FALSE), "")</f>
        <v/>
      </c>
      <c r="AA72" s="38"/>
    </row>
    <row r="73" spans="1:27" ht="38.25" customHeight="1">
      <c r="A73" s="27"/>
      <c r="B73" s="123">
        <f t="shared" si="0"/>
        <v>34</v>
      </c>
      <c r="C73" s="241"/>
      <c r="D73" s="242"/>
      <c r="E73" s="242"/>
      <c r="F73" s="242"/>
      <c r="G73" s="242"/>
      <c r="H73" s="242"/>
      <c r="I73" s="242"/>
      <c r="J73" s="242"/>
      <c r="K73" s="242"/>
      <c r="L73" s="243"/>
      <c r="M73" s="230"/>
      <c r="N73" s="230"/>
      <c r="O73" s="230"/>
      <c r="P73" s="230"/>
      <c r="Q73" s="230"/>
      <c r="R73" s="230"/>
      <c r="S73" s="230"/>
      <c r="T73" s="230"/>
      <c r="U73" s="230"/>
      <c r="V73" s="230"/>
      <c r="W73" s="137"/>
      <c r="X73" s="139"/>
      <c r="Y73" s="139"/>
      <c r="Z73" s="160" t="str">
        <f>IFERROR(VLOOKUP(Y73, 【参考】数式用!$A$3:$B$48, 2, FALSE), "")</f>
        <v/>
      </c>
      <c r="AA73" s="38"/>
    </row>
    <row r="74" spans="1:27" ht="38.25" customHeight="1">
      <c r="A74" s="27"/>
      <c r="B74" s="123">
        <f t="shared" si="0"/>
        <v>35</v>
      </c>
      <c r="C74" s="241"/>
      <c r="D74" s="242"/>
      <c r="E74" s="242"/>
      <c r="F74" s="242"/>
      <c r="G74" s="242"/>
      <c r="H74" s="242"/>
      <c r="I74" s="242"/>
      <c r="J74" s="242"/>
      <c r="K74" s="242"/>
      <c r="L74" s="243"/>
      <c r="M74" s="230"/>
      <c r="N74" s="230"/>
      <c r="O74" s="230"/>
      <c r="P74" s="230"/>
      <c r="Q74" s="230"/>
      <c r="R74" s="230"/>
      <c r="S74" s="230"/>
      <c r="T74" s="230"/>
      <c r="U74" s="230"/>
      <c r="V74" s="230"/>
      <c r="W74" s="137"/>
      <c r="X74" s="139"/>
      <c r="Y74" s="139"/>
      <c r="Z74" s="160" t="str">
        <f>IFERROR(VLOOKUP(Y74, 【参考】数式用!$A$3:$B$48, 2, FALSE), "")</f>
        <v/>
      </c>
      <c r="AA74" s="38"/>
    </row>
    <row r="75" spans="1:27" ht="38.25" customHeight="1">
      <c r="A75" s="27"/>
      <c r="B75" s="123">
        <f t="shared" si="0"/>
        <v>36</v>
      </c>
      <c r="C75" s="241"/>
      <c r="D75" s="242"/>
      <c r="E75" s="242"/>
      <c r="F75" s="242"/>
      <c r="G75" s="242"/>
      <c r="H75" s="242"/>
      <c r="I75" s="242"/>
      <c r="J75" s="242"/>
      <c r="K75" s="242"/>
      <c r="L75" s="243"/>
      <c r="M75" s="230"/>
      <c r="N75" s="230"/>
      <c r="O75" s="230"/>
      <c r="P75" s="230"/>
      <c r="Q75" s="230"/>
      <c r="R75" s="230"/>
      <c r="S75" s="230"/>
      <c r="T75" s="230"/>
      <c r="U75" s="230"/>
      <c r="V75" s="230"/>
      <c r="W75" s="137"/>
      <c r="X75" s="139"/>
      <c r="Y75" s="139"/>
      <c r="Z75" s="160" t="str">
        <f>IFERROR(VLOOKUP(Y75, 【参考】数式用!$A$3:$B$48, 2, FALSE), "")</f>
        <v/>
      </c>
      <c r="AA75" s="38"/>
    </row>
    <row r="76" spans="1:27" ht="38.25" customHeight="1">
      <c r="A76" s="27"/>
      <c r="B76" s="123">
        <f t="shared" si="0"/>
        <v>37</v>
      </c>
      <c r="C76" s="241"/>
      <c r="D76" s="242"/>
      <c r="E76" s="242"/>
      <c r="F76" s="242"/>
      <c r="G76" s="242"/>
      <c r="H76" s="242"/>
      <c r="I76" s="242"/>
      <c r="J76" s="242"/>
      <c r="K76" s="242"/>
      <c r="L76" s="243"/>
      <c r="M76" s="230"/>
      <c r="N76" s="230"/>
      <c r="O76" s="230"/>
      <c r="P76" s="230"/>
      <c r="Q76" s="230"/>
      <c r="R76" s="230"/>
      <c r="S76" s="230"/>
      <c r="T76" s="230"/>
      <c r="U76" s="230"/>
      <c r="V76" s="230"/>
      <c r="W76" s="137"/>
      <c r="X76" s="139"/>
      <c r="Y76" s="139"/>
      <c r="Z76" s="160" t="str">
        <f>IFERROR(VLOOKUP(Y76, 【参考】数式用!$A$3:$B$48, 2, FALSE), "")</f>
        <v/>
      </c>
      <c r="AA76" s="38"/>
    </row>
    <row r="77" spans="1:27" ht="38.25" customHeight="1">
      <c r="A77" s="27"/>
      <c r="B77" s="123">
        <f t="shared" si="0"/>
        <v>38</v>
      </c>
      <c r="C77" s="241"/>
      <c r="D77" s="242"/>
      <c r="E77" s="242"/>
      <c r="F77" s="242"/>
      <c r="G77" s="242"/>
      <c r="H77" s="242"/>
      <c r="I77" s="242"/>
      <c r="J77" s="242"/>
      <c r="K77" s="242"/>
      <c r="L77" s="243"/>
      <c r="M77" s="230"/>
      <c r="N77" s="230"/>
      <c r="O77" s="230"/>
      <c r="P77" s="230"/>
      <c r="Q77" s="230"/>
      <c r="R77" s="230"/>
      <c r="S77" s="230"/>
      <c r="T77" s="230"/>
      <c r="U77" s="230"/>
      <c r="V77" s="230"/>
      <c r="W77" s="137"/>
      <c r="X77" s="139"/>
      <c r="Y77" s="139"/>
      <c r="Z77" s="160" t="str">
        <f>IFERROR(VLOOKUP(Y77, 【参考】数式用!$A$3:$B$48, 2, FALSE), "")</f>
        <v/>
      </c>
      <c r="AA77" s="38"/>
    </row>
    <row r="78" spans="1:27" ht="38.25" customHeight="1">
      <c r="A78" s="27"/>
      <c r="B78" s="123">
        <f t="shared" si="0"/>
        <v>39</v>
      </c>
      <c r="C78" s="241"/>
      <c r="D78" s="242"/>
      <c r="E78" s="242"/>
      <c r="F78" s="242"/>
      <c r="G78" s="242"/>
      <c r="H78" s="242"/>
      <c r="I78" s="242"/>
      <c r="J78" s="242"/>
      <c r="K78" s="242"/>
      <c r="L78" s="243"/>
      <c r="M78" s="230"/>
      <c r="N78" s="230"/>
      <c r="O78" s="230"/>
      <c r="P78" s="230"/>
      <c r="Q78" s="230"/>
      <c r="R78" s="230"/>
      <c r="S78" s="230"/>
      <c r="T78" s="230"/>
      <c r="U78" s="230"/>
      <c r="V78" s="230"/>
      <c r="W78" s="137"/>
      <c r="X78" s="139"/>
      <c r="Y78" s="139"/>
      <c r="Z78" s="160" t="str">
        <f>IFERROR(VLOOKUP(Y78, 【参考】数式用!$A$3:$B$48, 2, FALSE), "")</f>
        <v/>
      </c>
      <c r="AA78" s="38"/>
    </row>
    <row r="79" spans="1:27" ht="38.25" customHeight="1">
      <c r="A79" s="27"/>
      <c r="B79" s="123">
        <f t="shared" si="0"/>
        <v>40</v>
      </c>
      <c r="C79" s="241"/>
      <c r="D79" s="242"/>
      <c r="E79" s="242"/>
      <c r="F79" s="242"/>
      <c r="G79" s="242"/>
      <c r="H79" s="242"/>
      <c r="I79" s="242"/>
      <c r="J79" s="242"/>
      <c r="K79" s="242"/>
      <c r="L79" s="243"/>
      <c r="M79" s="230"/>
      <c r="N79" s="230"/>
      <c r="O79" s="230"/>
      <c r="P79" s="230"/>
      <c r="Q79" s="230"/>
      <c r="R79" s="230"/>
      <c r="S79" s="230"/>
      <c r="T79" s="230"/>
      <c r="U79" s="230"/>
      <c r="V79" s="230"/>
      <c r="W79" s="137"/>
      <c r="X79" s="139"/>
      <c r="Y79" s="139"/>
      <c r="Z79" s="160" t="str">
        <f>IFERROR(VLOOKUP(Y79, 【参考】数式用!$A$3:$B$48, 2, FALSE), "")</f>
        <v/>
      </c>
      <c r="AA79" s="38"/>
    </row>
    <row r="80" spans="1:27" ht="38.25" customHeight="1">
      <c r="A80" s="27"/>
      <c r="B80" s="123">
        <f t="shared" si="0"/>
        <v>41</v>
      </c>
      <c r="C80" s="241"/>
      <c r="D80" s="242"/>
      <c r="E80" s="242"/>
      <c r="F80" s="242"/>
      <c r="G80" s="242"/>
      <c r="H80" s="242"/>
      <c r="I80" s="242"/>
      <c r="J80" s="242"/>
      <c r="K80" s="242"/>
      <c r="L80" s="243"/>
      <c r="M80" s="230"/>
      <c r="N80" s="230"/>
      <c r="O80" s="230"/>
      <c r="P80" s="230"/>
      <c r="Q80" s="230"/>
      <c r="R80" s="230"/>
      <c r="S80" s="230"/>
      <c r="T80" s="230"/>
      <c r="U80" s="230"/>
      <c r="V80" s="230"/>
      <c r="W80" s="137"/>
      <c r="X80" s="139"/>
      <c r="Y80" s="139"/>
      <c r="Z80" s="160" t="str">
        <f>IFERROR(VLOOKUP(Y80, 【参考】数式用!$A$3:$B$48, 2, FALSE), "")</f>
        <v/>
      </c>
      <c r="AA80" s="38"/>
    </row>
    <row r="81" spans="1:27" ht="38.25" customHeight="1">
      <c r="A81" s="27"/>
      <c r="B81" s="123">
        <f t="shared" si="0"/>
        <v>42</v>
      </c>
      <c r="C81" s="241"/>
      <c r="D81" s="242"/>
      <c r="E81" s="242"/>
      <c r="F81" s="242"/>
      <c r="G81" s="242"/>
      <c r="H81" s="242"/>
      <c r="I81" s="242"/>
      <c r="J81" s="242"/>
      <c r="K81" s="242"/>
      <c r="L81" s="243"/>
      <c r="M81" s="230"/>
      <c r="N81" s="230"/>
      <c r="O81" s="230"/>
      <c r="P81" s="230"/>
      <c r="Q81" s="230"/>
      <c r="R81" s="230"/>
      <c r="S81" s="230"/>
      <c r="T81" s="230"/>
      <c r="U81" s="230"/>
      <c r="V81" s="230"/>
      <c r="W81" s="137"/>
      <c r="X81" s="139"/>
      <c r="Y81" s="139"/>
      <c r="Z81" s="160" t="str">
        <f>IFERROR(VLOOKUP(Y81, 【参考】数式用!$A$3:$B$48, 2, FALSE), "")</f>
        <v/>
      </c>
      <c r="AA81" s="38"/>
    </row>
    <row r="82" spans="1:27" ht="38.25" customHeight="1">
      <c r="A82" s="27"/>
      <c r="B82" s="123">
        <f t="shared" si="0"/>
        <v>43</v>
      </c>
      <c r="C82" s="241"/>
      <c r="D82" s="242"/>
      <c r="E82" s="242"/>
      <c r="F82" s="242"/>
      <c r="G82" s="242"/>
      <c r="H82" s="242"/>
      <c r="I82" s="242"/>
      <c r="J82" s="242"/>
      <c r="K82" s="242"/>
      <c r="L82" s="243"/>
      <c r="M82" s="230"/>
      <c r="N82" s="230"/>
      <c r="O82" s="230"/>
      <c r="P82" s="230"/>
      <c r="Q82" s="230"/>
      <c r="R82" s="230"/>
      <c r="S82" s="230"/>
      <c r="T82" s="230"/>
      <c r="U82" s="230"/>
      <c r="V82" s="230"/>
      <c r="W82" s="137"/>
      <c r="X82" s="139"/>
      <c r="Y82" s="139"/>
      <c r="Z82" s="160" t="str">
        <f>IFERROR(VLOOKUP(Y82, 【参考】数式用!$A$3:$B$48, 2, FALSE), "")</f>
        <v/>
      </c>
      <c r="AA82" s="38"/>
    </row>
    <row r="83" spans="1:27" ht="38.25" customHeight="1">
      <c r="A83" s="27"/>
      <c r="B83" s="123">
        <f t="shared" si="0"/>
        <v>44</v>
      </c>
      <c r="C83" s="241"/>
      <c r="D83" s="242"/>
      <c r="E83" s="242"/>
      <c r="F83" s="242"/>
      <c r="G83" s="242"/>
      <c r="H83" s="242"/>
      <c r="I83" s="242"/>
      <c r="J83" s="242"/>
      <c r="K83" s="242"/>
      <c r="L83" s="243"/>
      <c r="M83" s="230"/>
      <c r="N83" s="230"/>
      <c r="O83" s="230"/>
      <c r="P83" s="230"/>
      <c r="Q83" s="230"/>
      <c r="R83" s="230"/>
      <c r="S83" s="230"/>
      <c r="T83" s="230"/>
      <c r="U83" s="230"/>
      <c r="V83" s="230"/>
      <c r="W83" s="137"/>
      <c r="X83" s="139"/>
      <c r="Y83" s="139"/>
      <c r="Z83" s="160" t="str">
        <f>IFERROR(VLOOKUP(Y83, 【参考】数式用!$A$3:$B$48, 2, FALSE), "")</f>
        <v/>
      </c>
      <c r="AA83" s="38"/>
    </row>
    <row r="84" spans="1:27" ht="38.25" customHeight="1">
      <c r="A84" s="27"/>
      <c r="B84" s="123">
        <f t="shared" si="0"/>
        <v>45</v>
      </c>
      <c r="C84" s="241"/>
      <c r="D84" s="242"/>
      <c r="E84" s="242"/>
      <c r="F84" s="242"/>
      <c r="G84" s="242"/>
      <c r="H84" s="242"/>
      <c r="I84" s="242"/>
      <c r="J84" s="242"/>
      <c r="K84" s="242"/>
      <c r="L84" s="243"/>
      <c r="M84" s="230"/>
      <c r="N84" s="230"/>
      <c r="O84" s="230"/>
      <c r="P84" s="230"/>
      <c r="Q84" s="230"/>
      <c r="R84" s="230"/>
      <c r="S84" s="230"/>
      <c r="T84" s="230"/>
      <c r="U84" s="230"/>
      <c r="V84" s="230"/>
      <c r="W84" s="137"/>
      <c r="X84" s="139"/>
      <c r="Y84" s="139"/>
      <c r="Z84" s="160" t="str">
        <f>IFERROR(VLOOKUP(Y84, 【参考】数式用!$A$3:$B$48, 2, FALSE), "")</f>
        <v/>
      </c>
      <c r="AA84" s="38"/>
    </row>
    <row r="85" spans="1:27" ht="38.25" customHeight="1">
      <c r="A85" s="27"/>
      <c r="B85" s="123">
        <f t="shared" si="0"/>
        <v>46</v>
      </c>
      <c r="C85" s="241"/>
      <c r="D85" s="242"/>
      <c r="E85" s="242"/>
      <c r="F85" s="242"/>
      <c r="G85" s="242"/>
      <c r="H85" s="242"/>
      <c r="I85" s="242"/>
      <c r="J85" s="242"/>
      <c r="K85" s="242"/>
      <c r="L85" s="243"/>
      <c r="M85" s="230"/>
      <c r="N85" s="230"/>
      <c r="O85" s="230"/>
      <c r="P85" s="230"/>
      <c r="Q85" s="230"/>
      <c r="R85" s="230"/>
      <c r="S85" s="230"/>
      <c r="T85" s="230"/>
      <c r="U85" s="230"/>
      <c r="V85" s="230"/>
      <c r="W85" s="137"/>
      <c r="X85" s="139"/>
      <c r="Y85" s="139"/>
      <c r="Z85" s="160" t="str">
        <f>IFERROR(VLOOKUP(Y85, 【参考】数式用!$A$3:$B$48, 2, FALSE), "")</f>
        <v/>
      </c>
      <c r="AA85" s="38"/>
    </row>
    <row r="86" spans="1:27" ht="38.25" customHeight="1">
      <c r="A86" s="27"/>
      <c r="B86" s="123">
        <f t="shared" si="0"/>
        <v>47</v>
      </c>
      <c r="C86" s="241"/>
      <c r="D86" s="242"/>
      <c r="E86" s="242"/>
      <c r="F86" s="242"/>
      <c r="G86" s="242"/>
      <c r="H86" s="242"/>
      <c r="I86" s="242"/>
      <c r="J86" s="242"/>
      <c r="K86" s="242"/>
      <c r="L86" s="243"/>
      <c r="M86" s="230"/>
      <c r="N86" s="230"/>
      <c r="O86" s="230"/>
      <c r="P86" s="230"/>
      <c r="Q86" s="230"/>
      <c r="R86" s="230"/>
      <c r="S86" s="230"/>
      <c r="T86" s="230"/>
      <c r="U86" s="230"/>
      <c r="V86" s="230"/>
      <c r="W86" s="137"/>
      <c r="X86" s="139"/>
      <c r="Y86" s="139"/>
      <c r="Z86" s="160" t="str">
        <f>IFERROR(VLOOKUP(Y86, 【参考】数式用!$A$3:$B$48, 2, FALSE), "")</f>
        <v/>
      </c>
      <c r="AA86" s="38"/>
    </row>
    <row r="87" spans="1:27" ht="38.25" customHeight="1">
      <c r="A87" s="27"/>
      <c r="B87" s="123">
        <f t="shared" si="0"/>
        <v>48</v>
      </c>
      <c r="C87" s="241"/>
      <c r="D87" s="242"/>
      <c r="E87" s="242"/>
      <c r="F87" s="242"/>
      <c r="G87" s="242"/>
      <c r="H87" s="242"/>
      <c r="I87" s="242"/>
      <c r="J87" s="242"/>
      <c r="K87" s="242"/>
      <c r="L87" s="243"/>
      <c r="M87" s="230"/>
      <c r="N87" s="230"/>
      <c r="O87" s="230"/>
      <c r="P87" s="230"/>
      <c r="Q87" s="230"/>
      <c r="R87" s="230"/>
      <c r="S87" s="230"/>
      <c r="T87" s="230"/>
      <c r="U87" s="230"/>
      <c r="V87" s="230"/>
      <c r="W87" s="137"/>
      <c r="X87" s="139"/>
      <c r="Y87" s="139"/>
      <c r="Z87" s="160" t="str">
        <f>IFERROR(VLOOKUP(Y87, 【参考】数式用!$A$3:$B$48, 2, FALSE), "")</f>
        <v/>
      </c>
      <c r="AA87" s="38"/>
    </row>
    <row r="88" spans="1:27" ht="38.25" customHeight="1">
      <c r="A88" s="27"/>
      <c r="B88" s="123">
        <f t="shared" si="0"/>
        <v>49</v>
      </c>
      <c r="C88" s="241"/>
      <c r="D88" s="242"/>
      <c r="E88" s="242"/>
      <c r="F88" s="242"/>
      <c r="G88" s="242"/>
      <c r="H88" s="242"/>
      <c r="I88" s="242"/>
      <c r="J88" s="242"/>
      <c r="K88" s="242"/>
      <c r="L88" s="243"/>
      <c r="M88" s="230"/>
      <c r="N88" s="230"/>
      <c r="O88" s="230"/>
      <c r="P88" s="230"/>
      <c r="Q88" s="230"/>
      <c r="R88" s="230"/>
      <c r="S88" s="230"/>
      <c r="T88" s="230"/>
      <c r="U88" s="230"/>
      <c r="V88" s="230"/>
      <c r="W88" s="137"/>
      <c r="X88" s="139"/>
      <c r="Y88" s="139"/>
      <c r="Z88" s="160" t="str">
        <f>IFERROR(VLOOKUP(Y88, 【参考】数式用!$A$3:$B$48, 2, FALSE), "")</f>
        <v/>
      </c>
      <c r="AA88" s="38"/>
    </row>
    <row r="89" spans="1:27" ht="38.25" customHeight="1">
      <c r="A89" s="27"/>
      <c r="B89" s="123">
        <f t="shared" si="0"/>
        <v>50</v>
      </c>
      <c r="C89" s="241"/>
      <c r="D89" s="242"/>
      <c r="E89" s="242"/>
      <c r="F89" s="242"/>
      <c r="G89" s="242"/>
      <c r="H89" s="242"/>
      <c r="I89" s="242"/>
      <c r="J89" s="242"/>
      <c r="K89" s="242"/>
      <c r="L89" s="243"/>
      <c r="M89" s="230"/>
      <c r="N89" s="230"/>
      <c r="O89" s="230"/>
      <c r="P89" s="230"/>
      <c r="Q89" s="230"/>
      <c r="R89" s="230"/>
      <c r="S89" s="230"/>
      <c r="T89" s="230"/>
      <c r="U89" s="230"/>
      <c r="V89" s="230"/>
      <c r="W89" s="137"/>
      <c r="X89" s="139"/>
      <c r="Y89" s="139"/>
      <c r="Z89" s="160" t="str">
        <f>IFERROR(VLOOKUP(Y89, 【参考】数式用!$A$3:$B$48, 2, FALSE), "")</f>
        <v/>
      </c>
      <c r="AA89" s="38"/>
    </row>
    <row r="90" spans="1:27" ht="38.25" customHeight="1">
      <c r="A90" s="27"/>
      <c r="B90" s="123">
        <f t="shared" si="0"/>
        <v>51</v>
      </c>
      <c r="C90" s="241"/>
      <c r="D90" s="242"/>
      <c r="E90" s="242"/>
      <c r="F90" s="242"/>
      <c r="G90" s="242"/>
      <c r="H90" s="242"/>
      <c r="I90" s="242"/>
      <c r="J90" s="242"/>
      <c r="K90" s="242"/>
      <c r="L90" s="243"/>
      <c r="M90" s="230"/>
      <c r="N90" s="230"/>
      <c r="O90" s="230"/>
      <c r="P90" s="230"/>
      <c r="Q90" s="230"/>
      <c r="R90" s="230"/>
      <c r="S90" s="230"/>
      <c r="T90" s="230"/>
      <c r="U90" s="230"/>
      <c r="V90" s="230"/>
      <c r="W90" s="137"/>
      <c r="X90" s="139"/>
      <c r="Y90" s="139"/>
      <c r="Z90" s="160" t="str">
        <f>IFERROR(VLOOKUP(Y90, 【参考】数式用!$A$3:$B$48, 2, FALSE), "")</f>
        <v/>
      </c>
      <c r="AA90" s="38"/>
    </row>
    <row r="91" spans="1:27" ht="38.25" customHeight="1">
      <c r="A91" s="27"/>
      <c r="B91" s="123">
        <f t="shared" si="0"/>
        <v>52</v>
      </c>
      <c r="C91" s="241"/>
      <c r="D91" s="242"/>
      <c r="E91" s="242"/>
      <c r="F91" s="242"/>
      <c r="G91" s="242"/>
      <c r="H91" s="242"/>
      <c r="I91" s="242"/>
      <c r="J91" s="242"/>
      <c r="K91" s="242"/>
      <c r="L91" s="243"/>
      <c r="M91" s="230"/>
      <c r="N91" s="230"/>
      <c r="O91" s="230"/>
      <c r="P91" s="230"/>
      <c r="Q91" s="230"/>
      <c r="R91" s="230"/>
      <c r="S91" s="230"/>
      <c r="T91" s="230"/>
      <c r="U91" s="230"/>
      <c r="V91" s="230"/>
      <c r="W91" s="137"/>
      <c r="X91" s="139"/>
      <c r="Y91" s="139"/>
      <c r="Z91" s="160" t="str">
        <f>IFERROR(VLOOKUP(Y91, 【参考】数式用!$A$3:$B$48, 2, FALSE), "")</f>
        <v/>
      </c>
      <c r="AA91" s="38"/>
    </row>
    <row r="92" spans="1:27" ht="38.25" customHeight="1">
      <c r="A92" s="27"/>
      <c r="B92" s="123">
        <f t="shared" si="0"/>
        <v>53</v>
      </c>
      <c r="C92" s="241"/>
      <c r="D92" s="242"/>
      <c r="E92" s="242"/>
      <c r="F92" s="242"/>
      <c r="G92" s="242"/>
      <c r="H92" s="242"/>
      <c r="I92" s="242"/>
      <c r="J92" s="242"/>
      <c r="K92" s="242"/>
      <c r="L92" s="243"/>
      <c r="M92" s="230"/>
      <c r="N92" s="230"/>
      <c r="O92" s="230"/>
      <c r="P92" s="230"/>
      <c r="Q92" s="230"/>
      <c r="R92" s="230"/>
      <c r="S92" s="230"/>
      <c r="T92" s="230"/>
      <c r="U92" s="230"/>
      <c r="V92" s="230"/>
      <c r="W92" s="137"/>
      <c r="X92" s="139"/>
      <c r="Y92" s="139"/>
      <c r="Z92" s="160" t="str">
        <f>IFERROR(VLOOKUP(Y92, 【参考】数式用!$A$3:$B$48, 2, FALSE), "")</f>
        <v/>
      </c>
      <c r="AA92" s="38"/>
    </row>
    <row r="93" spans="1:27" ht="38.25" customHeight="1">
      <c r="A93" s="27"/>
      <c r="B93" s="123">
        <f t="shared" si="0"/>
        <v>54</v>
      </c>
      <c r="C93" s="241"/>
      <c r="D93" s="242"/>
      <c r="E93" s="242"/>
      <c r="F93" s="242"/>
      <c r="G93" s="242"/>
      <c r="H93" s="242"/>
      <c r="I93" s="242"/>
      <c r="J93" s="242"/>
      <c r="K93" s="242"/>
      <c r="L93" s="243"/>
      <c r="M93" s="230"/>
      <c r="N93" s="230"/>
      <c r="O93" s="230"/>
      <c r="P93" s="230"/>
      <c r="Q93" s="230"/>
      <c r="R93" s="230"/>
      <c r="S93" s="230"/>
      <c r="T93" s="230"/>
      <c r="U93" s="230"/>
      <c r="V93" s="230"/>
      <c r="W93" s="137"/>
      <c r="X93" s="139"/>
      <c r="Y93" s="139"/>
      <c r="Z93" s="160" t="str">
        <f>IFERROR(VLOOKUP(Y93, 【参考】数式用!$A$3:$B$48, 2, FALSE), "")</f>
        <v/>
      </c>
      <c r="AA93" s="38"/>
    </row>
    <row r="94" spans="1:27" ht="38.25" customHeight="1">
      <c r="A94" s="27"/>
      <c r="B94" s="123">
        <f t="shared" si="0"/>
        <v>55</v>
      </c>
      <c r="C94" s="241"/>
      <c r="D94" s="242"/>
      <c r="E94" s="242"/>
      <c r="F94" s="242"/>
      <c r="G94" s="242"/>
      <c r="H94" s="242"/>
      <c r="I94" s="242"/>
      <c r="J94" s="242"/>
      <c r="K94" s="242"/>
      <c r="L94" s="243"/>
      <c r="M94" s="230"/>
      <c r="N94" s="230"/>
      <c r="O94" s="230"/>
      <c r="P94" s="230"/>
      <c r="Q94" s="230"/>
      <c r="R94" s="230"/>
      <c r="S94" s="230"/>
      <c r="T94" s="230"/>
      <c r="U94" s="230"/>
      <c r="V94" s="230"/>
      <c r="W94" s="137"/>
      <c r="X94" s="139"/>
      <c r="Y94" s="139"/>
      <c r="Z94" s="160" t="str">
        <f>IFERROR(VLOOKUP(Y94, 【参考】数式用!$A$3:$B$48, 2, FALSE), "")</f>
        <v/>
      </c>
      <c r="AA94" s="38"/>
    </row>
    <row r="95" spans="1:27" ht="38.25" customHeight="1">
      <c r="A95" s="27"/>
      <c r="B95" s="123">
        <f t="shared" si="0"/>
        <v>56</v>
      </c>
      <c r="C95" s="241"/>
      <c r="D95" s="242"/>
      <c r="E95" s="242"/>
      <c r="F95" s="242"/>
      <c r="G95" s="242"/>
      <c r="H95" s="242"/>
      <c r="I95" s="242"/>
      <c r="J95" s="242"/>
      <c r="K95" s="242"/>
      <c r="L95" s="243"/>
      <c r="M95" s="230"/>
      <c r="N95" s="230"/>
      <c r="O95" s="230"/>
      <c r="P95" s="230"/>
      <c r="Q95" s="230"/>
      <c r="R95" s="230"/>
      <c r="S95" s="230"/>
      <c r="T95" s="230"/>
      <c r="U95" s="230"/>
      <c r="V95" s="230"/>
      <c r="W95" s="137"/>
      <c r="X95" s="139"/>
      <c r="Y95" s="139"/>
      <c r="Z95" s="160" t="str">
        <f>IFERROR(VLOOKUP(Y95, 【参考】数式用!$A$3:$B$48, 2, FALSE), "")</f>
        <v/>
      </c>
      <c r="AA95" s="38"/>
    </row>
    <row r="96" spans="1:27" ht="38.25" customHeight="1">
      <c r="A96" s="27"/>
      <c r="B96" s="123">
        <f t="shared" si="0"/>
        <v>57</v>
      </c>
      <c r="C96" s="241"/>
      <c r="D96" s="242"/>
      <c r="E96" s="242"/>
      <c r="F96" s="242"/>
      <c r="G96" s="242"/>
      <c r="H96" s="242"/>
      <c r="I96" s="242"/>
      <c r="J96" s="242"/>
      <c r="K96" s="242"/>
      <c r="L96" s="243"/>
      <c r="M96" s="230"/>
      <c r="N96" s="230"/>
      <c r="O96" s="230"/>
      <c r="P96" s="230"/>
      <c r="Q96" s="230"/>
      <c r="R96" s="230"/>
      <c r="S96" s="230"/>
      <c r="T96" s="230"/>
      <c r="U96" s="230"/>
      <c r="V96" s="230"/>
      <c r="W96" s="137"/>
      <c r="X96" s="139"/>
      <c r="Y96" s="139"/>
      <c r="Z96" s="160" t="str">
        <f>IFERROR(VLOOKUP(Y96, 【参考】数式用!$A$3:$B$48, 2, FALSE), "")</f>
        <v/>
      </c>
      <c r="AA96" s="38"/>
    </row>
    <row r="97" spans="1:27" ht="38.25" customHeight="1">
      <c r="A97" s="27"/>
      <c r="B97" s="123">
        <f t="shared" si="0"/>
        <v>58</v>
      </c>
      <c r="C97" s="241"/>
      <c r="D97" s="242"/>
      <c r="E97" s="242"/>
      <c r="F97" s="242"/>
      <c r="G97" s="242"/>
      <c r="H97" s="242"/>
      <c r="I97" s="242"/>
      <c r="J97" s="242"/>
      <c r="K97" s="242"/>
      <c r="L97" s="243"/>
      <c r="M97" s="230"/>
      <c r="N97" s="230"/>
      <c r="O97" s="230"/>
      <c r="P97" s="230"/>
      <c r="Q97" s="230"/>
      <c r="R97" s="230"/>
      <c r="S97" s="230"/>
      <c r="T97" s="230"/>
      <c r="U97" s="230"/>
      <c r="V97" s="230"/>
      <c r="W97" s="137"/>
      <c r="X97" s="139"/>
      <c r="Y97" s="139"/>
      <c r="Z97" s="160" t="str">
        <f>IFERROR(VLOOKUP(Y97, 【参考】数式用!$A$3:$B$48, 2, FALSE), "")</f>
        <v/>
      </c>
      <c r="AA97" s="38"/>
    </row>
    <row r="98" spans="1:27" ht="38.25" customHeight="1">
      <c r="A98" s="27"/>
      <c r="B98" s="123">
        <f t="shared" si="0"/>
        <v>59</v>
      </c>
      <c r="C98" s="241"/>
      <c r="D98" s="242"/>
      <c r="E98" s="242"/>
      <c r="F98" s="242"/>
      <c r="G98" s="242"/>
      <c r="H98" s="242"/>
      <c r="I98" s="242"/>
      <c r="J98" s="242"/>
      <c r="K98" s="242"/>
      <c r="L98" s="243"/>
      <c r="M98" s="230"/>
      <c r="N98" s="230"/>
      <c r="O98" s="230"/>
      <c r="P98" s="230"/>
      <c r="Q98" s="230"/>
      <c r="R98" s="230"/>
      <c r="S98" s="230"/>
      <c r="T98" s="230"/>
      <c r="U98" s="230"/>
      <c r="V98" s="230"/>
      <c r="W98" s="137"/>
      <c r="X98" s="139"/>
      <c r="Y98" s="139"/>
      <c r="Z98" s="160" t="str">
        <f>IFERROR(VLOOKUP(Y98, 【参考】数式用!$A$3:$B$48, 2, FALSE), "")</f>
        <v/>
      </c>
      <c r="AA98" s="38"/>
    </row>
    <row r="99" spans="1:27" ht="38.25" customHeight="1">
      <c r="A99" s="27"/>
      <c r="B99" s="123">
        <f t="shared" si="0"/>
        <v>60</v>
      </c>
      <c r="C99" s="241"/>
      <c r="D99" s="242"/>
      <c r="E99" s="242"/>
      <c r="F99" s="242"/>
      <c r="G99" s="242"/>
      <c r="H99" s="242"/>
      <c r="I99" s="242"/>
      <c r="J99" s="242"/>
      <c r="K99" s="242"/>
      <c r="L99" s="243"/>
      <c r="M99" s="230"/>
      <c r="N99" s="230"/>
      <c r="O99" s="230"/>
      <c r="P99" s="230"/>
      <c r="Q99" s="230"/>
      <c r="R99" s="230"/>
      <c r="S99" s="230"/>
      <c r="T99" s="230"/>
      <c r="U99" s="230"/>
      <c r="V99" s="230"/>
      <c r="W99" s="137"/>
      <c r="X99" s="139"/>
      <c r="Y99" s="139"/>
      <c r="Z99" s="160" t="str">
        <f>IFERROR(VLOOKUP(Y99, 【参考】数式用!$A$3:$B$48, 2, FALSE), "")</f>
        <v/>
      </c>
      <c r="AA99" s="38"/>
    </row>
    <row r="100" spans="1:27" ht="38.25" customHeight="1">
      <c r="A100" s="27"/>
      <c r="B100" s="123">
        <f t="shared" si="0"/>
        <v>61</v>
      </c>
      <c r="C100" s="241"/>
      <c r="D100" s="242"/>
      <c r="E100" s="242"/>
      <c r="F100" s="242"/>
      <c r="G100" s="242"/>
      <c r="H100" s="242"/>
      <c r="I100" s="242"/>
      <c r="J100" s="242"/>
      <c r="K100" s="242"/>
      <c r="L100" s="243"/>
      <c r="M100" s="230"/>
      <c r="N100" s="230"/>
      <c r="O100" s="230"/>
      <c r="P100" s="230"/>
      <c r="Q100" s="230"/>
      <c r="R100" s="230"/>
      <c r="S100" s="230"/>
      <c r="T100" s="230"/>
      <c r="U100" s="230"/>
      <c r="V100" s="230"/>
      <c r="W100" s="137"/>
      <c r="X100" s="139"/>
      <c r="Y100" s="139"/>
      <c r="Z100" s="160" t="str">
        <f>IFERROR(VLOOKUP(Y100, 【参考】数式用!$A$3:$B$48, 2, FALSE), "")</f>
        <v/>
      </c>
      <c r="AA100" s="38"/>
    </row>
    <row r="101" spans="1:27" ht="38.25" customHeight="1">
      <c r="A101" s="27"/>
      <c r="B101" s="123">
        <f t="shared" si="0"/>
        <v>62</v>
      </c>
      <c r="C101" s="241"/>
      <c r="D101" s="242"/>
      <c r="E101" s="242"/>
      <c r="F101" s="242"/>
      <c r="G101" s="242"/>
      <c r="H101" s="242"/>
      <c r="I101" s="242"/>
      <c r="J101" s="242"/>
      <c r="K101" s="242"/>
      <c r="L101" s="243"/>
      <c r="M101" s="230"/>
      <c r="N101" s="230"/>
      <c r="O101" s="230"/>
      <c r="P101" s="230"/>
      <c r="Q101" s="230"/>
      <c r="R101" s="230"/>
      <c r="S101" s="230"/>
      <c r="T101" s="230"/>
      <c r="U101" s="230"/>
      <c r="V101" s="230"/>
      <c r="W101" s="137"/>
      <c r="X101" s="139"/>
      <c r="Y101" s="139"/>
      <c r="Z101" s="160" t="str">
        <f>IFERROR(VLOOKUP(Y101, 【参考】数式用!$A$3:$B$48, 2, FALSE), "")</f>
        <v/>
      </c>
      <c r="AA101" s="38"/>
    </row>
    <row r="102" spans="1:27" ht="38.25" customHeight="1">
      <c r="A102" s="27"/>
      <c r="B102" s="123">
        <f t="shared" si="0"/>
        <v>63</v>
      </c>
      <c r="C102" s="241"/>
      <c r="D102" s="242"/>
      <c r="E102" s="242"/>
      <c r="F102" s="242"/>
      <c r="G102" s="242"/>
      <c r="H102" s="242"/>
      <c r="I102" s="242"/>
      <c r="J102" s="242"/>
      <c r="K102" s="242"/>
      <c r="L102" s="243"/>
      <c r="M102" s="230"/>
      <c r="N102" s="230"/>
      <c r="O102" s="230"/>
      <c r="P102" s="230"/>
      <c r="Q102" s="230"/>
      <c r="R102" s="230"/>
      <c r="S102" s="230"/>
      <c r="T102" s="230"/>
      <c r="U102" s="230"/>
      <c r="V102" s="230"/>
      <c r="W102" s="137"/>
      <c r="X102" s="139"/>
      <c r="Y102" s="139"/>
      <c r="Z102" s="160" t="str">
        <f>IFERROR(VLOOKUP(Y102, 【参考】数式用!$A$3:$B$48, 2, FALSE), "")</f>
        <v/>
      </c>
      <c r="AA102" s="38"/>
    </row>
    <row r="103" spans="1:27" ht="38.25" customHeight="1">
      <c r="A103" s="27"/>
      <c r="B103" s="123">
        <f t="shared" si="0"/>
        <v>64</v>
      </c>
      <c r="C103" s="241"/>
      <c r="D103" s="242"/>
      <c r="E103" s="242"/>
      <c r="F103" s="242"/>
      <c r="G103" s="242"/>
      <c r="H103" s="242"/>
      <c r="I103" s="242"/>
      <c r="J103" s="242"/>
      <c r="K103" s="242"/>
      <c r="L103" s="243"/>
      <c r="M103" s="230"/>
      <c r="N103" s="230"/>
      <c r="O103" s="230"/>
      <c r="P103" s="230"/>
      <c r="Q103" s="230"/>
      <c r="R103" s="230"/>
      <c r="S103" s="230"/>
      <c r="T103" s="230"/>
      <c r="U103" s="230"/>
      <c r="V103" s="230"/>
      <c r="W103" s="137"/>
      <c r="X103" s="139"/>
      <c r="Y103" s="139"/>
      <c r="Z103" s="160" t="str">
        <f>IFERROR(VLOOKUP(Y103, 【参考】数式用!$A$3:$B$48, 2, FALSE), "")</f>
        <v/>
      </c>
      <c r="AA103" s="38"/>
    </row>
    <row r="104" spans="1:27" ht="38.25" customHeight="1">
      <c r="A104" s="27"/>
      <c r="B104" s="123">
        <f t="shared" si="0"/>
        <v>65</v>
      </c>
      <c r="C104" s="241"/>
      <c r="D104" s="242"/>
      <c r="E104" s="242"/>
      <c r="F104" s="242"/>
      <c r="G104" s="242"/>
      <c r="H104" s="242"/>
      <c r="I104" s="242"/>
      <c r="J104" s="242"/>
      <c r="K104" s="242"/>
      <c r="L104" s="243"/>
      <c r="M104" s="230"/>
      <c r="N104" s="230"/>
      <c r="O104" s="230"/>
      <c r="P104" s="230"/>
      <c r="Q104" s="230"/>
      <c r="R104" s="230"/>
      <c r="S104" s="230"/>
      <c r="T104" s="230"/>
      <c r="U104" s="230"/>
      <c r="V104" s="230"/>
      <c r="W104" s="137"/>
      <c r="X104" s="139"/>
      <c r="Y104" s="139"/>
      <c r="Z104" s="160" t="str">
        <f>IFERROR(VLOOKUP(Y104, 【参考】数式用!$A$3:$B$48, 2, FALSE), "")</f>
        <v/>
      </c>
      <c r="AA104" s="38"/>
    </row>
    <row r="105" spans="1:27" ht="38.25" customHeight="1">
      <c r="A105" s="27"/>
      <c r="B105" s="123">
        <f t="shared" si="0"/>
        <v>66</v>
      </c>
      <c r="C105" s="241"/>
      <c r="D105" s="242"/>
      <c r="E105" s="242"/>
      <c r="F105" s="242"/>
      <c r="G105" s="242"/>
      <c r="H105" s="242"/>
      <c r="I105" s="242"/>
      <c r="J105" s="242"/>
      <c r="K105" s="242"/>
      <c r="L105" s="243"/>
      <c r="M105" s="230"/>
      <c r="N105" s="230"/>
      <c r="O105" s="230"/>
      <c r="P105" s="230"/>
      <c r="Q105" s="230"/>
      <c r="R105" s="230"/>
      <c r="S105" s="230"/>
      <c r="T105" s="230"/>
      <c r="U105" s="230"/>
      <c r="V105" s="230"/>
      <c r="W105" s="137"/>
      <c r="X105" s="139"/>
      <c r="Y105" s="139"/>
      <c r="Z105" s="160" t="str">
        <f>IFERROR(VLOOKUP(Y105, 【参考】数式用!$A$3:$B$48, 2, FALSE), "")</f>
        <v/>
      </c>
      <c r="AA105" s="38"/>
    </row>
    <row r="106" spans="1:27" ht="38.25" customHeight="1">
      <c r="A106" s="27"/>
      <c r="B106" s="123">
        <f t="shared" ref="B106:B139" si="1">B105+1</f>
        <v>67</v>
      </c>
      <c r="C106" s="241"/>
      <c r="D106" s="242"/>
      <c r="E106" s="242"/>
      <c r="F106" s="242"/>
      <c r="G106" s="242"/>
      <c r="H106" s="242"/>
      <c r="I106" s="242"/>
      <c r="J106" s="242"/>
      <c r="K106" s="242"/>
      <c r="L106" s="243"/>
      <c r="M106" s="230"/>
      <c r="N106" s="230"/>
      <c r="O106" s="230"/>
      <c r="P106" s="230"/>
      <c r="Q106" s="230"/>
      <c r="R106" s="230"/>
      <c r="S106" s="230"/>
      <c r="T106" s="230"/>
      <c r="U106" s="230"/>
      <c r="V106" s="230"/>
      <c r="W106" s="137"/>
      <c r="X106" s="139"/>
      <c r="Y106" s="139"/>
      <c r="Z106" s="160" t="str">
        <f>IFERROR(VLOOKUP(Y106, 【参考】数式用!$A$3:$B$48, 2, FALSE), "")</f>
        <v/>
      </c>
      <c r="AA106" s="38"/>
    </row>
    <row r="107" spans="1:27" ht="38.25" customHeight="1">
      <c r="A107" s="27"/>
      <c r="B107" s="123">
        <f t="shared" si="1"/>
        <v>68</v>
      </c>
      <c r="C107" s="241"/>
      <c r="D107" s="242"/>
      <c r="E107" s="242"/>
      <c r="F107" s="242"/>
      <c r="G107" s="242"/>
      <c r="H107" s="242"/>
      <c r="I107" s="242"/>
      <c r="J107" s="242"/>
      <c r="K107" s="242"/>
      <c r="L107" s="243"/>
      <c r="M107" s="230"/>
      <c r="N107" s="230"/>
      <c r="O107" s="230"/>
      <c r="P107" s="230"/>
      <c r="Q107" s="230"/>
      <c r="R107" s="230"/>
      <c r="S107" s="230"/>
      <c r="T107" s="230"/>
      <c r="U107" s="230"/>
      <c r="V107" s="230"/>
      <c r="W107" s="137"/>
      <c r="X107" s="139"/>
      <c r="Y107" s="139"/>
      <c r="Z107" s="160" t="str">
        <f>IFERROR(VLOOKUP(Y107, 【参考】数式用!$A$3:$B$48, 2, FALSE), "")</f>
        <v/>
      </c>
      <c r="AA107" s="38"/>
    </row>
    <row r="108" spans="1:27" ht="38.25" customHeight="1">
      <c r="A108" s="27"/>
      <c r="B108" s="123">
        <f t="shared" si="1"/>
        <v>69</v>
      </c>
      <c r="C108" s="241"/>
      <c r="D108" s="242"/>
      <c r="E108" s="242"/>
      <c r="F108" s="242"/>
      <c r="G108" s="242"/>
      <c r="H108" s="242"/>
      <c r="I108" s="242"/>
      <c r="J108" s="242"/>
      <c r="K108" s="242"/>
      <c r="L108" s="243"/>
      <c r="M108" s="230"/>
      <c r="N108" s="230"/>
      <c r="O108" s="230"/>
      <c r="P108" s="230"/>
      <c r="Q108" s="230"/>
      <c r="R108" s="230"/>
      <c r="S108" s="230"/>
      <c r="T108" s="230"/>
      <c r="U108" s="230"/>
      <c r="V108" s="230"/>
      <c r="W108" s="137"/>
      <c r="X108" s="139"/>
      <c r="Y108" s="139"/>
      <c r="Z108" s="160" t="str">
        <f>IFERROR(VLOOKUP(Y108, 【参考】数式用!$A$3:$B$48, 2, FALSE), "")</f>
        <v/>
      </c>
      <c r="AA108" s="38"/>
    </row>
    <row r="109" spans="1:27" ht="38.25" customHeight="1">
      <c r="A109" s="27"/>
      <c r="B109" s="123">
        <f t="shared" si="1"/>
        <v>70</v>
      </c>
      <c r="C109" s="241"/>
      <c r="D109" s="242"/>
      <c r="E109" s="242"/>
      <c r="F109" s="242"/>
      <c r="G109" s="242"/>
      <c r="H109" s="242"/>
      <c r="I109" s="242"/>
      <c r="J109" s="242"/>
      <c r="K109" s="242"/>
      <c r="L109" s="243"/>
      <c r="M109" s="230"/>
      <c r="N109" s="230"/>
      <c r="O109" s="230"/>
      <c r="P109" s="230"/>
      <c r="Q109" s="230"/>
      <c r="R109" s="230"/>
      <c r="S109" s="230"/>
      <c r="T109" s="230"/>
      <c r="U109" s="230"/>
      <c r="V109" s="230"/>
      <c r="W109" s="137"/>
      <c r="X109" s="139"/>
      <c r="Y109" s="139"/>
      <c r="Z109" s="160" t="str">
        <f>IFERROR(VLOOKUP(Y109, 【参考】数式用!$A$3:$B$48, 2, FALSE), "")</f>
        <v/>
      </c>
      <c r="AA109" s="38"/>
    </row>
    <row r="110" spans="1:27" ht="38.25" customHeight="1">
      <c r="A110" s="27"/>
      <c r="B110" s="123">
        <f t="shared" si="1"/>
        <v>71</v>
      </c>
      <c r="C110" s="241"/>
      <c r="D110" s="242"/>
      <c r="E110" s="242"/>
      <c r="F110" s="242"/>
      <c r="G110" s="242"/>
      <c r="H110" s="242"/>
      <c r="I110" s="242"/>
      <c r="J110" s="242"/>
      <c r="K110" s="242"/>
      <c r="L110" s="243"/>
      <c r="M110" s="230"/>
      <c r="N110" s="230"/>
      <c r="O110" s="230"/>
      <c r="P110" s="230"/>
      <c r="Q110" s="230"/>
      <c r="R110" s="230"/>
      <c r="S110" s="230"/>
      <c r="T110" s="230"/>
      <c r="U110" s="230"/>
      <c r="V110" s="230"/>
      <c r="W110" s="137"/>
      <c r="X110" s="139"/>
      <c r="Y110" s="139"/>
      <c r="Z110" s="160" t="str">
        <f>IFERROR(VLOOKUP(Y110, 【参考】数式用!$A$3:$B$48, 2, FALSE), "")</f>
        <v/>
      </c>
      <c r="AA110" s="38"/>
    </row>
    <row r="111" spans="1:27" ht="38.25" customHeight="1">
      <c r="A111" s="27"/>
      <c r="B111" s="123">
        <f t="shared" si="1"/>
        <v>72</v>
      </c>
      <c r="C111" s="241"/>
      <c r="D111" s="242"/>
      <c r="E111" s="242"/>
      <c r="F111" s="242"/>
      <c r="G111" s="242"/>
      <c r="H111" s="242"/>
      <c r="I111" s="242"/>
      <c r="J111" s="242"/>
      <c r="K111" s="242"/>
      <c r="L111" s="243"/>
      <c r="M111" s="230"/>
      <c r="N111" s="230"/>
      <c r="O111" s="230"/>
      <c r="P111" s="230"/>
      <c r="Q111" s="230"/>
      <c r="R111" s="230"/>
      <c r="S111" s="230"/>
      <c r="T111" s="230"/>
      <c r="U111" s="230"/>
      <c r="V111" s="230"/>
      <c r="W111" s="137"/>
      <c r="X111" s="139"/>
      <c r="Y111" s="139"/>
      <c r="Z111" s="160" t="str">
        <f>IFERROR(VLOOKUP(Y111, 【参考】数式用!$A$3:$B$48, 2, FALSE), "")</f>
        <v/>
      </c>
      <c r="AA111" s="38"/>
    </row>
    <row r="112" spans="1:27" ht="38.25" customHeight="1">
      <c r="A112" s="27"/>
      <c r="B112" s="123">
        <f t="shared" si="1"/>
        <v>73</v>
      </c>
      <c r="C112" s="241"/>
      <c r="D112" s="242"/>
      <c r="E112" s="242"/>
      <c r="F112" s="242"/>
      <c r="G112" s="242"/>
      <c r="H112" s="242"/>
      <c r="I112" s="242"/>
      <c r="J112" s="242"/>
      <c r="K112" s="242"/>
      <c r="L112" s="243"/>
      <c r="M112" s="230"/>
      <c r="N112" s="230"/>
      <c r="O112" s="230"/>
      <c r="P112" s="230"/>
      <c r="Q112" s="230"/>
      <c r="R112" s="230"/>
      <c r="S112" s="230"/>
      <c r="T112" s="230"/>
      <c r="U112" s="230"/>
      <c r="V112" s="230"/>
      <c r="W112" s="137"/>
      <c r="X112" s="139"/>
      <c r="Y112" s="139"/>
      <c r="Z112" s="160" t="str">
        <f>IFERROR(VLOOKUP(Y112, 【参考】数式用!$A$3:$B$48, 2, FALSE), "")</f>
        <v/>
      </c>
      <c r="AA112" s="38"/>
    </row>
    <row r="113" spans="1:27" ht="38.25" customHeight="1">
      <c r="A113" s="27"/>
      <c r="B113" s="123">
        <f t="shared" si="1"/>
        <v>74</v>
      </c>
      <c r="C113" s="241"/>
      <c r="D113" s="242"/>
      <c r="E113" s="242"/>
      <c r="F113" s="242"/>
      <c r="G113" s="242"/>
      <c r="H113" s="242"/>
      <c r="I113" s="242"/>
      <c r="J113" s="242"/>
      <c r="K113" s="242"/>
      <c r="L113" s="243"/>
      <c r="M113" s="230"/>
      <c r="N113" s="230"/>
      <c r="O113" s="230"/>
      <c r="P113" s="230"/>
      <c r="Q113" s="230"/>
      <c r="R113" s="230"/>
      <c r="S113" s="230"/>
      <c r="T113" s="230"/>
      <c r="U113" s="230"/>
      <c r="V113" s="230"/>
      <c r="W113" s="137"/>
      <c r="X113" s="139"/>
      <c r="Y113" s="139"/>
      <c r="Z113" s="160" t="str">
        <f>IFERROR(VLOOKUP(Y113, 【参考】数式用!$A$3:$B$48, 2, FALSE), "")</f>
        <v/>
      </c>
      <c r="AA113" s="38"/>
    </row>
    <row r="114" spans="1:27" ht="38.25" customHeight="1">
      <c r="A114" s="27"/>
      <c r="B114" s="123">
        <f t="shared" si="1"/>
        <v>75</v>
      </c>
      <c r="C114" s="241"/>
      <c r="D114" s="242"/>
      <c r="E114" s="242"/>
      <c r="F114" s="242"/>
      <c r="G114" s="242"/>
      <c r="H114" s="242"/>
      <c r="I114" s="242"/>
      <c r="J114" s="242"/>
      <c r="K114" s="242"/>
      <c r="L114" s="243"/>
      <c r="M114" s="230"/>
      <c r="N114" s="230"/>
      <c r="O114" s="230"/>
      <c r="P114" s="230"/>
      <c r="Q114" s="230"/>
      <c r="R114" s="230"/>
      <c r="S114" s="230"/>
      <c r="T114" s="230"/>
      <c r="U114" s="230"/>
      <c r="V114" s="230"/>
      <c r="W114" s="137"/>
      <c r="X114" s="139"/>
      <c r="Y114" s="139"/>
      <c r="Z114" s="160" t="str">
        <f>IFERROR(VLOOKUP(Y114, 【参考】数式用!$A$3:$B$48, 2, FALSE), "")</f>
        <v/>
      </c>
      <c r="AA114" s="38"/>
    </row>
    <row r="115" spans="1:27" ht="38.25" customHeight="1">
      <c r="A115" s="27"/>
      <c r="B115" s="123">
        <f t="shared" si="1"/>
        <v>76</v>
      </c>
      <c r="C115" s="241"/>
      <c r="D115" s="242"/>
      <c r="E115" s="242"/>
      <c r="F115" s="242"/>
      <c r="G115" s="242"/>
      <c r="H115" s="242"/>
      <c r="I115" s="242"/>
      <c r="J115" s="242"/>
      <c r="K115" s="242"/>
      <c r="L115" s="243"/>
      <c r="M115" s="230"/>
      <c r="N115" s="230"/>
      <c r="O115" s="230"/>
      <c r="P115" s="230"/>
      <c r="Q115" s="230"/>
      <c r="R115" s="230"/>
      <c r="S115" s="230"/>
      <c r="T115" s="230"/>
      <c r="U115" s="230"/>
      <c r="V115" s="230"/>
      <c r="W115" s="137"/>
      <c r="X115" s="139"/>
      <c r="Y115" s="139"/>
      <c r="Z115" s="160" t="str">
        <f>IFERROR(VLOOKUP(Y115, 【参考】数式用!$A$3:$B$48, 2, FALSE), "")</f>
        <v/>
      </c>
      <c r="AA115" s="38"/>
    </row>
    <row r="116" spans="1:27" ht="38.25" customHeight="1">
      <c r="A116" s="27"/>
      <c r="B116" s="123">
        <f t="shared" si="1"/>
        <v>77</v>
      </c>
      <c r="C116" s="241"/>
      <c r="D116" s="242"/>
      <c r="E116" s="242"/>
      <c r="F116" s="242"/>
      <c r="G116" s="242"/>
      <c r="H116" s="242"/>
      <c r="I116" s="242"/>
      <c r="J116" s="242"/>
      <c r="K116" s="242"/>
      <c r="L116" s="243"/>
      <c r="M116" s="230"/>
      <c r="N116" s="230"/>
      <c r="O116" s="230"/>
      <c r="P116" s="230"/>
      <c r="Q116" s="230"/>
      <c r="R116" s="230"/>
      <c r="S116" s="230"/>
      <c r="T116" s="230"/>
      <c r="U116" s="230"/>
      <c r="V116" s="230"/>
      <c r="W116" s="137"/>
      <c r="X116" s="139"/>
      <c r="Y116" s="139"/>
      <c r="Z116" s="160" t="str">
        <f>IFERROR(VLOOKUP(Y116, 【参考】数式用!$A$3:$B$48, 2, FALSE), "")</f>
        <v/>
      </c>
      <c r="AA116" s="38"/>
    </row>
    <row r="117" spans="1:27" ht="38.25" customHeight="1">
      <c r="A117" s="27"/>
      <c r="B117" s="123">
        <f t="shared" si="1"/>
        <v>78</v>
      </c>
      <c r="C117" s="241"/>
      <c r="D117" s="242"/>
      <c r="E117" s="242"/>
      <c r="F117" s="242"/>
      <c r="G117" s="242"/>
      <c r="H117" s="242"/>
      <c r="I117" s="242"/>
      <c r="J117" s="242"/>
      <c r="K117" s="242"/>
      <c r="L117" s="243"/>
      <c r="M117" s="230"/>
      <c r="N117" s="230"/>
      <c r="O117" s="230"/>
      <c r="P117" s="230"/>
      <c r="Q117" s="230"/>
      <c r="R117" s="230"/>
      <c r="S117" s="230"/>
      <c r="T117" s="230"/>
      <c r="U117" s="230"/>
      <c r="V117" s="230"/>
      <c r="W117" s="137"/>
      <c r="X117" s="139"/>
      <c r="Y117" s="139"/>
      <c r="Z117" s="160" t="str">
        <f>IFERROR(VLOOKUP(Y117, 【参考】数式用!$A$3:$B$48, 2, FALSE), "")</f>
        <v/>
      </c>
      <c r="AA117" s="38"/>
    </row>
    <row r="118" spans="1:27" ht="38.25" customHeight="1">
      <c r="A118" s="27"/>
      <c r="B118" s="123">
        <f t="shared" si="1"/>
        <v>79</v>
      </c>
      <c r="C118" s="241"/>
      <c r="D118" s="242"/>
      <c r="E118" s="242"/>
      <c r="F118" s="242"/>
      <c r="G118" s="242"/>
      <c r="H118" s="242"/>
      <c r="I118" s="242"/>
      <c r="J118" s="242"/>
      <c r="K118" s="242"/>
      <c r="L118" s="243"/>
      <c r="M118" s="230"/>
      <c r="N118" s="230"/>
      <c r="O118" s="230"/>
      <c r="P118" s="230"/>
      <c r="Q118" s="230"/>
      <c r="R118" s="230"/>
      <c r="S118" s="230"/>
      <c r="T118" s="230"/>
      <c r="U118" s="230"/>
      <c r="V118" s="230"/>
      <c r="W118" s="137"/>
      <c r="X118" s="139"/>
      <c r="Y118" s="139"/>
      <c r="Z118" s="160" t="str">
        <f>IFERROR(VLOOKUP(Y118, 【参考】数式用!$A$3:$B$48, 2, FALSE), "")</f>
        <v/>
      </c>
      <c r="AA118" s="38"/>
    </row>
    <row r="119" spans="1:27" ht="38.25" customHeight="1">
      <c r="A119" s="27"/>
      <c r="B119" s="123">
        <f t="shared" si="1"/>
        <v>80</v>
      </c>
      <c r="C119" s="241"/>
      <c r="D119" s="242"/>
      <c r="E119" s="242"/>
      <c r="F119" s="242"/>
      <c r="G119" s="242"/>
      <c r="H119" s="242"/>
      <c r="I119" s="242"/>
      <c r="J119" s="242"/>
      <c r="K119" s="242"/>
      <c r="L119" s="243"/>
      <c r="M119" s="230"/>
      <c r="N119" s="230"/>
      <c r="O119" s="230"/>
      <c r="P119" s="230"/>
      <c r="Q119" s="230"/>
      <c r="R119" s="230"/>
      <c r="S119" s="230"/>
      <c r="T119" s="230"/>
      <c r="U119" s="230"/>
      <c r="V119" s="230"/>
      <c r="W119" s="137"/>
      <c r="X119" s="139"/>
      <c r="Y119" s="139"/>
      <c r="Z119" s="160" t="str">
        <f>IFERROR(VLOOKUP(Y119, 【参考】数式用!$A$3:$B$48, 2, FALSE), "")</f>
        <v/>
      </c>
      <c r="AA119" s="38"/>
    </row>
    <row r="120" spans="1:27" ht="38.25" customHeight="1">
      <c r="A120" s="27"/>
      <c r="B120" s="123">
        <f t="shared" si="1"/>
        <v>81</v>
      </c>
      <c r="C120" s="241"/>
      <c r="D120" s="242"/>
      <c r="E120" s="242"/>
      <c r="F120" s="242"/>
      <c r="G120" s="242"/>
      <c r="H120" s="242"/>
      <c r="I120" s="242"/>
      <c r="J120" s="242"/>
      <c r="K120" s="242"/>
      <c r="L120" s="243"/>
      <c r="M120" s="230"/>
      <c r="N120" s="230"/>
      <c r="O120" s="230"/>
      <c r="P120" s="230"/>
      <c r="Q120" s="230"/>
      <c r="R120" s="230"/>
      <c r="S120" s="230"/>
      <c r="T120" s="230"/>
      <c r="U120" s="230"/>
      <c r="V120" s="230"/>
      <c r="W120" s="137"/>
      <c r="X120" s="139"/>
      <c r="Y120" s="139"/>
      <c r="Z120" s="160" t="str">
        <f>IFERROR(VLOOKUP(Y120, 【参考】数式用!$A$3:$B$48, 2, FALSE), "")</f>
        <v/>
      </c>
      <c r="AA120" s="38"/>
    </row>
    <row r="121" spans="1:27" ht="38.25" customHeight="1">
      <c r="A121" s="27"/>
      <c r="B121" s="123">
        <f t="shared" si="1"/>
        <v>82</v>
      </c>
      <c r="C121" s="241"/>
      <c r="D121" s="242"/>
      <c r="E121" s="242"/>
      <c r="F121" s="242"/>
      <c r="G121" s="242"/>
      <c r="H121" s="242"/>
      <c r="I121" s="242"/>
      <c r="J121" s="242"/>
      <c r="K121" s="242"/>
      <c r="L121" s="243"/>
      <c r="M121" s="230"/>
      <c r="N121" s="230"/>
      <c r="O121" s="230"/>
      <c r="P121" s="230"/>
      <c r="Q121" s="230"/>
      <c r="R121" s="230"/>
      <c r="S121" s="230"/>
      <c r="T121" s="230"/>
      <c r="U121" s="230"/>
      <c r="V121" s="230"/>
      <c r="W121" s="137"/>
      <c r="X121" s="139"/>
      <c r="Y121" s="139"/>
      <c r="Z121" s="160" t="str">
        <f>IFERROR(VLOOKUP(Y121, 【参考】数式用!$A$3:$B$48, 2, FALSE), "")</f>
        <v/>
      </c>
      <c r="AA121" s="38"/>
    </row>
    <row r="122" spans="1:27" ht="38.25" customHeight="1">
      <c r="A122" s="27"/>
      <c r="B122" s="123">
        <f t="shared" si="1"/>
        <v>83</v>
      </c>
      <c r="C122" s="241"/>
      <c r="D122" s="242"/>
      <c r="E122" s="242"/>
      <c r="F122" s="242"/>
      <c r="G122" s="242"/>
      <c r="H122" s="242"/>
      <c r="I122" s="242"/>
      <c r="J122" s="242"/>
      <c r="K122" s="242"/>
      <c r="L122" s="243"/>
      <c r="M122" s="230"/>
      <c r="N122" s="230"/>
      <c r="O122" s="230"/>
      <c r="P122" s="230"/>
      <c r="Q122" s="230"/>
      <c r="R122" s="230"/>
      <c r="S122" s="230"/>
      <c r="T122" s="230"/>
      <c r="U122" s="230"/>
      <c r="V122" s="230"/>
      <c r="W122" s="137"/>
      <c r="X122" s="139"/>
      <c r="Y122" s="139"/>
      <c r="Z122" s="160" t="str">
        <f>IFERROR(VLOOKUP(Y122, 【参考】数式用!$A$3:$B$48, 2, FALSE), "")</f>
        <v/>
      </c>
      <c r="AA122" s="38"/>
    </row>
    <row r="123" spans="1:27" ht="38.25" customHeight="1">
      <c r="A123" s="27"/>
      <c r="B123" s="123">
        <f t="shared" si="1"/>
        <v>84</v>
      </c>
      <c r="C123" s="241"/>
      <c r="D123" s="242"/>
      <c r="E123" s="242"/>
      <c r="F123" s="242"/>
      <c r="G123" s="242"/>
      <c r="H123" s="242"/>
      <c r="I123" s="242"/>
      <c r="J123" s="242"/>
      <c r="K123" s="242"/>
      <c r="L123" s="243"/>
      <c r="M123" s="230"/>
      <c r="N123" s="230"/>
      <c r="O123" s="230"/>
      <c r="P123" s="230"/>
      <c r="Q123" s="230"/>
      <c r="R123" s="230"/>
      <c r="S123" s="230"/>
      <c r="T123" s="230"/>
      <c r="U123" s="230"/>
      <c r="V123" s="230"/>
      <c r="W123" s="137"/>
      <c r="X123" s="139"/>
      <c r="Y123" s="139"/>
      <c r="Z123" s="160" t="str">
        <f>IFERROR(VLOOKUP(Y123, 【参考】数式用!$A$3:$B$48, 2, FALSE), "")</f>
        <v/>
      </c>
      <c r="AA123" s="38"/>
    </row>
    <row r="124" spans="1:27" ht="38.25" customHeight="1">
      <c r="A124" s="27"/>
      <c r="B124" s="123">
        <f t="shared" si="1"/>
        <v>85</v>
      </c>
      <c r="C124" s="241"/>
      <c r="D124" s="242"/>
      <c r="E124" s="242"/>
      <c r="F124" s="242"/>
      <c r="G124" s="242"/>
      <c r="H124" s="242"/>
      <c r="I124" s="242"/>
      <c r="J124" s="242"/>
      <c r="K124" s="242"/>
      <c r="L124" s="243"/>
      <c r="M124" s="230"/>
      <c r="N124" s="230"/>
      <c r="O124" s="230"/>
      <c r="P124" s="230"/>
      <c r="Q124" s="230"/>
      <c r="R124" s="230"/>
      <c r="S124" s="230"/>
      <c r="T124" s="230"/>
      <c r="U124" s="230"/>
      <c r="V124" s="230"/>
      <c r="W124" s="137"/>
      <c r="X124" s="139"/>
      <c r="Y124" s="139"/>
      <c r="Z124" s="160" t="str">
        <f>IFERROR(VLOOKUP(Y124, 【参考】数式用!$A$3:$B$48, 2, FALSE), "")</f>
        <v/>
      </c>
      <c r="AA124" s="38"/>
    </row>
    <row r="125" spans="1:27" ht="38.25" customHeight="1">
      <c r="A125" s="27"/>
      <c r="B125" s="123">
        <f t="shared" si="1"/>
        <v>86</v>
      </c>
      <c r="C125" s="241"/>
      <c r="D125" s="242"/>
      <c r="E125" s="242"/>
      <c r="F125" s="242"/>
      <c r="G125" s="242"/>
      <c r="H125" s="242"/>
      <c r="I125" s="242"/>
      <c r="J125" s="242"/>
      <c r="K125" s="242"/>
      <c r="L125" s="243"/>
      <c r="M125" s="230"/>
      <c r="N125" s="230"/>
      <c r="O125" s="230"/>
      <c r="P125" s="230"/>
      <c r="Q125" s="230"/>
      <c r="R125" s="230"/>
      <c r="S125" s="230"/>
      <c r="T125" s="230"/>
      <c r="U125" s="230"/>
      <c r="V125" s="230"/>
      <c r="W125" s="137"/>
      <c r="X125" s="139"/>
      <c r="Y125" s="139"/>
      <c r="Z125" s="160" t="str">
        <f>IFERROR(VLOOKUP(Y125, 【参考】数式用!$A$3:$B$48, 2, FALSE), "")</f>
        <v/>
      </c>
      <c r="AA125" s="38"/>
    </row>
    <row r="126" spans="1:27" ht="38.25" customHeight="1">
      <c r="A126" s="27"/>
      <c r="B126" s="123">
        <f t="shared" si="1"/>
        <v>87</v>
      </c>
      <c r="C126" s="241"/>
      <c r="D126" s="242"/>
      <c r="E126" s="242"/>
      <c r="F126" s="242"/>
      <c r="G126" s="242"/>
      <c r="H126" s="242"/>
      <c r="I126" s="242"/>
      <c r="J126" s="242"/>
      <c r="K126" s="242"/>
      <c r="L126" s="243"/>
      <c r="M126" s="230"/>
      <c r="N126" s="230"/>
      <c r="O126" s="230"/>
      <c r="P126" s="230"/>
      <c r="Q126" s="230"/>
      <c r="R126" s="230"/>
      <c r="S126" s="230"/>
      <c r="T126" s="230"/>
      <c r="U126" s="230"/>
      <c r="V126" s="230"/>
      <c r="W126" s="137"/>
      <c r="X126" s="139"/>
      <c r="Y126" s="139"/>
      <c r="Z126" s="160" t="str">
        <f>IFERROR(VLOOKUP(Y126, 【参考】数式用!$A$3:$B$48, 2, FALSE), "")</f>
        <v/>
      </c>
      <c r="AA126" s="38"/>
    </row>
    <row r="127" spans="1:27" ht="38.25" customHeight="1">
      <c r="A127" s="27"/>
      <c r="B127" s="123">
        <f t="shared" si="1"/>
        <v>88</v>
      </c>
      <c r="C127" s="241"/>
      <c r="D127" s="242"/>
      <c r="E127" s="242"/>
      <c r="F127" s="242"/>
      <c r="G127" s="242"/>
      <c r="H127" s="242"/>
      <c r="I127" s="242"/>
      <c r="J127" s="242"/>
      <c r="K127" s="242"/>
      <c r="L127" s="243"/>
      <c r="M127" s="230"/>
      <c r="N127" s="230"/>
      <c r="O127" s="230"/>
      <c r="P127" s="230"/>
      <c r="Q127" s="230"/>
      <c r="R127" s="230"/>
      <c r="S127" s="230"/>
      <c r="T127" s="230"/>
      <c r="U127" s="230"/>
      <c r="V127" s="230"/>
      <c r="W127" s="137"/>
      <c r="X127" s="139"/>
      <c r="Y127" s="139"/>
      <c r="Z127" s="160" t="str">
        <f>IFERROR(VLOOKUP(Y127, 【参考】数式用!$A$3:$B$48, 2, FALSE), "")</f>
        <v/>
      </c>
      <c r="AA127" s="38"/>
    </row>
    <row r="128" spans="1:27" ht="38.25" customHeight="1">
      <c r="A128" s="27"/>
      <c r="B128" s="123">
        <f t="shared" si="1"/>
        <v>89</v>
      </c>
      <c r="C128" s="241"/>
      <c r="D128" s="242"/>
      <c r="E128" s="242"/>
      <c r="F128" s="242"/>
      <c r="G128" s="242"/>
      <c r="H128" s="242"/>
      <c r="I128" s="242"/>
      <c r="J128" s="242"/>
      <c r="K128" s="242"/>
      <c r="L128" s="243"/>
      <c r="M128" s="230"/>
      <c r="N128" s="230"/>
      <c r="O128" s="230"/>
      <c r="P128" s="230"/>
      <c r="Q128" s="230"/>
      <c r="R128" s="230"/>
      <c r="S128" s="230"/>
      <c r="T128" s="230"/>
      <c r="U128" s="230"/>
      <c r="V128" s="230"/>
      <c r="W128" s="137"/>
      <c r="X128" s="139"/>
      <c r="Y128" s="139"/>
      <c r="Z128" s="160" t="str">
        <f>IFERROR(VLOOKUP(Y128, 【参考】数式用!$A$3:$B$48, 2, FALSE), "")</f>
        <v/>
      </c>
      <c r="AA128" s="38"/>
    </row>
    <row r="129" spans="1:27" ht="38.25" customHeight="1">
      <c r="A129" s="27"/>
      <c r="B129" s="123">
        <f t="shared" si="1"/>
        <v>90</v>
      </c>
      <c r="C129" s="241"/>
      <c r="D129" s="242"/>
      <c r="E129" s="242"/>
      <c r="F129" s="242"/>
      <c r="G129" s="242"/>
      <c r="H129" s="242"/>
      <c r="I129" s="242"/>
      <c r="J129" s="242"/>
      <c r="K129" s="242"/>
      <c r="L129" s="243"/>
      <c r="M129" s="230"/>
      <c r="N129" s="230"/>
      <c r="O129" s="230"/>
      <c r="P129" s="230"/>
      <c r="Q129" s="230"/>
      <c r="R129" s="230"/>
      <c r="S129" s="230"/>
      <c r="T129" s="230"/>
      <c r="U129" s="230"/>
      <c r="V129" s="230"/>
      <c r="W129" s="137"/>
      <c r="X129" s="139"/>
      <c r="Y129" s="139"/>
      <c r="Z129" s="160" t="str">
        <f>IFERROR(VLOOKUP(Y129, 【参考】数式用!$A$3:$B$48, 2, FALSE), "")</f>
        <v/>
      </c>
      <c r="AA129" s="38"/>
    </row>
    <row r="130" spans="1:27" ht="38.25" customHeight="1">
      <c r="A130" s="27"/>
      <c r="B130" s="123">
        <f t="shared" si="1"/>
        <v>91</v>
      </c>
      <c r="C130" s="241"/>
      <c r="D130" s="242"/>
      <c r="E130" s="242"/>
      <c r="F130" s="242"/>
      <c r="G130" s="242"/>
      <c r="H130" s="242"/>
      <c r="I130" s="242"/>
      <c r="J130" s="242"/>
      <c r="K130" s="242"/>
      <c r="L130" s="243"/>
      <c r="M130" s="230"/>
      <c r="N130" s="230"/>
      <c r="O130" s="230"/>
      <c r="P130" s="230"/>
      <c r="Q130" s="230"/>
      <c r="R130" s="230"/>
      <c r="S130" s="230"/>
      <c r="T130" s="230"/>
      <c r="U130" s="230"/>
      <c r="V130" s="230"/>
      <c r="W130" s="137"/>
      <c r="X130" s="139"/>
      <c r="Y130" s="139"/>
      <c r="Z130" s="160" t="str">
        <f>IFERROR(VLOOKUP(Y130, 【参考】数式用!$A$3:$B$48, 2, FALSE), "")</f>
        <v/>
      </c>
      <c r="AA130" s="38"/>
    </row>
    <row r="131" spans="1:27" ht="38.25" customHeight="1">
      <c r="A131" s="27"/>
      <c r="B131" s="123">
        <f t="shared" si="1"/>
        <v>92</v>
      </c>
      <c r="C131" s="241"/>
      <c r="D131" s="242"/>
      <c r="E131" s="242"/>
      <c r="F131" s="242"/>
      <c r="G131" s="242"/>
      <c r="H131" s="242"/>
      <c r="I131" s="242"/>
      <c r="J131" s="242"/>
      <c r="K131" s="242"/>
      <c r="L131" s="243"/>
      <c r="M131" s="230"/>
      <c r="N131" s="230"/>
      <c r="O131" s="230"/>
      <c r="P131" s="230"/>
      <c r="Q131" s="230"/>
      <c r="R131" s="230"/>
      <c r="S131" s="230"/>
      <c r="T131" s="230"/>
      <c r="U131" s="230"/>
      <c r="V131" s="230"/>
      <c r="W131" s="137"/>
      <c r="X131" s="139"/>
      <c r="Y131" s="139"/>
      <c r="Z131" s="160" t="str">
        <f>IFERROR(VLOOKUP(Y131, 【参考】数式用!$A$3:$B$48, 2, FALSE), "")</f>
        <v/>
      </c>
      <c r="AA131" s="38"/>
    </row>
    <row r="132" spans="1:27" ht="38.25" customHeight="1">
      <c r="A132" s="27"/>
      <c r="B132" s="123">
        <f t="shared" si="1"/>
        <v>93</v>
      </c>
      <c r="C132" s="241"/>
      <c r="D132" s="242"/>
      <c r="E132" s="242"/>
      <c r="F132" s="242"/>
      <c r="G132" s="242"/>
      <c r="H132" s="242"/>
      <c r="I132" s="242"/>
      <c r="J132" s="242"/>
      <c r="K132" s="242"/>
      <c r="L132" s="243"/>
      <c r="M132" s="230"/>
      <c r="N132" s="230"/>
      <c r="O132" s="230"/>
      <c r="P132" s="230"/>
      <c r="Q132" s="230"/>
      <c r="R132" s="230"/>
      <c r="S132" s="230"/>
      <c r="T132" s="230"/>
      <c r="U132" s="230"/>
      <c r="V132" s="230"/>
      <c r="W132" s="137"/>
      <c r="X132" s="139"/>
      <c r="Y132" s="139"/>
      <c r="Z132" s="160" t="str">
        <f>IFERROR(VLOOKUP(Y132, 【参考】数式用!$A$3:$B$48, 2, FALSE), "")</f>
        <v/>
      </c>
      <c r="AA132" s="38"/>
    </row>
    <row r="133" spans="1:27" ht="38.25" customHeight="1">
      <c r="A133" s="27"/>
      <c r="B133" s="123">
        <f t="shared" si="1"/>
        <v>94</v>
      </c>
      <c r="C133" s="241"/>
      <c r="D133" s="242"/>
      <c r="E133" s="242"/>
      <c r="F133" s="242"/>
      <c r="G133" s="242"/>
      <c r="H133" s="242"/>
      <c r="I133" s="242"/>
      <c r="J133" s="242"/>
      <c r="K133" s="242"/>
      <c r="L133" s="243"/>
      <c r="M133" s="230"/>
      <c r="N133" s="230"/>
      <c r="O133" s="230"/>
      <c r="P133" s="230"/>
      <c r="Q133" s="230"/>
      <c r="R133" s="230"/>
      <c r="S133" s="230"/>
      <c r="T133" s="230"/>
      <c r="U133" s="230"/>
      <c r="V133" s="230"/>
      <c r="W133" s="137"/>
      <c r="X133" s="139"/>
      <c r="Y133" s="139"/>
      <c r="Z133" s="160" t="str">
        <f>IFERROR(VLOOKUP(Y133, 【参考】数式用!$A$3:$B$48, 2, FALSE), "")</f>
        <v/>
      </c>
      <c r="AA133" s="38"/>
    </row>
    <row r="134" spans="1:27" ht="38.25" customHeight="1">
      <c r="A134" s="27"/>
      <c r="B134" s="123">
        <f t="shared" si="1"/>
        <v>95</v>
      </c>
      <c r="C134" s="241"/>
      <c r="D134" s="242"/>
      <c r="E134" s="242"/>
      <c r="F134" s="242"/>
      <c r="G134" s="242"/>
      <c r="H134" s="242"/>
      <c r="I134" s="242"/>
      <c r="J134" s="242"/>
      <c r="K134" s="242"/>
      <c r="L134" s="243"/>
      <c r="M134" s="230"/>
      <c r="N134" s="230"/>
      <c r="O134" s="230"/>
      <c r="P134" s="230"/>
      <c r="Q134" s="230"/>
      <c r="R134" s="230"/>
      <c r="S134" s="230"/>
      <c r="T134" s="230"/>
      <c r="U134" s="230"/>
      <c r="V134" s="230"/>
      <c r="W134" s="137"/>
      <c r="X134" s="139"/>
      <c r="Y134" s="139"/>
      <c r="Z134" s="160" t="str">
        <f>IFERROR(VLOOKUP(Y134, 【参考】数式用!$A$3:$B$48, 2, FALSE), "")</f>
        <v/>
      </c>
      <c r="AA134" s="38"/>
    </row>
    <row r="135" spans="1:27" ht="38.25" customHeight="1">
      <c r="A135" s="27"/>
      <c r="B135" s="123">
        <f t="shared" si="1"/>
        <v>96</v>
      </c>
      <c r="C135" s="241"/>
      <c r="D135" s="242"/>
      <c r="E135" s="242"/>
      <c r="F135" s="242"/>
      <c r="G135" s="242"/>
      <c r="H135" s="242"/>
      <c r="I135" s="242"/>
      <c r="J135" s="242"/>
      <c r="K135" s="242"/>
      <c r="L135" s="243"/>
      <c r="M135" s="230"/>
      <c r="N135" s="230"/>
      <c r="O135" s="230"/>
      <c r="P135" s="230"/>
      <c r="Q135" s="230"/>
      <c r="R135" s="230"/>
      <c r="S135" s="230"/>
      <c r="T135" s="230"/>
      <c r="U135" s="230"/>
      <c r="V135" s="230"/>
      <c r="W135" s="137"/>
      <c r="X135" s="139"/>
      <c r="Y135" s="139"/>
      <c r="Z135" s="160" t="str">
        <f>IFERROR(VLOOKUP(Y135, 【参考】数式用!$A$3:$B$48, 2, FALSE), "")</f>
        <v/>
      </c>
      <c r="AA135" s="38"/>
    </row>
    <row r="136" spans="1:27" ht="38.25" customHeight="1">
      <c r="A136" s="27"/>
      <c r="B136" s="123">
        <f t="shared" si="1"/>
        <v>97</v>
      </c>
      <c r="C136" s="241"/>
      <c r="D136" s="242"/>
      <c r="E136" s="242"/>
      <c r="F136" s="242"/>
      <c r="G136" s="242"/>
      <c r="H136" s="242"/>
      <c r="I136" s="242"/>
      <c r="J136" s="242"/>
      <c r="K136" s="242"/>
      <c r="L136" s="243"/>
      <c r="M136" s="230"/>
      <c r="N136" s="230"/>
      <c r="O136" s="230"/>
      <c r="P136" s="230"/>
      <c r="Q136" s="230"/>
      <c r="R136" s="230"/>
      <c r="S136" s="230"/>
      <c r="T136" s="230"/>
      <c r="U136" s="230"/>
      <c r="V136" s="230"/>
      <c r="W136" s="137"/>
      <c r="X136" s="139"/>
      <c r="Y136" s="139"/>
      <c r="Z136" s="160" t="str">
        <f>IFERROR(VLOOKUP(Y136, 【参考】数式用!$A$3:$B$48, 2, FALSE), "")</f>
        <v/>
      </c>
      <c r="AA136" s="38"/>
    </row>
    <row r="137" spans="1:27" ht="38.25" customHeight="1">
      <c r="A137" s="27"/>
      <c r="B137" s="123">
        <f t="shared" si="1"/>
        <v>98</v>
      </c>
      <c r="C137" s="241"/>
      <c r="D137" s="242"/>
      <c r="E137" s="242"/>
      <c r="F137" s="242"/>
      <c r="G137" s="242"/>
      <c r="H137" s="242"/>
      <c r="I137" s="242"/>
      <c r="J137" s="242"/>
      <c r="K137" s="242"/>
      <c r="L137" s="243"/>
      <c r="M137" s="230"/>
      <c r="N137" s="230"/>
      <c r="O137" s="230"/>
      <c r="P137" s="230"/>
      <c r="Q137" s="230"/>
      <c r="R137" s="230"/>
      <c r="S137" s="230"/>
      <c r="T137" s="230"/>
      <c r="U137" s="230"/>
      <c r="V137" s="230"/>
      <c r="W137" s="137"/>
      <c r="X137" s="139"/>
      <c r="Y137" s="139"/>
      <c r="Z137" s="160" t="str">
        <f>IFERROR(VLOOKUP(Y137, 【参考】数式用!$A$3:$B$48, 2, FALSE), "")</f>
        <v/>
      </c>
      <c r="AA137" s="38"/>
    </row>
    <row r="138" spans="1:27" ht="38.25" customHeight="1">
      <c r="A138" s="27"/>
      <c r="B138" s="123">
        <f t="shared" si="1"/>
        <v>99</v>
      </c>
      <c r="C138" s="241"/>
      <c r="D138" s="242"/>
      <c r="E138" s="242"/>
      <c r="F138" s="242"/>
      <c r="G138" s="242"/>
      <c r="H138" s="242"/>
      <c r="I138" s="242"/>
      <c r="J138" s="242"/>
      <c r="K138" s="242"/>
      <c r="L138" s="243"/>
      <c r="M138" s="230"/>
      <c r="N138" s="230"/>
      <c r="O138" s="230"/>
      <c r="P138" s="230"/>
      <c r="Q138" s="230"/>
      <c r="R138" s="230"/>
      <c r="S138" s="230"/>
      <c r="T138" s="230"/>
      <c r="U138" s="230"/>
      <c r="V138" s="230"/>
      <c r="W138" s="137"/>
      <c r="X138" s="139"/>
      <c r="Y138" s="139"/>
      <c r="Z138" s="160" t="str">
        <f>IFERROR(VLOOKUP(Y138, 【参考】数式用!$A$3:$B$48, 2, FALSE), "")</f>
        <v/>
      </c>
      <c r="AA138" s="38"/>
    </row>
    <row r="139" spans="1:27" ht="38.25" customHeight="1" thickBot="1">
      <c r="A139" s="27"/>
      <c r="B139" s="123">
        <f t="shared" si="1"/>
        <v>100</v>
      </c>
      <c r="C139" s="266"/>
      <c r="D139" s="267"/>
      <c r="E139" s="267"/>
      <c r="F139" s="267"/>
      <c r="G139" s="267"/>
      <c r="H139" s="267"/>
      <c r="I139" s="267"/>
      <c r="J139" s="267"/>
      <c r="K139" s="267"/>
      <c r="L139" s="268"/>
      <c r="M139" s="265"/>
      <c r="N139" s="265"/>
      <c r="O139" s="265"/>
      <c r="P139" s="265"/>
      <c r="Q139" s="265"/>
      <c r="R139" s="265"/>
      <c r="S139" s="265"/>
      <c r="T139" s="265"/>
      <c r="U139" s="265"/>
      <c r="V139" s="26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algorithmName="SHA-512" hashValue="dZX73Me5+8hPerx7CfTDKV3sEXSjApvOpIkTs8Xp4I0VRr0RVsY+3OPtdrDzJ0Gt0Yalahf4NTowd82zvRQOPw==" saltValue="+IiodqMbdzOtO5g0q7DCS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334F-69E3-4408-965A-2957CDFD7E58}">
  <sheetPr>
    <tabColor rgb="FFFFFF00"/>
  </sheetPr>
  <dimension ref="A1:AM50"/>
  <sheetViews>
    <sheetView showGridLines="0" showZeros="0" tabSelected="1" view="pageBreakPreview" zoomScaleSheetLayoutView="100" workbookViewId="0">
      <selection activeCell="W9" sqref="W9:AK9"/>
    </sheetView>
  </sheetViews>
  <sheetFormatPr defaultColWidth="2.26953125" defaultRowHeight="12"/>
  <cols>
    <col min="1" max="1" width="2.6328125" style="177" customWidth="1"/>
    <col min="2" max="16384" width="2.26953125" style="177"/>
  </cols>
  <sheetData>
    <row r="1" spans="1:39" ht="13">
      <c r="A1" s="175" t="s">
        <v>1924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row>
    <row r="2" spans="1:39" ht="22.5" customHeight="1">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1:39" ht="13">
      <c r="A3" s="179"/>
      <c r="B3" s="179"/>
      <c r="C3" s="178"/>
      <c r="D3" s="178"/>
      <c r="E3" s="179"/>
      <c r="F3" s="179"/>
      <c r="G3" s="179"/>
      <c r="H3" s="179"/>
      <c r="I3" s="179"/>
      <c r="J3" s="179"/>
      <c r="K3" s="179"/>
      <c r="L3" s="179"/>
      <c r="M3" s="179"/>
      <c r="N3" s="179"/>
      <c r="O3" s="179"/>
      <c r="P3" s="179"/>
      <c r="Q3" s="179"/>
      <c r="R3" s="179"/>
      <c r="S3" s="179"/>
      <c r="T3" s="179"/>
      <c r="U3" s="179"/>
      <c r="V3" s="179"/>
      <c r="W3" s="179"/>
      <c r="X3" s="179"/>
      <c r="Y3" s="179"/>
      <c r="Z3" s="179"/>
      <c r="AA3" s="179"/>
      <c r="AB3" s="179"/>
      <c r="AC3" s="176" t="s">
        <v>1925</v>
      </c>
      <c r="AD3" s="271"/>
      <c r="AE3" s="271"/>
      <c r="AF3" s="178" t="s">
        <v>1926</v>
      </c>
      <c r="AG3" s="271">
        <f>'別紙様式3-1（補助金）'!G34</f>
        <v>0</v>
      </c>
      <c r="AH3" s="271"/>
      <c r="AI3" s="178" t="s">
        <v>1927</v>
      </c>
      <c r="AJ3" s="271">
        <f>'別紙様式3-1（補助金）'!J34</f>
        <v>0</v>
      </c>
      <c r="AK3" s="271"/>
      <c r="AL3" s="178" t="s">
        <v>1928</v>
      </c>
      <c r="AM3" s="178"/>
    </row>
    <row r="4" spans="1:39" ht="45" customHeight="1">
      <c r="A4" s="179"/>
      <c r="B4" s="179"/>
      <c r="C4" s="178"/>
      <c r="D4" s="178"/>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row>
    <row r="5" spans="1:39" ht="18" customHeight="1">
      <c r="A5" s="272" t="s">
        <v>1929</v>
      </c>
      <c r="B5" s="272"/>
      <c r="C5" s="272"/>
      <c r="D5" s="272"/>
      <c r="E5" s="272"/>
      <c r="F5" s="272"/>
      <c r="G5" s="272"/>
      <c r="H5" s="179"/>
      <c r="I5" s="179" t="s">
        <v>1930</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row>
    <row r="6" spans="1:39" ht="45" customHeight="1">
      <c r="A6" s="176"/>
      <c r="B6" s="176"/>
      <c r="C6" s="176"/>
      <c r="D6" s="176"/>
      <c r="E6" s="176"/>
      <c r="F6" s="176"/>
      <c r="G6" s="176"/>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39" ht="15" customHeight="1">
      <c r="A7" s="176"/>
      <c r="B7" s="176"/>
      <c r="C7" s="176"/>
      <c r="D7" s="176"/>
      <c r="E7" s="176"/>
      <c r="F7" s="176"/>
      <c r="G7" s="176"/>
      <c r="H7" s="179"/>
      <c r="I7" s="179"/>
      <c r="J7" s="179"/>
      <c r="K7" s="179"/>
      <c r="L7" s="179"/>
      <c r="M7" s="179"/>
      <c r="N7" s="179"/>
      <c r="O7" s="179"/>
      <c r="P7" s="179"/>
      <c r="Q7" s="179"/>
      <c r="R7" s="179"/>
      <c r="S7" s="179"/>
      <c r="T7" s="179"/>
      <c r="U7" s="179"/>
      <c r="V7" s="176" t="s">
        <v>1931</v>
      </c>
      <c r="W7" s="270" t="str">
        <f>基本情報入力シート!M25&amp;基本情報入力シート!M26</f>
        <v/>
      </c>
      <c r="X7" s="270"/>
      <c r="Y7" s="270"/>
      <c r="Z7" s="270"/>
      <c r="AA7" s="270"/>
      <c r="AB7" s="270"/>
      <c r="AC7" s="270"/>
      <c r="AD7" s="270"/>
      <c r="AE7" s="270"/>
      <c r="AF7" s="270"/>
      <c r="AG7" s="270"/>
      <c r="AH7" s="270"/>
      <c r="AI7" s="270"/>
      <c r="AJ7" s="270"/>
      <c r="AK7" s="270"/>
      <c r="AL7" s="179"/>
      <c r="AM7" s="179"/>
    </row>
    <row r="8" spans="1:39" ht="15" customHeight="1">
      <c r="A8" s="176"/>
      <c r="B8" s="176"/>
      <c r="C8" s="176"/>
      <c r="D8" s="176"/>
      <c r="E8" s="176"/>
      <c r="F8" s="176"/>
      <c r="G8" s="176"/>
      <c r="H8" s="179"/>
      <c r="I8" s="179"/>
      <c r="J8" s="179"/>
      <c r="K8" s="179"/>
      <c r="L8" s="179"/>
      <c r="M8" s="179"/>
      <c r="N8" s="179"/>
      <c r="O8" s="179"/>
      <c r="P8" s="179"/>
      <c r="Q8" s="179"/>
      <c r="R8" s="179"/>
      <c r="S8" s="179"/>
      <c r="T8" s="179"/>
      <c r="U8" s="179"/>
      <c r="V8" s="176" t="s">
        <v>1932</v>
      </c>
      <c r="W8" s="270">
        <f>基本情報入力シート!M23</f>
        <v>0</v>
      </c>
      <c r="X8" s="270"/>
      <c r="Y8" s="270"/>
      <c r="Z8" s="270"/>
      <c r="AA8" s="270"/>
      <c r="AB8" s="270"/>
      <c r="AC8" s="270"/>
      <c r="AD8" s="270"/>
      <c r="AE8" s="270"/>
      <c r="AF8" s="270"/>
      <c r="AG8" s="270"/>
      <c r="AH8" s="270"/>
      <c r="AI8" s="270"/>
      <c r="AJ8" s="270"/>
      <c r="AK8" s="270"/>
      <c r="AL8" s="176"/>
      <c r="AM8" s="179"/>
    </row>
    <row r="9" spans="1:39" ht="15.75" customHeight="1">
      <c r="A9" s="176"/>
      <c r="B9" s="176"/>
      <c r="C9" s="176"/>
      <c r="D9" s="176"/>
      <c r="E9" s="176"/>
      <c r="F9" s="176"/>
      <c r="G9" s="176"/>
      <c r="H9" s="179"/>
      <c r="I9" s="179"/>
      <c r="J9" s="179"/>
      <c r="K9" s="179"/>
      <c r="L9" s="179"/>
      <c r="M9" s="179"/>
      <c r="N9" s="179"/>
      <c r="O9" s="179"/>
      <c r="P9" s="179"/>
      <c r="Q9" s="179"/>
      <c r="R9" s="179"/>
      <c r="S9" s="179"/>
      <c r="T9" s="179"/>
      <c r="U9" s="179"/>
      <c r="V9" s="176" t="s">
        <v>1933</v>
      </c>
      <c r="W9" s="270" t="str">
        <f>基本情報入力シート!M27&amp;"　"&amp;基本情報入力シート!M28</f>
        <v>　</v>
      </c>
      <c r="X9" s="270"/>
      <c r="Y9" s="270"/>
      <c r="Z9" s="270"/>
      <c r="AA9" s="270"/>
      <c r="AB9" s="270"/>
      <c r="AC9" s="270"/>
      <c r="AD9" s="270"/>
      <c r="AE9" s="270"/>
      <c r="AF9" s="270"/>
      <c r="AG9" s="270"/>
      <c r="AH9" s="270"/>
      <c r="AI9" s="270"/>
      <c r="AJ9" s="270"/>
      <c r="AK9" s="270"/>
      <c r="AL9" s="180"/>
      <c r="AM9" s="179"/>
    </row>
    <row r="10" spans="1:39" ht="15.75" customHeight="1">
      <c r="A10" s="176"/>
      <c r="B10" s="176"/>
      <c r="C10" s="176"/>
      <c r="D10" s="176"/>
      <c r="E10" s="176"/>
      <c r="F10" s="176"/>
      <c r="G10" s="176"/>
      <c r="H10" s="179"/>
      <c r="I10" s="179"/>
      <c r="J10" s="179"/>
      <c r="K10" s="179"/>
      <c r="L10" s="179"/>
      <c r="M10" s="179"/>
      <c r="N10" s="179"/>
      <c r="O10" s="179"/>
      <c r="P10" s="179"/>
      <c r="Q10" s="179"/>
      <c r="R10" s="179"/>
      <c r="S10" s="179"/>
      <c r="T10" s="179"/>
      <c r="U10" s="179"/>
      <c r="V10" s="176"/>
      <c r="W10" s="270"/>
      <c r="X10" s="270"/>
      <c r="Y10" s="270"/>
      <c r="Z10" s="270"/>
      <c r="AA10" s="270"/>
      <c r="AB10" s="270"/>
      <c r="AC10" s="270"/>
      <c r="AD10" s="270"/>
      <c r="AE10" s="270"/>
      <c r="AF10" s="270"/>
      <c r="AG10" s="270"/>
      <c r="AH10" s="270"/>
      <c r="AI10" s="270"/>
      <c r="AJ10" s="270"/>
      <c r="AK10" s="270"/>
      <c r="AL10" s="180"/>
      <c r="AM10" s="179"/>
    </row>
    <row r="11" spans="1:39" ht="60" customHeight="1">
      <c r="A11" s="176"/>
      <c r="B11" s="176"/>
      <c r="C11" s="176"/>
      <c r="D11" s="176"/>
      <c r="E11" s="176"/>
      <c r="F11" s="176"/>
      <c r="G11" s="176"/>
      <c r="H11" s="179"/>
      <c r="I11" s="179"/>
      <c r="J11" s="179"/>
      <c r="K11" s="179"/>
      <c r="L11" s="179"/>
      <c r="M11" s="179"/>
      <c r="N11" s="179"/>
      <c r="O11" s="179"/>
      <c r="P11" s="179"/>
      <c r="Q11" s="179"/>
      <c r="R11" s="179"/>
      <c r="S11" s="179"/>
      <c r="T11" s="179"/>
      <c r="U11" s="179"/>
      <c r="V11" s="179"/>
      <c r="W11" s="274"/>
      <c r="X11" s="274"/>
      <c r="Y11" s="274"/>
      <c r="Z11" s="274"/>
      <c r="AA11" s="274"/>
      <c r="AB11" s="274"/>
      <c r="AC11" s="274"/>
      <c r="AD11" s="274"/>
      <c r="AE11" s="274"/>
      <c r="AF11" s="274"/>
      <c r="AG11" s="274"/>
      <c r="AH11" s="274"/>
      <c r="AI11" s="274"/>
      <c r="AJ11" s="274"/>
      <c r="AK11" s="274"/>
      <c r="AL11" s="179"/>
      <c r="AM11" s="179"/>
    </row>
    <row r="12" spans="1:39" ht="18" customHeight="1">
      <c r="A12" s="271" t="s">
        <v>1955</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row>
    <row r="13" spans="1:39" ht="56.25" customHeight="1">
      <c r="A13" s="179"/>
      <c r="B13" s="179"/>
      <c r="C13" s="178"/>
      <c r="D13" s="178"/>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row>
    <row r="14" spans="1:39" ht="13">
      <c r="A14" s="271" t="s">
        <v>1934</v>
      </c>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row>
    <row r="15" spans="1:39" ht="13">
      <c r="A15" s="275" t="s">
        <v>1935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row>
    <row r="16" spans="1:39" ht="13">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row>
    <row r="17" spans="1:39" ht="7.5" customHeight="1">
      <c r="A17" s="179"/>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1:39" ht="13" customHeight="1">
      <c r="A18" s="179"/>
      <c r="B18" s="273" t="s">
        <v>1936</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179"/>
      <c r="AM18" s="179"/>
    </row>
    <row r="19" spans="1:39" ht="13" customHeight="1">
      <c r="A19" s="179"/>
      <c r="B19" s="273" t="s">
        <v>1954</v>
      </c>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179"/>
      <c r="AM19" s="179"/>
    </row>
    <row r="20" spans="1:39" ht="13" customHeight="1">
      <c r="A20" s="179"/>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179"/>
      <c r="AM20" s="179"/>
    </row>
    <row r="21" spans="1:39" ht="13" customHeight="1">
      <c r="A21" s="179"/>
      <c r="B21" s="273" t="s">
        <v>1937</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179"/>
      <c r="AM21" s="179"/>
    </row>
    <row r="22" spans="1:39" ht="13" customHeight="1">
      <c r="A22" s="179"/>
      <c r="B22" s="276" t="s">
        <v>1938</v>
      </c>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179"/>
      <c r="AM22" s="179"/>
    </row>
    <row r="23" spans="1:39" ht="13" customHeight="1">
      <c r="A23" s="179"/>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179"/>
      <c r="AM23" s="179"/>
    </row>
    <row r="24" spans="1:39" ht="13" customHeight="1">
      <c r="A24" s="179"/>
      <c r="B24" s="273" t="s">
        <v>1939</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179"/>
      <c r="AM24" s="179"/>
    </row>
    <row r="25" spans="1:39">
      <c r="A25" s="175"/>
      <c r="B25" s="175" t="s">
        <v>1956</v>
      </c>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row>
    <row r="26" spans="1:39">
      <c r="A26" s="175"/>
      <c r="B26" s="175" t="s">
        <v>1957</v>
      </c>
      <c r="C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row>
    <row r="27" spans="1:39" ht="13">
      <c r="A27" s="175"/>
      <c r="B27" s="175"/>
      <c r="C27" s="175"/>
      <c r="D27" s="179"/>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row>
    <row r="28" spans="1:39" ht="13">
      <c r="A28" s="175"/>
      <c r="B28" s="179"/>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row>
    <row r="29" spans="1:39" ht="13">
      <c r="A29" s="175"/>
      <c r="B29" s="179"/>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row>
    <row r="30" spans="1:39">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row>
    <row r="31" spans="1:39">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row>
    <row r="32" spans="1:39">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row>
    <row r="33" spans="1:39">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row>
    <row r="34" spans="1:39">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row>
    <row r="35" spans="1:39">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row>
    <row r="36" spans="1:39">
      <c r="A36" s="175"/>
      <c r="B36" s="175"/>
      <c r="C36" s="175"/>
      <c r="D36" s="182"/>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row>
    <row r="37" spans="1:39">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row>
    <row r="38" spans="1:39">
      <c r="A38" s="175"/>
      <c r="B38" s="175"/>
      <c r="C38" s="175"/>
      <c r="D38" s="175"/>
      <c r="E38" s="175"/>
      <c r="F38" s="175"/>
      <c r="G38" s="175"/>
      <c r="H38" s="175"/>
      <c r="I38" s="175"/>
      <c r="J38" s="175"/>
      <c r="K38" s="175"/>
      <c r="L38" s="175"/>
      <c r="M38" s="175"/>
      <c r="N38" s="175"/>
      <c r="O38" s="175"/>
      <c r="P38" s="175"/>
      <c r="Q38" s="175"/>
      <c r="R38" s="175"/>
      <c r="S38" s="175"/>
      <c r="T38" s="175" t="s">
        <v>1940</v>
      </c>
      <c r="V38" s="175"/>
      <c r="W38" s="175"/>
      <c r="X38" s="175"/>
      <c r="Y38" s="175"/>
      <c r="Z38" s="175"/>
      <c r="AA38" s="175"/>
      <c r="AB38" s="175"/>
      <c r="AC38" s="175"/>
      <c r="AD38" s="175"/>
      <c r="AE38" s="175"/>
      <c r="AF38" s="175"/>
      <c r="AG38" s="175"/>
      <c r="AH38" s="175"/>
      <c r="AI38" s="175"/>
      <c r="AJ38" s="175"/>
      <c r="AK38" s="175"/>
      <c r="AL38" s="175"/>
      <c r="AM38" s="175"/>
    </row>
    <row r="39" spans="1:39" ht="6" customHeight="1">
      <c r="A39" s="175"/>
      <c r="B39" s="175"/>
      <c r="C39" s="175"/>
      <c r="D39" s="175"/>
      <c r="E39" s="175"/>
      <c r="F39" s="175"/>
      <c r="G39" s="175"/>
      <c r="H39" s="175"/>
      <c r="I39" s="175"/>
      <c r="J39" s="175"/>
      <c r="K39" s="175"/>
      <c r="L39" s="175"/>
      <c r="M39" s="175"/>
      <c r="N39" s="175"/>
      <c r="O39" s="175"/>
      <c r="P39" s="175"/>
      <c r="Q39" s="175"/>
      <c r="R39" s="175"/>
      <c r="S39" s="175"/>
      <c r="T39" s="175"/>
      <c r="X39" s="175"/>
      <c r="Z39" s="175"/>
      <c r="AA39" s="175"/>
      <c r="AB39" s="175"/>
      <c r="AC39" s="175"/>
      <c r="AD39" s="175"/>
      <c r="AE39" s="175"/>
      <c r="AF39" s="175"/>
      <c r="AG39" s="175"/>
      <c r="AH39" s="175"/>
      <c r="AI39" s="175"/>
      <c r="AJ39" s="175"/>
      <c r="AK39" s="175"/>
      <c r="AL39" s="175"/>
      <c r="AM39" s="175"/>
    </row>
    <row r="40" spans="1:39">
      <c r="A40" s="175"/>
      <c r="B40" s="175"/>
      <c r="C40" s="175"/>
      <c r="D40" s="175"/>
      <c r="E40" s="175"/>
      <c r="F40" s="175"/>
      <c r="G40" s="175"/>
      <c r="H40" s="175"/>
      <c r="I40" s="175"/>
      <c r="J40" s="175"/>
      <c r="K40" s="175"/>
      <c r="L40" s="175"/>
      <c r="M40" s="175"/>
      <c r="N40" s="175"/>
      <c r="O40" s="175"/>
      <c r="P40" s="175"/>
      <c r="Q40" s="175"/>
      <c r="R40" s="175"/>
      <c r="S40" s="175"/>
      <c r="T40" s="175"/>
      <c r="U40" s="277" t="s">
        <v>1941</v>
      </c>
      <c r="V40" s="278"/>
      <c r="W40" s="278"/>
      <c r="X40" s="278"/>
      <c r="Y40" s="278"/>
      <c r="Z40" s="278"/>
      <c r="AA40" s="278"/>
      <c r="AB40" s="279"/>
      <c r="AC40" s="183" t="s">
        <v>1942</v>
      </c>
      <c r="AD40" s="283" t="str">
        <f>'別紙様式3-1（補助金）'!H8</f>
        <v/>
      </c>
      <c r="AE40" s="283"/>
      <c r="AF40" s="283"/>
      <c r="AG40" s="283"/>
      <c r="AH40" s="187"/>
      <c r="AI40" s="187"/>
      <c r="AJ40" s="187"/>
      <c r="AK40" s="184"/>
      <c r="AL40" s="175"/>
      <c r="AM40" s="175"/>
    </row>
    <row r="41" spans="1:39" ht="18" customHeight="1">
      <c r="A41" s="175"/>
      <c r="B41" s="175"/>
      <c r="C41" s="175"/>
      <c r="D41" s="175"/>
      <c r="E41" s="175"/>
      <c r="F41" s="175"/>
      <c r="G41" s="175"/>
      <c r="H41" s="175"/>
      <c r="I41" s="175"/>
      <c r="J41" s="175"/>
      <c r="K41" s="175"/>
      <c r="L41" s="175"/>
      <c r="M41" s="175"/>
      <c r="N41" s="175"/>
      <c r="O41" s="175"/>
      <c r="P41" s="175"/>
      <c r="Q41" s="175"/>
      <c r="R41" s="175"/>
      <c r="S41" s="175"/>
      <c r="T41" s="175"/>
      <c r="U41" s="280"/>
      <c r="V41" s="281"/>
      <c r="W41" s="281"/>
      <c r="X41" s="281"/>
      <c r="Y41" s="281"/>
      <c r="Z41" s="281"/>
      <c r="AA41" s="281"/>
      <c r="AB41" s="282"/>
      <c r="AC41" s="284" t="str">
        <f>'別紙様式3-1（補助金）'!G9</f>
        <v/>
      </c>
      <c r="AD41" s="284"/>
      <c r="AE41" s="284"/>
      <c r="AF41" s="284"/>
      <c r="AG41" s="284"/>
      <c r="AH41" s="284"/>
      <c r="AI41" s="284"/>
      <c r="AJ41" s="284"/>
      <c r="AK41" s="284"/>
      <c r="AL41" s="175"/>
      <c r="AM41" s="175"/>
    </row>
    <row r="42" spans="1:39" ht="18.75" customHeight="1">
      <c r="A42" s="175"/>
      <c r="B42" s="175"/>
      <c r="C42" s="175"/>
      <c r="D42" s="175"/>
      <c r="E42" s="175"/>
      <c r="F42" s="175"/>
      <c r="G42" s="175"/>
      <c r="H42" s="175"/>
      <c r="I42" s="175"/>
      <c r="J42" s="175"/>
      <c r="K42" s="175"/>
      <c r="L42" s="175"/>
      <c r="M42" s="175"/>
      <c r="N42" s="175"/>
      <c r="O42" s="175"/>
      <c r="P42" s="175"/>
      <c r="Q42" s="175"/>
      <c r="R42" s="175"/>
      <c r="S42" s="175"/>
      <c r="T42" s="175"/>
      <c r="U42" s="285" t="s">
        <v>1943</v>
      </c>
      <c r="V42" s="286"/>
      <c r="W42" s="286"/>
      <c r="X42" s="286"/>
      <c r="Y42" s="286"/>
      <c r="Z42" s="286"/>
      <c r="AA42" s="286"/>
      <c r="AB42" s="185"/>
      <c r="AC42" s="287">
        <f>基本情報入力シート!M31</f>
        <v>0</v>
      </c>
      <c r="AD42" s="287"/>
      <c r="AE42" s="287"/>
      <c r="AF42" s="287"/>
      <c r="AG42" s="287"/>
      <c r="AH42" s="287"/>
      <c r="AI42" s="287"/>
      <c r="AJ42" s="287"/>
      <c r="AK42" s="287"/>
      <c r="AL42" s="175"/>
      <c r="AM42" s="175"/>
    </row>
    <row r="43" spans="1:39" ht="18.75" customHeight="1">
      <c r="A43" s="175"/>
      <c r="B43" s="175"/>
      <c r="C43" s="175"/>
      <c r="D43" s="175"/>
      <c r="E43" s="175"/>
      <c r="F43" s="175"/>
      <c r="G43" s="175"/>
      <c r="H43" s="175"/>
      <c r="I43" s="175"/>
      <c r="J43" s="175"/>
      <c r="K43" s="175"/>
      <c r="L43" s="175"/>
      <c r="M43" s="175"/>
      <c r="N43" s="175"/>
      <c r="O43" s="175"/>
      <c r="P43" s="175"/>
      <c r="Q43" s="175"/>
      <c r="R43" s="175"/>
      <c r="S43" s="175"/>
      <c r="T43" s="175"/>
      <c r="U43" s="277" t="s">
        <v>1944</v>
      </c>
      <c r="V43" s="278"/>
      <c r="W43" s="278"/>
      <c r="X43" s="175"/>
      <c r="Y43" s="288" t="s">
        <v>1945</v>
      </c>
      <c r="Z43" s="289"/>
      <c r="AA43" s="289"/>
      <c r="AB43" s="290"/>
      <c r="AC43" s="287" t="str">
        <f>'別紙様式3-1（補助金）'!G12</f>
        <v/>
      </c>
      <c r="AD43" s="287"/>
      <c r="AE43" s="287"/>
      <c r="AF43" s="287"/>
      <c r="AG43" s="287"/>
      <c r="AH43" s="287"/>
      <c r="AI43" s="287"/>
      <c r="AJ43" s="287"/>
      <c r="AK43" s="287"/>
      <c r="AL43" s="175"/>
      <c r="AM43" s="175"/>
    </row>
    <row r="44" spans="1:39" ht="18.75" customHeight="1">
      <c r="A44" s="175"/>
      <c r="B44" s="175"/>
      <c r="C44" s="175"/>
      <c r="D44" s="175"/>
      <c r="E44" s="175"/>
      <c r="F44" s="175"/>
      <c r="G44" s="175"/>
      <c r="H44" s="175"/>
      <c r="I44" s="175"/>
      <c r="J44" s="175"/>
      <c r="K44" s="175"/>
      <c r="L44" s="175"/>
      <c r="M44" s="175"/>
      <c r="N44" s="175"/>
      <c r="O44" s="175"/>
      <c r="P44" s="175"/>
      <c r="Q44" s="175"/>
      <c r="R44" s="175"/>
      <c r="S44" s="175"/>
      <c r="T44" s="175"/>
      <c r="U44" s="280"/>
      <c r="V44" s="281"/>
      <c r="W44" s="281"/>
      <c r="X44" s="186"/>
      <c r="Y44" s="288" t="s">
        <v>1946</v>
      </c>
      <c r="Z44" s="289"/>
      <c r="AA44" s="289"/>
      <c r="AB44" s="290"/>
      <c r="AC44" s="287" t="str">
        <f>'別紙様式3-1（補助金）'!Y13</f>
        <v/>
      </c>
      <c r="AD44" s="287"/>
      <c r="AE44" s="287"/>
      <c r="AF44" s="287"/>
      <c r="AG44" s="287"/>
      <c r="AH44" s="287"/>
      <c r="AI44" s="287"/>
      <c r="AJ44" s="287"/>
      <c r="AK44" s="287"/>
      <c r="AL44" s="175"/>
      <c r="AM44" s="175"/>
    </row>
    <row r="45" spans="1:39" ht="18.7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row>
    <row r="46" spans="1:39">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row>
    <row r="47" spans="1:39">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row>
    <row r="48" spans="1:39">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row>
    <row r="49" spans="1:39">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row>
    <row r="50" spans="1:39">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row>
  </sheetData>
  <sheetProtection algorithmName="SHA-512" hashValue="TO4znmRxYVBOZDDyHePgyQfPEALBP+YXS4g57Ma5l3D5LHfj16u/s9NQZRYFN+EC1ucVtNeZCHQmtASB1PHP6A==" saltValue="X0KaMGQhWgDjBkdrbu64Hw==" spinCount="100000" sheet="1" objects="1" scenarios="1"/>
  <mergeCells count="29">
    <mergeCell ref="U43:W44"/>
    <mergeCell ref="Y43:AB43"/>
    <mergeCell ref="AC43:AK43"/>
    <mergeCell ref="Y44:AB44"/>
    <mergeCell ref="AC44:AK44"/>
    <mergeCell ref="B24:AK24"/>
    <mergeCell ref="U40:AB41"/>
    <mergeCell ref="AD40:AG40"/>
    <mergeCell ref="AC41:AK41"/>
    <mergeCell ref="U42:AA42"/>
    <mergeCell ref="AC42:AK42"/>
    <mergeCell ref="B23:AK23"/>
    <mergeCell ref="W9:AK9"/>
    <mergeCell ref="W10:AK10"/>
    <mergeCell ref="W11:AK11"/>
    <mergeCell ref="A12:AM12"/>
    <mergeCell ref="A14:AM14"/>
    <mergeCell ref="A15:AM15"/>
    <mergeCell ref="B18:AK18"/>
    <mergeCell ref="B19:AK19"/>
    <mergeCell ref="B20:AK20"/>
    <mergeCell ref="B21:AK21"/>
    <mergeCell ref="B22:AK22"/>
    <mergeCell ref="W8:AK8"/>
    <mergeCell ref="AD3:AE3"/>
    <mergeCell ref="AG3:AH3"/>
    <mergeCell ref="AJ3:AK3"/>
    <mergeCell ref="A5:G5"/>
    <mergeCell ref="W7:AK7"/>
  </mergeCells>
  <phoneticPr fontId="5"/>
  <printOptions horizontalCentered="1"/>
  <pageMargins left="0.70866141732283472" right="0.70866141732283472" top="0.74803149606299213" bottom="0.74803149606299213" header="0.31496062992125984" footer="0.31496062992125984"/>
  <pageSetup paperSize="9" scale="9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AK16" sqref="AK16:AU16"/>
    </sheetView>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97" t="s">
        <v>3</v>
      </c>
      <c r="AD1" s="298"/>
      <c r="AE1" s="298"/>
      <c r="AF1" s="297" t="str">
        <f>IF(基本情報入力シート!C18="", "", 基本情報入力シート!C18)</f>
        <v>徳島県</v>
      </c>
      <c r="AG1" s="298"/>
      <c r="AH1" s="298"/>
      <c r="AI1" s="298"/>
      <c r="AJ1" s="299"/>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300" t="s">
        <v>1947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02" t="s">
        <v>7</v>
      </c>
      <c r="B6" s="303"/>
      <c r="C6" s="303"/>
      <c r="D6" s="303"/>
      <c r="E6" s="303"/>
      <c r="F6" s="304"/>
      <c r="G6" s="305" t="str">
        <f>IF(基本情報入力シート!M22="","",基本情報入力シート!M22)</f>
        <v/>
      </c>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7"/>
    </row>
    <row r="7" spans="1:47" s="6" customFormat="1" ht="22.5" customHeight="1">
      <c r="A7" s="291" t="s">
        <v>6</v>
      </c>
      <c r="B7" s="292"/>
      <c r="C7" s="292"/>
      <c r="D7" s="292"/>
      <c r="E7" s="292"/>
      <c r="F7" s="293"/>
      <c r="G7" s="294" t="str">
        <f>IF(基本情報入力シート!M23="","",基本情報入力シート!M23)</f>
        <v/>
      </c>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6"/>
    </row>
    <row r="8" spans="1:47" s="6" customFormat="1" ht="12.75" customHeight="1">
      <c r="A8" s="308" t="s">
        <v>35</v>
      </c>
      <c r="B8" s="309"/>
      <c r="C8" s="309"/>
      <c r="D8" s="309"/>
      <c r="E8" s="309"/>
      <c r="F8" s="309"/>
      <c r="G8" s="107" t="s">
        <v>11</v>
      </c>
      <c r="H8" s="306" t="str">
        <f>IF(基本情報入力シート!AB24="－","",基本情報入力シート!AB24)</f>
        <v/>
      </c>
      <c r="I8" s="306"/>
      <c r="J8" s="306"/>
      <c r="K8" s="306"/>
      <c r="L8" s="307"/>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10"/>
      <c r="B9" s="311"/>
      <c r="C9" s="311"/>
      <c r="D9" s="311"/>
      <c r="E9" s="311"/>
      <c r="F9" s="311"/>
      <c r="G9" s="314" t="str">
        <f>IF(基本情報入力シート!M25="","",基本情報入力シート!M25)</f>
        <v/>
      </c>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6"/>
    </row>
    <row r="10" spans="1:47" s="6" customFormat="1" ht="12" customHeight="1">
      <c r="A10" s="312"/>
      <c r="B10" s="313"/>
      <c r="C10" s="313"/>
      <c r="D10" s="313"/>
      <c r="E10" s="313"/>
      <c r="F10" s="313"/>
      <c r="G10" s="317" t="str">
        <f>IF(基本情報入力シート!M26="","",基本情報入力シート!M26)</f>
        <v/>
      </c>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9"/>
    </row>
    <row r="11" spans="1:47" s="6" customFormat="1" ht="15" customHeight="1">
      <c r="A11" s="320" t="s">
        <v>7</v>
      </c>
      <c r="B11" s="321"/>
      <c r="C11" s="321"/>
      <c r="D11" s="321"/>
      <c r="E11" s="321"/>
      <c r="F11" s="321"/>
      <c r="G11" s="305" t="str">
        <f>IF(基本情報入力シート!M30="","",基本情報入力シート!M30)</f>
        <v/>
      </c>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7"/>
      <c r="AS11" s="41"/>
    </row>
    <row r="12" spans="1:47" s="6" customFormat="1" ht="22.5" customHeight="1">
      <c r="A12" s="310" t="s">
        <v>36</v>
      </c>
      <c r="B12" s="311"/>
      <c r="C12" s="311"/>
      <c r="D12" s="311"/>
      <c r="E12" s="311"/>
      <c r="F12" s="311"/>
      <c r="G12" s="317" t="str">
        <f>IF(基本情報入力シート!M31="","",基本情報入力シート!M31)</f>
        <v/>
      </c>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9"/>
      <c r="AS12" s="41"/>
    </row>
    <row r="13" spans="1:47" s="6" customFormat="1" ht="17.25" customHeight="1">
      <c r="A13" s="329" t="s">
        <v>19</v>
      </c>
      <c r="B13" s="329"/>
      <c r="C13" s="329"/>
      <c r="D13" s="329"/>
      <c r="E13" s="329"/>
      <c r="F13" s="329"/>
      <c r="G13" s="330" t="s">
        <v>20</v>
      </c>
      <c r="H13" s="330"/>
      <c r="I13" s="330"/>
      <c r="J13" s="331"/>
      <c r="K13" s="332" t="str">
        <f>IF(基本情報入力シート!M32="","",基本情報入力シート!M32)</f>
        <v/>
      </c>
      <c r="L13" s="332"/>
      <c r="M13" s="332"/>
      <c r="N13" s="332"/>
      <c r="O13" s="332"/>
      <c r="P13" s="332"/>
      <c r="Q13" s="332"/>
      <c r="R13" s="332"/>
      <c r="S13" s="332"/>
      <c r="T13" s="332"/>
      <c r="U13" s="329" t="s">
        <v>21</v>
      </c>
      <c r="V13" s="329"/>
      <c r="W13" s="329"/>
      <c r="X13" s="329"/>
      <c r="Y13" s="332" t="str">
        <f>IF(基本情報入力シート!M33="","",基本情報入力シート!M33)</f>
        <v/>
      </c>
      <c r="Z13" s="332"/>
      <c r="AA13" s="332"/>
      <c r="AB13" s="332"/>
      <c r="AC13" s="332"/>
      <c r="AD13" s="332"/>
      <c r="AE13" s="332"/>
      <c r="AF13" s="332"/>
      <c r="AG13" s="332"/>
      <c r="AH13" s="332"/>
      <c r="AI13" s="332"/>
      <c r="AJ13" s="332"/>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36" t="s">
        <v>1910</v>
      </c>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8"/>
      <c r="Z16" s="339">
        <f>'別紙様式3-2（補助金）'!F5</f>
        <v>0</v>
      </c>
      <c r="AA16" s="340"/>
      <c r="AB16" s="340"/>
      <c r="AC16" s="340"/>
      <c r="AD16" s="340"/>
      <c r="AE16" s="340"/>
      <c r="AF16" s="340"/>
      <c r="AG16" s="341" t="s">
        <v>38</v>
      </c>
      <c r="AH16" s="342"/>
      <c r="AI16" s="43" t="str">
        <f>IF(G7="", "", IF(AND(Z18&gt;=Z16,Z18&gt;=Z17), "〇", "×"))</f>
        <v/>
      </c>
      <c r="AK16" s="322"/>
      <c r="AL16" s="322"/>
      <c r="AM16" s="322"/>
      <c r="AN16" s="322"/>
      <c r="AO16" s="322"/>
      <c r="AP16" s="322"/>
      <c r="AQ16" s="322"/>
      <c r="AR16" s="322"/>
      <c r="AS16" s="322"/>
      <c r="AT16" s="322"/>
      <c r="AU16" s="322"/>
    </row>
    <row r="17" spans="1:47" ht="19.5" customHeight="1">
      <c r="A17" s="323" t="s">
        <v>1911</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5"/>
      <c r="Z17" s="326"/>
      <c r="AA17" s="326"/>
      <c r="AB17" s="326"/>
      <c r="AC17" s="326"/>
      <c r="AD17" s="326"/>
      <c r="AE17" s="326"/>
      <c r="AF17" s="326"/>
      <c r="AG17" s="327" t="s">
        <v>38</v>
      </c>
      <c r="AH17" s="328"/>
      <c r="AI17" s="82"/>
      <c r="AJ17" s="82"/>
    </row>
    <row r="18" spans="1:47" ht="19.5" customHeight="1">
      <c r="A18" s="333" t="s">
        <v>1912</v>
      </c>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5"/>
      <c r="Z18" s="326"/>
      <c r="AA18" s="326"/>
      <c r="AB18" s="326"/>
      <c r="AC18" s="326"/>
      <c r="AD18" s="326"/>
      <c r="AE18" s="326"/>
      <c r="AF18" s="326"/>
      <c r="AG18" s="327" t="s">
        <v>38</v>
      </c>
      <c r="AH18" s="328"/>
      <c r="AI18" s="92"/>
      <c r="AJ18" s="92"/>
      <c r="AK18" s="44"/>
      <c r="AL18" s="44"/>
      <c r="AT18" s="42"/>
    </row>
    <row r="19" spans="1:47" s="6" customFormat="1" ht="36" customHeight="1">
      <c r="A19" s="343" t="s">
        <v>1913</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50" t="s">
        <v>1917</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row>
    <row r="22" spans="1:47" ht="12" customHeight="1" thickBot="1">
      <c r="A22" s="356" t="s">
        <v>1923</v>
      </c>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row>
    <row r="23" spans="1:47" ht="22" customHeight="1" thickBot="1">
      <c r="A23" s="173"/>
      <c r="B23" s="351" t="s">
        <v>1918</v>
      </c>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3"/>
      <c r="AI23" s="174" t="str">
        <f>IF(A23="✓","〇","")</f>
        <v/>
      </c>
      <c r="AJ23" s="167"/>
    </row>
    <row r="24" spans="1:47" ht="22" customHeight="1" thickBot="1">
      <c r="A24" s="173"/>
      <c r="B24" s="351" t="s">
        <v>1919</v>
      </c>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5"/>
      <c r="AI24" s="174" t="str">
        <f>IF(A24="✓","〇","")</f>
        <v/>
      </c>
      <c r="AJ24" s="167"/>
    </row>
    <row r="25" spans="1:47" ht="18.75" customHeight="1" thickBot="1">
      <c r="A25" s="168"/>
      <c r="B25" s="344" t="s">
        <v>39</v>
      </c>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5"/>
      <c r="AI25" s="169" t="str">
        <f>IF(Z17=0,"",IF(A25="","×","○"))</f>
        <v/>
      </c>
    </row>
    <row r="26" spans="1:47" ht="36.65" customHeight="1">
      <c r="A26" s="346" t="s">
        <v>40</v>
      </c>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347"/>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9"/>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68" t="s">
        <v>1914</v>
      </c>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9"/>
      <c r="AI30" s="43" t="str">
        <f>IF(G7="", "", IF(AND(B32="✓",AND(G34&lt;&gt;"",J34&lt;&gt;"",Q34&lt;&gt;"",S35&lt;&gt;"",Z35&lt;&gt;"")),"○","×"))</f>
        <v/>
      </c>
      <c r="AJ30" s="100"/>
      <c r="AK30" s="358" t="s">
        <v>42</v>
      </c>
      <c r="AL30" s="359"/>
      <c r="AM30" s="359"/>
      <c r="AN30" s="359"/>
      <c r="AO30" s="359"/>
      <c r="AP30" s="359"/>
      <c r="AQ30" s="359"/>
      <c r="AR30" s="359"/>
      <c r="AS30" s="359"/>
      <c r="AT30" s="359"/>
      <c r="AU30" s="360"/>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61" t="s">
        <v>44</v>
      </c>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62">
        <v>8</v>
      </c>
      <c r="E34" s="363"/>
      <c r="F34" s="53" t="s">
        <v>46</v>
      </c>
      <c r="G34" s="364"/>
      <c r="H34" s="365"/>
      <c r="I34" s="53" t="s">
        <v>47</v>
      </c>
      <c r="J34" s="364"/>
      <c r="K34" s="365"/>
      <c r="L34" s="53" t="s">
        <v>48</v>
      </c>
      <c r="M34" s="54"/>
      <c r="N34" s="366" t="s">
        <v>6</v>
      </c>
      <c r="O34" s="366"/>
      <c r="P34" s="366"/>
      <c r="Q34" s="367" t="str">
        <f>IF(基本情報入力シート!M23="","", 基本情報入力シート!M23)</f>
        <v/>
      </c>
      <c r="R34" s="367"/>
      <c r="S34" s="367"/>
      <c r="T34" s="367"/>
      <c r="U34" s="367"/>
      <c r="V34" s="367"/>
      <c r="W34" s="367"/>
      <c r="X34" s="367"/>
      <c r="Y34" s="367"/>
      <c r="Z34" s="367"/>
      <c r="AA34" s="367"/>
      <c r="AB34" s="367"/>
      <c r="AC34" s="367"/>
      <c r="AD34" s="367"/>
      <c r="AE34" s="367"/>
      <c r="AF34" s="367"/>
      <c r="AG34" s="367"/>
      <c r="AH34" s="367"/>
      <c r="AI34" s="55"/>
      <c r="AJ34" s="101"/>
    </row>
    <row r="35" spans="1:36" s="56" customFormat="1" ht="19.5" customHeight="1">
      <c r="A35" s="52"/>
      <c r="B35" s="57"/>
      <c r="C35" s="53"/>
      <c r="D35" s="53"/>
      <c r="E35" s="53"/>
      <c r="F35" s="53"/>
      <c r="G35" s="53"/>
      <c r="H35" s="53"/>
      <c r="I35" s="53"/>
      <c r="J35" s="53"/>
      <c r="K35" s="53"/>
      <c r="L35" s="53"/>
      <c r="M35" s="53"/>
      <c r="N35" s="370" t="s">
        <v>49</v>
      </c>
      <c r="O35" s="370"/>
      <c r="P35" s="370"/>
      <c r="Q35" s="371" t="s">
        <v>15</v>
      </c>
      <c r="R35" s="371"/>
      <c r="S35" s="372" t="str">
        <f>IF(基本情報入力シート!M27="", "", 基本情報入力シート!M27)</f>
        <v/>
      </c>
      <c r="T35" s="372"/>
      <c r="U35" s="372"/>
      <c r="V35" s="372"/>
      <c r="W35" s="372"/>
      <c r="X35" s="373" t="s">
        <v>16</v>
      </c>
      <c r="Y35" s="373"/>
      <c r="Z35" s="372" t="str">
        <f>IF(基本情報入力シート!M28="", "", 基本情報入力シート!M28)</f>
        <v/>
      </c>
      <c r="AA35" s="372"/>
      <c r="AB35" s="372"/>
      <c r="AC35" s="372"/>
      <c r="AD35" s="372"/>
      <c r="AE35" s="372"/>
      <c r="AF35" s="372"/>
      <c r="AG35" s="372"/>
      <c r="AH35" s="372"/>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357" t="s">
        <v>1916</v>
      </c>
      <c r="B37" s="357"/>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1922</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74" t="s">
        <v>37</v>
      </c>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6"/>
    </row>
    <row r="44" spans="1:36">
      <c r="A44" s="64" t="s">
        <v>52</v>
      </c>
      <c r="B44" s="380" t="s">
        <v>1915</v>
      </c>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2"/>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74" t="s">
        <v>1917</v>
      </c>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6"/>
    </row>
    <row r="47" spans="1:36" ht="22" customHeight="1">
      <c r="A47" s="386" t="s">
        <v>1918</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170" t="str">
        <f>AI23</f>
        <v/>
      </c>
    </row>
    <row r="48" spans="1:36" ht="22" customHeight="1">
      <c r="A48" s="386" t="s">
        <v>1920</v>
      </c>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170" t="str">
        <f>AI24</f>
        <v/>
      </c>
    </row>
    <row r="49" spans="1:36">
      <c r="A49" s="383" t="s">
        <v>53</v>
      </c>
      <c r="B49" s="384"/>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5"/>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74" t="s">
        <v>1921</v>
      </c>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6"/>
    </row>
    <row r="52" spans="1:36">
      <c r="A52" s="377" t="s">
        <v>54</v>
      </c>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9"/>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EdVkRdIPMuYtzEe9F32Z61OiATuLTNSDeiCFsx1A3D5RGMHb4XGe8uH98xWjTB1RkNbf3jlcLV+nyZbJqUlTZQ==" saltValue="40hC9dr3ZciqJ2WaKXBfbw=="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3" sqref="C3:F3"/>
    </sheetView>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55</v>
      </c>
      <c r="B1" s="82"/>
      <c r="C1" s="109"/>
      <c r="D1" s="110" t="s">
        <v>1948</v>
      </c>
      <c r="E1" s="82"/>
      <c r="F1" s="82"/>
      <c r="G1" s="82"/>
      <c r="H1" s="103"/>
      <c r="I1" s="111" t="s">
        <v>3</v>
      </c>
      <c r="J1" s="112" t="str">
        <f>IF(基本情報入力シート!C18="", "", 基本情報入力シート!C18)</f>
        <v>徳島県</v>
      </c>
    </row>
    <row r="2" spans="1:22" ht="21" customHeight="1" thickBot="1">
      <c r="A2" s="82"/>
      <c r="B2" s="110"/>
      <c r="C2" s="113"/>
      <c r="D2" s="110"/>
      <c r="E2" s="110"/>
      <c r="F2" s="110"/>
      <c r="G2" s="82"/>
      <c r="H2" s="103"/>
      <c r="I2" s="114"/>
      <c r="J2" s="114"/>
    </row>
    <row r="3" spans="1:22" ht="35.15" customHeight="1" thickBot="1">
      <c r="A3" s="395" t="s">
        <v>6</v>
      </c>
      <c r="B3" s="396"/>
      <c r="C3" s="397" t="str">
        <f>IF(基本情報入力シート!M23="","",基本情報入力シート!M23)</f>
        <v/>
      </c>
      <c r="D3" s="398"/>
      <c r="E3" s="398"/>
      <c r="F3" s="399"/>
      <c r="G3" s="82"/>
      <c r="H3" s="103"/>
      <c r="I3" s="394" t="s">
        <v>1953</v>
      </c>
      <c r="J3" s="394"/>
      <c r="K3" s="125"/>
      <c r="L3" s="124"/>
      <c r="M3" s="124"/>
      <c r="N3" s="124"/>
      <c r="O3" s="124"/>
      <c r="P3" s="124"/>
      <c r="Q3" s="124"/>
      <c r="R3" s="124"/>
      <c r="S3" s="124"/>
      <c r="T3" s="124"/>
      <c r="U3" s="124"/>
      <c r="V3" s="124"/>
    </row>
    <row r="4" spans="1:22" ht="45" customHeight="1" thickBot="1">
      <c r="A4" s="115"/>
      <c r="B4" s="115"/>
      <c r="C4" s="116"/>
      <c r="D4" s="117"/>
      <c r="E4" s="117"/>
      <c r="F4" s="117"/>
      <c r="G4" s="114"/>
      <c r="H4" s="118"/>
      <c r="I4" s="394"/>
      <c r="J4" s="394"/>
      <c r="K4" s="125"/>
      <c r="L4" s="124"/>
      <c r="M4" s="124"/>
      <c r="N4" s="124"/>
      <c r="O4" s="124"/>
      <c r="P4" s="124"/>
      <c r="Q4" s="124"/>
      <c r="R4" s="124"/>
      <c r="S4" s="124"/>
      <c r="T4" s="124"/>
      <c r="U4" s="124"/>
      <c r="V4" s="124"/>
    </row>
    <row r="5" spans="1:22" ht="25" customHeight="1">
      <c r="A5" s="410" t="s">
        <v>56</v>
      </c>
      <c r="B5" s="411"/>
      <c r="C5" s="411"/>
      <c r="D5" s="411"/>
      <c r="E5" s="412"/>
      <c r="F5" s="416">
        <f>IFERROR(SUM(I11:J110),"")</f>
        <v>0</v>
      </c>
      <c r="G5" s="114"/>
      <c r="H5" s="118"/>
      <c r="I5" s="394"/>
      <c r="J5" s="394"/>
      <c r="K5" s="125"/>
      <c r="L5" s="124"/>
      <c r="M5" s="124"/>
      <c r="N5" s="124"/>
      <c r="O5" s="124"/>
      <c r="P5" s="124"/>
      <c r="Q5" s="124"/>
      <c r="R5" s="124"/>
      <c r="S5" s="124"/>
      <c r="T5" s="124"/>
      <c r="U5" s="124"/>
      <c r="V5" s="124"/>
    </row>
    <row r="6" spans="1:22" ht="25" customHeight="1" thickBot="1">
      <c r="A6" s="413"/>
      <c r="B6" s="414"/>
      <c r="C6" s="414"/>
      <c r="D6" s="414"/>
      <c r="E6" s="415"/>
      <c r="F6" s="417"/>
      <c r="G6" s="114"/>
      <c r="H6" s="118"/>
      <c r="I6" s="394"/>
      <c r="J6" s="394"/>
    </row>
    <row r="7" spans="1:22" ht="21" customHeight="1" thickBot="1">
      <c r="A7" s="82"/>
      <c r="B7" s="82"/>
      <c r="C7" s="109"/>
      <c r="D7" s="82"/>
      <c r="E7" s="82"/>
      <c r="F7" s="82"/>
      <c r="G7" s="82"/>
      <c r="H7" s="103"/>
      <c r="I7" s="119"/>
      <c r="J7" s="82"/>
    </row>
    <row r="8" spans="1:22" ht="42.75" customHeight="1">
      <c r="A8" s="400"/>
      <c r="B8" s="403" t="s">
        <v>57</v>
      </c>
      <c r="C8" s="403" t="s">
        <v>26</v>
      </c>
      <c r="D8" s="406" t="s">
        <v>27</v>
      </c>
      <c r="E8" s="406"/>
      <c r="F8" s="407" t="s">
        <v>58</v>
      </c>
      <c r="G8" s="407" t="s">
        <v>29</v>
      </c>
      <c r="H8" s="418" t="s">
        <v>59</v>
      </c>
      <c r="I8" s="388" t="s">
        <v>60</v>
      </c>
      <c r="J8" s="389"/>
    </row>
    <row r="9" spans="1:22" ht="39" customHeight="1">
      <c r="A9" s="401"/>
      <c r="B9" s="404"/>
      <c r="C9" s="404"/>
      <c r="D9" s="395"/>
      <c r="E9" s="395"/>
      <c r="F9" s="408"/>
      <c r="G9" s="408"/>
      <c r="H9" s="419"/>
      <c r="I9" s="390"/>
      <c r="J9" s="391"/>
    </row>
    <row r="10" spans="1:22" ht="57.75" customHeight="1" thickBot="1">
      <c r="A10" s="402"/>
      <c r="B10" s="405"/>
      <c r="C10" s="405"/>
      <c r="D10" s="126" t="s">
        <v>31</v>
      </c>
      <c r="E10" s="126" t="s">
        <v>32</v>
      </c>
      <c r="F10" s="409"/>
      <c r="G10" s="409"/>
      <c r="H10" s="420"/>
      <c r="I10" s="392"/>
      <c r="J10" s="393"/>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423"/>
      <c r="J11" s="424"/>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421"/>
      <c r="J12" s="422"/>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421"/>
      <c r="J13" s="422"/>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421"/>
      <c r="J14" s="422"/>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421"/>
      <c r="J15" s="422"/>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421"/>
      <c r="J16" s="422"/>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421"/>
      <c r="J17" s="422"/>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421"/>
      <c r="J18" s="422"/>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421"/>
      <c r="J19" s="422"/>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421"/>
      <c r="J20" s="422"/>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421"/>
      <c r="J21" s="422"/>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421"/>
      <c r="J22" s="422"/>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421"/>
      <c r="J23" s="422"/>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421"/>
      <c r="J24" s="422"/>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421"/>
      <c r="J25" s="422"/>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421"/>
      <c r="J26" s="422"/>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421"/>
      <c r="J27" s="422"/>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421"/>
      <c r="J28" s="422"/>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421"/>
      <c r="J29" s="422"/>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421"/>
      <c r="J30" s="422"/>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421"/>
      <c r="J31" s="422"/>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421"/>
      <c r="J32" s="422"/>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421"/>
      <c r="J33" s="422"/>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421"/>
      <c r="J34" s="422"/>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421"/>
      <c r="J35" s="422"/>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421"/>
      <c r="J36" s="422"/>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421"/>
      <c r="J37" s="422"/>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421"/>
      <c r="J38" s="422"/>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421"/>
      <c r="J39" s="422"/>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421"/>
      <c r="J40" s="422"/>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421"/>
      <c r="J41" s="422"/>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421"/>
      <c r="J42" s="422"/>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421"/>
      <c r="J43" s="422"/>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421"/>
      <c r="J44" s="422"/>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421"/>
      <c r="J45" s="422"/>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421"/>
      <c r="J46" s="422"/>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421"/>
      <c r="J47" s="422"/>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421"/>
      <c r="J48" s="422"/>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421"/>
      <c r="J49" s="422"/>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421"/>
      <c r="J50" s="422"/>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421"/>
      <c r="J51" s="422"/>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421"/>
      <c r="J52" s="422"/>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421"/>
      <c r="J53" s="422"/>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421"/>
      <c r="J54" s="422"/>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421"/>
      <c r="J55" s="422"/>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421"/>
      <c r="J56" s="422"/>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421"/>
      <c r="J57" s="422"/>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421"/>
      <c r="J58" s="422"/>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421"/>
      <c r="J59" s="422"/>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421"/>
      <c r="J60" s="422"/>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421"/>
      <c r="J61" s="422"/>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421"/>
      <c r="J62" s="422"/>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421"/>
      <c r="J63" s="422"/>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421"/>
      <c r="J64" s="422"/>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421"/>
      <c r="J65" s="422"/>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421"/>
      <c r="J66" s="422"/>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421"/>
      <c r="J67" s="422"/>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421"/>
      <c r="J68" s="422"/>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421"/>
      <c r="J69" s="422"/>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421"/>
      <c r="J70" s="422"/>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421"/>
      <c r="J71" s="422"/>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421"/>
      <c r="J72" s="422"/>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421"/>
      <c r="J73" s="422"/>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421"/>
      <c r="J74" s="422"/>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421"/>
      <c r="J75" s="422"/>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421"/>
      <c r="J76" s="422"/>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421"/>
      <c r="J77" s="422"/>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421"/>
      <c r="J78" s="422"/>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421"/>
      <c r="J79" s="422"/>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421"/>
      <c r="J80" s="422"/>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421"/>
      <c r="J81" s="422"/>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421"/>
      <c r="J82" s="422"/>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421"/>
      <c r="J83" s="422"/>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421"/>
      <c r="J84" s="422"/>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421"/>
      <c r="J85" s="422"/>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421"/>
      <c r="J86" s="422"/>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421"/>
      <c r="J87" s="422"/>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421"/>
      <c r="J88" s="422"/>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421"/>
      <c r="J89" s="422"/>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421"/>
      <c r="J90" s="422"/>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421"/>
      <c r="J91" s="422"/>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421"/>
      <c r="J92" s="422"/>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421"/>
      <c r="J93" s="422"/>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421"/>
      <c r="J94" s="422"/>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421"/>
      <c r="J95" s="422"/>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421"/>
      <c r="J96" s="422"/>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421"/>
      <c r="J97" s="422"/>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421"/>
      <c r="J98" s="422"/>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421"/>
      <c r="J99" s="422"/>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421"/>
      <c r="J100" s="422"/>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421"/>
      <c r="J101" s="422"/>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421"/>
      <c r="J102" s="422"/>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421"/>
      <c r="J103" s="422"/>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421"/>
      <c r="J104" s="422"/>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421"/>
      <c r="J105" s="422"/>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421"/>
      <c r="J106" s="422"/>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421"/>
      <c r="J107" s="422"/>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421"/>
      <c r="J108" s="422"/>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421"/>
      <c r="J109" s="422"/>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425"/>
      <c r="J110" s="426"/>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iv/iEDDf1aQDt9mm+A0ziNACEsLV9rCWARk3q9fQjGB/YuKEOm2gB35fq29gnJI5SFcqZczR2//H2wTd57ry5g==" saltValue="egvxzsIVOti/4mqkuqqS3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61</v>
      </c>
      <c r="B1" s="12"/>
      <c r="D1" s="7" t="s">
        <v>62</v>
      </c>
      <c r="F1" s="7" t="s">
        <v>63</v>
      </c>
      <c r="I1" s="66" t="s">
        <v>64</v>
      </c>
      <c r="K1" s="6" t="s">
        <v>65</v>
      </c>
    </row>
    <row r="2" spans="1:11" ht="26.5" thickBot="1">
      <c r="A2" s="146" t="s">
        <v>66</v>
      </c>
      <c r="B2" s="152" t="s">
        <v>67</v>
      </c>
      <c r="D2" s="8" t="s">
        <v>31</v>
      </c>
      <c r="F2" s="8" t="s">
        <v>31</v>
      </c>
      <c r="G2" s="14" t="s">
        <v>68</v>
      </c>
      <c r="I2" s="133" t="s">
        <v>69</v>
      </c>
      <c r="K2" s="19" t="s">
        <v>70</v>
      </c>
    </row>
    <row r="3" spans="1:11" ht="26">
      <c r="A3" s="147" t="s">
        <v>71</v>
      </c>
      <c r="B3" s="153" t="s">
        <v>72</v>
      </c>
      <c r="D3" s="9" t="s">
        <v>73</v>
      </c>
      <c r="F3" s="15" t="s">
        <v>73</v>
      </c>
      <c r="G3" s="16" t="s">
        <v>74</v>
      </c>
      <c r="I3" s="134" t="s">
        <v>75</v>
      </c>
      <c r="K3" s="20" t="s">
        <v>76</v>
      </c>
    </row>
    <row r="4" spans="1:11" ht="26.5" thickBot="1">
      <c r="A4" s="148" t="s">
        <v>77</v>
      </c>
      <c r="B4" s="154" t="s">
        <v>78</v>
      </c>
      <c r="D4" s="10" t="s">
        <v>79</v>
      </c>
      <c r="F4" s="10" t="s">
        <v>73</v>
      </c>
      <c r="G4" s="17" t="s">
        <v>80</v>
      </c>
      <c r="I4" s="135" t="s">
        <v>81</v>
      </c>
      <c r="K4" s="21"/>
    </row>
    <row r="5" spans="1:11" ht="26.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実績報告書</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nakagawa kenshirou</cp:lastModifiedBy>
  <cp:revision/>
  <dcterms:created xsi:type="dcterms:W3CDTF">2023-01-10T13:53:21Z</dcterms:created>
  <dcterms:modified xsi:type="dcterms:W3CDTF">2026-03-12T00:54:05Z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