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defaultThemeVersion="124226"/>
  <xr:revisionPtr revIDLastSave="0" documentId="13_ncr:1_{D2B92028-A91E-4048-BF7B-0066F1CE9668}"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実績報告書（様式第４号）" sheetId="26" r:id="rId2"/>
    <sheet name="別紙様式3-1（補助金　総括表）" sheetId="21" r:id="rId3"/>
    <sheet name="別紙様式3-2（補助金　個票）" sheetId="25" r:id="rId4"/>
    <sheet name="【参考】数式用" sheetId="13" state="hidden" r:id="rId5"/>
  </sheets>
  <definedNames>
    <definedName name="_Hlk191476892" localSheetId="1">'実績報告書（様式第４号）'!$D$25</definedName>
    <definedName name="_new1">【参考】数式用!#REF!</definedName>
    <definedName name="_xlnm.Print_Area" localSheetId="4">【参考】数式用!$U$1:$V$26</definedName>
    <definedName name="_xlnm.Print_Area" localSheetId="0">基本情報入力シート!$A$1:$Z$91</definedName>
    <definedName name="_xlnm.Print_Area" localSheetId="1">'実績報告書（様式第４号）'!$A$1:$AL$38</definedName>
    <definedName name="_xlnm.Print_Area" localSheetId="2">'別紙様式3-1（補助金　総括表）'!$A$1:$AJ$69</definedName>
    <definedName name="_xlnm.Print_Area" localSheetId="3">'別紙様式3-2（補助金　個票）'!$A$1:$M$65</definedName>
    <definedName name="_xlnm.Print_Titles" localSheetId="3">'別紙様式3-2（補助金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 localSheetId="1">【参考】数式用!#REF!</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26" l="1"/>
  <c r="AC37" i="26"/>
  <c r="AC36" i="26"/>
  <c r="AC35" i="26"/>
  <c r="AD34" i="26"/>
  <c r="W9" i="26"/>
  <c r="W8" i="26"/>
  <c r="W7" i="26"/>
  <c r="AJ3" i="26"/>
  <c r="AG3" i="2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4332A5CD-08FB-4321-AE7B-DA68A04500A6}">
      <text>
        <r>
          <rPr>
            <b/>
            <sz val="11"/>
            <color indexed="81"/>
            <rFont val="MS P ゴシック"/>
            <family val="3"/>
            <charset val="128"/>
          </rPr>
          <t>事業の完了年月日を記入してください。
令和8年10月31日までに改善をお願いします。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<sst xmlns="http://schemas.openxmlformats.org/spreadsheetml/2006/main" count="4082" uniqueCount="2088">
  <si>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</si>
  <si>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</si>
  <si>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１　提出先に関する情報</t>
    <rPh sb="2" eb="4">
      <t>テイシュツ</t>
    </rPh>
    <rPh sb="4" eb="5">
      <t>サキ</t>
    </rPh>
    <rPh sb="6" eb="7">
      <t>カン</t>
    </rPh>
    <rPh sb="9" eb="11">
      <t>ジョウホウ</t>
    </rPh>
    <phoneticPr fontId="7"/>
  </si>
  <si>
    <t>提出先</t>
    <rPh sb="0" eb="2">
      <t>テイシュツ</t>
    </rPh>
    <rPh sb="2" eb="3">
      <t>サキ</t>
    </rPh>
    <phoneticPr fontId="7"/>
  </si>
  <si>
    <t>東京都</t>
  </si>
  <si>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</si>
  <si>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</si>
  <si>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</si>
  <si>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</si>
  <si>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</si>
  <si>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</si>
  <si>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</si>
  <si>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</si>
  <si>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</si>
  <si>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</si>
  <si>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</si>
  <si>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</si>
  <si>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</si>
  <si>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法人番号</t>
    <rPh sb="0" eb="2">
      <t>ホウジン</t>
    </rPh>
    <rPh sb="2" eb="4">
      <t>バンゴウ</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</si>
  <si>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</si>
  <si>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</si>
  <si>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</si>
  <si>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</si>
  <si>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7"/>
  </si>
  <si>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</si>
  <si>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</si>
  <si>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</si>
  <si>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</si>
  <si>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</si>
  <si>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</si>
  <si>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</si>
  <si>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</si>
  <si>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</si>
  <si>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</si>
  <si>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</si>
  <si>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</si>
  <si>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</si>
  <si>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</si>
  <si>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</si>
  <si>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</si>
  <si>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</si>
  <si>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</si>
  <si>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</si>
  <si>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</si>
  <si>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円</t>
    <rPh sb="0" eb="1">
      <t>エン</t>
    </rPh>
    <phoneticPr fontId="7"/>
  </si>
  <si>
    <t>（ア）研修費</t>
    <rPh sb="3" eb="5">
      <t>ケンシュウ</t>
    </rPh>
    <rPh sb="5" eb="6">
      <t>ヒ</t>
    </rPh>
    <phoneticPr fontId="7"/>
  </si>
  <si>
    <t>（イ）介護助手等の募集経費</t>
    <rPh sb="3" eb="5">
      <t>カイゴ</t>
    </rPh>
    <rPh sb="5" eb="7">
      <t>ジョシュ</t>
    </rPh>
    <rPh sb="7" eb="8">
      <t>トウ</t>
    </rPh>
    <rPh sb="9" eb="11">
      <t>ボシュウ</t>
    </rPh>
    <rPh sb="11" eb="13">
      <t>ケイヒ</t>
    </rPh>
    <phoneticPr fontId="7"/>
  </si>
  <si>
    <t>（ウ）その他の金額</t>
    <rPh sb="5" eb="6">
      <t>タ</t>
    </rPh>
    <rPh sb="7" eb="9">
      <t>キンガク</t>
    </rPh>
    <phoneticPr fontId="7"/>
  </si>
  <si>
    <t>対象となる要件</t>
    <rPh sb="0" eb="2">
      <t>タイショウ</t>
    </rPh>
    <rPh sb="5" eb="7">
      <t>ヨウケン</t>
    </rPh>
    <phoneticPr fontId="7"/>
  </si>
  <si>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7"/>
  </si>
  <si>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7"/>
  </si>
  <si>
    <t>備考欄</t>
    <rPh sb="0" eb="2">
      <t>ビコウ</t>
    </rPh>
    <rPh sb="2" eb="3">
      <t>ラン</t>
    </rPh>
    <phoneticPr fontId="7"/>
  </si>
  <si>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7"/>
  </si>
  <si>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7"/>
  </si>
  <si>
    <t>５　記載内容に虚偽がないことの誓約</t>
    <rPh sb="2" eb="4">
      <t>キサイ</t>
    </rPh>
    <rPh sb="4" eb="6">
      <t>ナイヨウ</t>
    </rPh>
    <rPh sb="7" eb="9">
      <t>キョギ</t>
    </rPh>
    <rPh sb="15" eb="17">
      <t>セイヤク</t>
    </rPh>
    <phoneticPr fontId="7"/>
  </si>
  <si>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7"/>
  </si>
  <si>
    <t>　</t>
    <phoneticPr fontId="7"/>
  </si>
  <si>
    <t>実績報告書の記載内容に虚偽がないこと及び記載内容を証明する資料を適切に保管していることを誓約します。</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</si>
  <si>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</si>
  <si>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</si>
  <si>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</si>
  <si>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</si>
  <si>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</si>
  <si>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7"/>
  </si>
  <si>
    <t>（確認用）提出前のチェックリスト</t>
    <rPh sb="1" eb="4">
      <t>カクニンヨウ</t>
    </rPh>
    <phoneticPr fontId="7"/>
  </si>
  <si>
    <t>以下の項目に「×」がないか、提出前に確認すること。「×」がある場合、当該項目の記載を修正すること。</t>
    <phoneticPr fontId="7"/>
  </si>
  <si>
    <t>②</t>
    <phoneticPr fontId="7"/>
  </si>
  <si>
    <t>③</t>
    <phoneticPr fontId="7"/>
  </si>
  <si>
    <t>職場環境改善を、研修費、介護助手等の募集経費以外に充てた場合、具体的な使途を記載していること</t>
    <rPh sb="28" eb="30">
      <t>バアイ</t>
    </rPh>
    <rPh sb="31" eb="34">
      <t>グタイテキ</t>
    </rPh>
    <rPh sb="35" eb="37">
      <t>シト</t>
    </rPh>
    <rPh sb="38" eb="40">
      <t>キサイ</t>
    </rPh>
    <phoneticPr fontId="7"/>
  </si>
  <si>
    <t>４　職場環境改善経費の消費税仕入控除税額について</t>
    <phoneticPr fontId="7"/>
  </si>
  <si>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7"/>
  </si>
  <si>
    <t>５　記載内容に虚偽がないこと等の誓約</t>
    <rPh sb="2" eb="4">
      <t>キサイ</t>
    </rPh>
    <rPh sb="4" eb="6">
      <t>ナイヨウ</t>
    </rPh>
    <rPh sb="7" eb="9">
      <t>キョギ</t>
    </rPh>
    <rPh sb="14" eb="15">
      <t>トウ</t>
    </rPh>
    <rPh sb="16" eb="18">
      <t>セイヤク</t>
    </rPh>
    <phoneticPr fontId="7"/>
  </si>
  <si>
    <t>誓約について、空欄の項目がない</t>
    <phoneticPr fontId="7"/>
  </si>
  <si>
    <t>別紙様式３－２（補助金）</t>
    <rPh sb="0" eb="2">
      <t>ベッシ</t>
    </rPh>
    <rPh sb="2" eb="4">
      <t>ヨウシキ</t>
    </rPh>
    <rPh sb="8" eb="11">
      <t>ホジョキン</t>
    </rPh>
    <phoneticPr fontId="7"/>
  </si>
  <si>
    <t>介護保険事業所番号</t>
    <rPh sb="0" eb="2">
      <t>カイゴ</t>
    </rPh>
    <rPh sb="2" eb="4">
      <t>ホケン</t>
    </rPh>
    <rPh sb="4" eb="7">
      <t>ジギョウショ</t>
    </rPh>
    <rPh sb="7" eb="9">
      <t>バンゴウ</t>
    </rPh>
    <phoneticPr fontId="7"/>
  </si>
  <si>
    <t>事業所名</t>
    <rPh sb="0" eb="3">
      <t>ジギョウショ</t>
    </rPh>
    <rPh sb="3" eb="4">
      <t>メイ</t>
    </rPh>
    <phoneticPr fontId="7"/>
  </si>
  <si>
    <t>表２　提出先一覧</t>
    <rPh sb="0" eb="1">
      <t>ヒョウ</t>
    </rPh>
    <rPh sb="3" eb="5">
      <t>テイシュツ</t>
    </rPh>
    <rPh sb="5" eb="6">
      <t>サキ</t>
    </rPh>
    <rPh sb="6" eb="8">
      <t>イチラン</t>
    </rPh>
    <phoneticPr fontId="7"/>
  </si>
  <si>
    <t>表３　事業所の所在地</t>
    <rPh sb="0" eb="1">
      <t>ヒョウ</t>
    </rPh>
    <rPh sb="3" eb="6">
      <t>ジギョウショ</t>
    </rPh>
    <rPh sb="7" eb="10">
      <t>ショザイチ</t>
    </rPh>
    <phoneticPr fontId="7"/>
  </si>
  <si>
    <t>表４　職場環境等要件</t>
    <rPh sb="0" eb="1">
      <t>ヒョウ</t>
    </rPh>
    <rPh sb="3" eb="5">
      <t>ショクバ</t>
    </rPh>
    <rPh sb="5" eb="7">
      <t>カンキョウ</t>
    </rPh>
    <rPh sb="7" eb="8">
      <t>トウ</t>
    </rPh>
    <rPh sb="8" eb="10">
      <t>ヨウケン</t>
    </rPh>
    <phoneticPr fontId="7"/>
  </si>
  <si>
    <t>参考</t>
    <rPh sb="0" eb="2">
      <t>サンコウ</t>
    </rPh>
    <phoneticPr fontId="7"/>
  </si>
  <si>
    <t>市区町村</t>
    <rPh sb="0" eb="4">
      <t>シクチョウソン</t>
    </rPh>
    <phoneticPr fontId="7"/>
  </si>
  <si>
    <t>「その他」での使用に関係する職場環境等要件の項目</t>
    <rPh sb="3" eb="4">
      <t>タ</t>
    </rPh>
    <rPh sb="7" eb="9">
      <t>シヨウ</t>
    </rPh>
    <rPh sb="10" eb="12">
      <t>カンケイ</t>
    </rPh>
    <rPh sb="14" eb="21">
      <t>ショクバカンキョウトウヨウケン</t>
    </rPh>
    <rPh sb="22" eb="24">
      <t>コウモク</t>
    </rPh>
    <phoneticPr fontId="7"/>
  </si>
  <si>
    <t>チェックボックス</t>
    <phoneticPr fontId="7"/>
  </si>
  <si>
    <t>北海道</t>
  </si>
  <si>
    <t>札幌市</t>
  </si>
  <si>
    <t>① 業務内容の明確化と職員間の適切な役割分担の取組</t>
    <phoneticPr fontId="7"/>
  </si>
  <si>
    <t>✓</t>
    <phoneticPr fontId="7"/>
  </si>
  <si>
    <t>青森県</t>
  </si>
  <si>
    <t>函館市</t>
  </si>
  <si>
    <t>② 介護職員等の業務の洗い出しや棚卸しなど、現場の課題の見える化</t>
    <phoneticPr fontId="7"/>
  </si>
  <si>
    <t>岩手県</t>
  </si>
  <si>
    <t>小樽市</t>
  </si>
  <si>
    <t>③ 業務改善活動の体制構築</t>
    <phoneticPr fontId="7"/>
  </si>
  <si>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</si>
  <si>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</si>
  <si>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</si>
  <si>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</si>
  <si>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</si>
  <si>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</si>
  <si>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</si>
  <si>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</si>
  <si>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</si>
  <si>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</si>
  <si>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</si>
  <si>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</si>
  <si>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</si>
  <si>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</si>
  <si>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</si>
  <si>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</si>
  <si>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</si>
  <si>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</si>
  <si>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7"/>
  </si>
  <si>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</si>
  <si>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</si>
  <si>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</si>
  <si>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</si>
  <si>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</si>
  <si>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</si>
  <si>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</si>
  <si>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</si>
  <si>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</si>
  <si>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</si>
  <si>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</si>
  <si>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</si>
  <si>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</si>
  <si>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</si>
  <si>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</si>
  <si>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</si>
  <si>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</si>
  <si>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</si>
  <si>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</si>
  <si>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</si>
  <si>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</si>
  <si>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</si>
  <si>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</si>
  <si>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</si>
  <si>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</si>
  <si>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</si>
  <si>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</si>
  <si>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</si>
  <si>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</si>
  <si>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</si>
  <si>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</si>
  <si>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</si>
  <si>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</si>
  <si>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</si>
  <si>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</si>
  <si>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</si>
  <si>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</si>
  <si>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</si>
  <si>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</si>
  <si>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</si>
  <si>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</si>
  <si>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</si>
  <si>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</si>
  <si>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</si>
  <si>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</si>
  <si>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</si>
  <si>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</si>
  <si>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</si>
  <si>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</si>
  <si>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</si>
  <si>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</si>
  <si>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</si>
  <si>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</si>
  <si>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</si>
  <si>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</si>
  <si>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</si>
  <si>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</si>
  <si>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</si>
  <si>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</si>
  <si>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</si>
  <si>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</si>
  <si>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</si>
  <si>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</si>
  <si>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</si>
  <si>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</si>
  <si>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</si>
  <si>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</si>
  <si>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</si>
  <si>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</si>
  <si>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</si>
  <si>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</si>
  <si>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</si>
  <si>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</si>
  <si>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</si>
  <si>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</si>
  <si>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</si>
  <si>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</si>
  <si>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</si>
  <si>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</si>
  <si>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</si>
  <si>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</si>
  <si>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</si>
  <si>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</si>
  <si>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</si>
  <si>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</si>
  <si>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</si>
  <si>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</si>
  <si>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</si>
  <si>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</si>
  <si>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</si>
  <si>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</si>
  <si>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</si>
  <si>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</si>
  <si>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</si>
  <si>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</si>
  <si>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</si>
  <si>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</si>
  <si>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</si>
  <si>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</si>
  <si>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</si>
  <si>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</si>
  <si>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</si>
  <si>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</si>
  <si>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</si>
  <si>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</si>
  <si>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</si>
  <si>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</si>
  <si>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</si>
  <si>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</si>
  <si>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</si>
  <si>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</si>
  <si>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</si>
  <si>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</si>
  <si>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</si>
  <si>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</si>
  <si>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</si>
  <si>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</si>
  <si>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</si>
  <si>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</si>
  <si>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</si>
  <si>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</si>
  <si>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</si>
  <si>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</si>
  <si>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</si>
  <si>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</si>
  <si>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</si>
  <si>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</si>
  <si>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</si>
  <si>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</si>
  <si>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</si>
  <si>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</si>
  <si>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</si>
  <si>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</si>
  <si>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</si>
  <si>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</si>
  <si>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</si>
  <si>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</si>
  <si>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</si>
  <si>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</si>
  <si>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</si>
  <si>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</si>
  <si>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</si>
  <si>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</si>
  <si>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</si>
  <si>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</si>
  <si>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</si>
  <si>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</si>
  <si>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</si>
  <si>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</si>
  <si>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</si>
  <si>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</si>
  <si>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</si>
  <si>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</si>
  <si>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</si>
  <si>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</si>
  <si>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</si>
  <si>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</si>
  <si>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</si>
  <si>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</si>
  <si>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</si>
  <si>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</si>
  <si>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</si>
  <si>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</si>
  <si>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</si>
  <si>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</si>
  <si>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</si>
  <si>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</si>
  <si>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</si>
  <si>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</si>
  <si>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</si>
  <si>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</si>
  <si>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</si>
  <si>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</si>
  <si>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</si>
  <si>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</si>
  <si>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</si>
  <si>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</si>
  <si>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</si>
  <si>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</si>
  <si>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</si>
  <si>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</si>
  <si>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</si>
  <si>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</si>
  <si>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</si>
  <si>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</si>
  <si>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</si>
  <si>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</si>
  <si>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</si>
  <si>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</si>
  <si>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</si>
  <si>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</si>
  <si>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</si>
  <si>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</si>
  <si>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</si>
  <si>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</si>
  <si>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</si>
  <si>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</si>
  <si>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</si>
  <si>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</si>
  <si>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</si>
  <si>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</si>
  <si>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</si>
  <si>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</si>
  <si>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</si>
  <si>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</si>
  <si>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</si>
  <si>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</si>
  <si>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</si>
  <si>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</si>
  <si>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</si>
  <si>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</si>
  <si>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</si>
  <si>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</si>
  <si>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</si>
  <si>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</si>
  <si>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</si>
  <si>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</si>
  <si>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</si>
  <si>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</si>
  <si>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</si>
  <si>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</si>
  <si>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</si>
  <si>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</si>
  <si>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</si>
  <si>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</si>
  <si>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</si>
  <si>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</si>
  <si>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</si>
  <si>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</si>
  <si>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</si>
  <si>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</si>
  <si>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</si>
  <si>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</si>
  <si>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</si>
  <si>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</si>
  <si>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</si>
  <si>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</si>
  <si>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</si>
  <si>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</si>
  <si>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</si>
  <si>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</si>
  <si>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</si>
  <si>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</si>
  <si>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</si>
  <si>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</si>
  <si>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</si>
  <si>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</si>
  <si>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</si>
  <si>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</si>
  <si>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</si>
  <si>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</si>
  <si>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</si>
  <si>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</si>
  <si>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</si>
  <si>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</si>
  <si>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</si>
  <si>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</si>
  <si>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</si>
  <si>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</si>
  <si>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</si>
  <si>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</si>
  <si>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</si>
  <si>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</si>
  <si>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</si>
  <si>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</si>
  <si>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</si>
  <si>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</si>
  <si>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</si>
  <si>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</si>
  <si>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</si>
  <si>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</si>
  <si>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</si>
  <si>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</si>
  <si>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</si>
  <si>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</si>
  <si>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</si>
  <si>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</si>
  <si>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</si>
  <si>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</si>
  <si>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</si>
  <si>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</si>
  <si>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</si>
  <si>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</si>
  <si>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</si>
  <si>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</si>
  <si>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</si>
  <si>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</si>
  <si>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</si>
  <si>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</si>
  <si>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</si>
  <si>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</si>
  <si>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</si>
  <si>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</si>
  <si>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</si>
  <si>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</si>
  <si>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</si>
  <si>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</si>
  <si>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</si>
  <si>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</si>
  <si>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</si>
  <si>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</si>
  <si>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</si>
  <si>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</si>
  <si>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</si>
  <si>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</si>
  <si>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</si>
  <si>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</si>
  <si>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</si>
  <si>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</si>
  <si>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</si>
  <si>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</si>
  <si>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</si>
  <si>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</si>
  <si>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</si>
  <si>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</si>
  <si>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</si>
  <si>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</si>
  <si>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</si>
  <si>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</si>
  <si>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</si>
  <si>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</si>
  <si>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</si>
  <si>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</si>
  <si>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</si>
  <si>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</si>
  <si>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</si>
  <si>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</si>
  <si>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</si>
  <si>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</si>
  <si>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</si>
  <si>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</si>
  <si>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</si>
  <si>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</si>
  <si>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</si>
  <si>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</si>
  <si>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</si>
  <si>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</si>
  <si>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</si>
  <si>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</si>
  <si>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</si>
  <si>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</si>
  <si>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</si>
  <si>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</si>
  <si>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</si>
  <si>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</si>
  <si>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</si>
  <si>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</si>
  <si>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</si>
  <si>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</si>
  <si>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</si>
  <si>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</si>
  <si>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</si>
  <si>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</si>
  <si>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</si>
  <si>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</si>
  <si>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</si>
  <si>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</si>
  <si>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</si>
  <si>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</si>
  <si>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</si>
  <si>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</si>
  <si>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</si>
  <si>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</si>
  <si>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</si>
  <si>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</si>
  <si>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</si>
  <si>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</si>
  <si>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</si>
  <si>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</si>
  <si>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</si>
  <si>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</si>
  <si>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</si>
  <si>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</si>
  <si>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</si>
  <si>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</si>
  <si>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</si>
  <si>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</si>
  <si>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</si>
  <si>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</si>
  <si>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</si>
  <si>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</si>
  <si>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</si>
  <si>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</si>
  <si>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</si>
  <si>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</si>
  <si>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</si>
  <si>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</si>
  <si>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</si>
  <si>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</si>
  <si>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</si>
  <si>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</si>
  <si>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</si>
  <si>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</si>
  <si>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</si>
  <si>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</si>
  <si>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</si>
  <si>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</si>
  <si>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</si>
  <si>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</si>
  <si>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</si>
  <si>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</si>
  <si>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</si>
  <si>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</si>
  <si>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</si>
  <si>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</si>
  <si>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</si>
  <si>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</si>
  <si>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</si>
  <si>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</si>
  <si>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</si>
  <si>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</si>
  <si>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</si>
  <si>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</si>
  <si>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</si>
  <si>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</si>
  <si>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</si>
  <si>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</si>
  <si>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</si>
  <si>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</si>
  <si>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</si>
  <si>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</si>
  <si>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</si>
  <si>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</si>
  <si>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</si>
  <si>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</si>
  <si>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</si>
  <si>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</si>
  <si>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</si>
  <si>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</si>
  <si>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</si>
  <si>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</si>
  <si>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</si>
  <si>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</si>
  <si>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</si>
  <si>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</si>
  <si>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</si>
  <si>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</si>
  <si>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</si>
  <si>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</si>
  <si>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</si>
  <si>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</si>
  <si>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</si>
  <si>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</si>
  <si>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</si>
  <si>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</si>
  <si>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</si>
  <si>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</si>
  <si>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</si>
  <si>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</si>
  <si>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</si>
  <si>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</si>
  <si>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</si>
  <si>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</si>
  <si>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</si>
  <si>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</si>
  <si>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</si>
  <si>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</si>
  <si>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</si>
  <si>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</si>
  <si>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</si>
  <si>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</si>
  <si>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</si>
  <si>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</si>
  <si>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</si>
  <si>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</si>
  <si>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</si>
  <si>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</si>
  <si>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</si>
  <si>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</si>
  <si>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</si>
  <si>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</si>
  <si>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</si>
  <si>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</si>
  <si>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</si>
  <si>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</si>
  <si>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</si>
  <si>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</si>
  <si>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</si>
  <si>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</si>
  <si>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</si>
  <si>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</si>
  <si>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</si>
  <si>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</si>
  <si>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</si>
  <si>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</si>
  <si>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</si>
  <si>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</si>
  <si>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</si>
  <si>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</si>
  <si>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</si>
  <si>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</si>
  <si>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</si>
  <si>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</si>
  <si>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</si>
  <si>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</si>
  <si>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</si>
  <si>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</si>
  <si>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</si>
  <si>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</si>
  <si>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</si>
  <si>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</si>
  <si>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</si>
  <si>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</si>
  <si>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</si>
  <si>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</si>
  <si>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</si>
  <si>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</si>
  <si>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</si>
  <si>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</si>
  <si>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</si>
  <si>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</si>
  <si>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</si>
  <si>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</si>
  <si>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</si>
  <si>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</si>
  <si>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</si>
  <si>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</si>
  <si>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</si>
  <si>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</si>
  <si>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</si>
  <si>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</si>
  <si>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</si>
  <si>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</si>
  <si>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</si>
  <si>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</si>
  <si>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</si>
  <si>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</si>
  <si>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</si>
  <si>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</si>
  <si>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</si>
  <si>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</si>
  <si>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</si>
  <si>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</si>
  <si>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</si>
  <si>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</si>
  <si>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</si>
  <si>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</si>
  <si>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</si>
  <si>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</si>
  <si>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</si>
  <si>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</si>
  <si>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</si>
  <si>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</si>
  <si>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</si>
  <si>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</si>
  <si>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</si>
  <si>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</si>
  <si>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</si>
  <si>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</si>
  <si>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</si>
  <si>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</si>
  <si>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</si>
  <si>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</si>
  <si>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</si>
  <si>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</si>
  <si>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</si>
  <si>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</si>
  <si>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</si>
  <si>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</si>
  <si>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</si>
  <si>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</si>
  <si>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</si>
  <si>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</si>
  <si>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</si>
  <si>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</si>
  <si>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</si>
  <si>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</si>
  <si>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</si>
  <si>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</si>
  <si>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</si>
  <si>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</si>
  <si>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</si>
  <si>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</si>
  <si>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</si>
  <si>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</si>
  <si>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</si>
  <si>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</si>
  <si>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</si>
  <si>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</si>
  <si>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</si>
  <si>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</si>
  <si>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</si>
  <si>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</si>
  <si>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</si>
  <si>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</si>
  <si>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</si>
  <si>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</si>
  <si>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</si>
  <si>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</si>
  <si>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</si>
  <si>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</si>
  <si>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</si>
  <si>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</si>
  <si>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</si>
  <si>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</si>
  <si>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</si>
  <si>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</si>
  <si>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</si>
  <si>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</si>
  <si>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</si>
  <si>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</si>
  <si>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</si>
  <si>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</si>
  <si>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</si>
  <si>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</si>
  <si>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</si>
  <si>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</si>
  <si>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</si>
  <si>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</si>
  <si>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</si>
  <si>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</si>
  <si>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</si>
  <si>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</si>
  <si>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</si>
  <si>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</si>
  <si>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</si>
  <si>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</si>
  <si>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</si>
  <si>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</si>
  <si>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</si>
  <si>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</si>
  <si>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</si>
  <si>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</si>
  <si>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</si>
  <si>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</si>
  <si>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</si>
  <si>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</si>
  <si>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</si>
  <si>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</si>
  <si>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</si>
  <si>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</si>
  <si>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</si>
  <si>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</si>
  <si>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</si>
  <si>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</si>
  <si>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</si>
  <si>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</si>
  <si>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</si>
  <si>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</si>
  <si>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</si>
  <si>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</si>
  <si>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</si>
  <si>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</si>
  <si>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</si>
  <si>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</si>
  <si>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</si>
  <si>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</si>
  <si>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</si>
  <si>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</si>
  <si>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</si>
  <si>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</si>
  <si>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</si>
  <si>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</si>
  <si>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</si>
  <si>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</si>
  <si>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</si>
  <si>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</si>
  <si>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</si>
  <si>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</si>
  <si>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</si>
  <si>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</si>
  <si>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</si>
  <si>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</si>
  <si>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</si>
  <si>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</si>
  <si>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</si>
  <si>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</si>
  <si>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</si>
  <si>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</si>
  <si>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</si>
  <si>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</si>
  <si>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</si>
  <si>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</si>
  <si>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</si>
  <si>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</si>
  <si>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</si>
  <si>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</si>
  <si>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</si>
  <si>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</si>
  <si>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</si>
  <si>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</si>
  <si>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</si>
  <si>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</si>
  <si>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</si>
  <si>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</si>
  <si>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</si>
  <si>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</si>
  <si>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</si>
  <si>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</si>
  <si>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</si>
  <si>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</si>
  <si>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</si>
  <si>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</si>
  <si>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</si>
  <si>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</si>
  <si>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</si>
  <si>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</si>
  <si>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</si>
  <si>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</si>
  <si>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</si>
  <si>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</si>
  <si>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</si>
  <si>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</si>
  <si>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</si>
  <si>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</si>
  <si>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</si>
  <si>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</si>
  <si>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</si>
  <si>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</si>
  <si>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</si>
  <si>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</si>
  <si>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</si>
  <si>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</si>
  <si>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</si>
  <si>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</si>
  <si>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</si>
  <si>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</si>
  <si>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</si>
  <si>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</si>
  <si>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</si>
  <si>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</si>
  <si>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</si>
  <si>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</si>
  <si>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</si>
  <si>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</si>
  <si>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</si>
  <si>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</si>
  <si>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</si>
  <si>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</si>
  <si>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</si>
  <si>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</si>
  <si>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</si>
  <si>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</si>
  <si>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</si>
  <si>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</si>
  <si>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</si>
  <si>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</si>
  <si>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</si>
  <si>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</si>
  <si>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</si>
  <si>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</si>
  <si>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</si>
  <si>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</si>
  <si>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</si>
  <si>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</si>
  <si>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</si>
  <si>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</si>
  <si>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</si>
  <si>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</si>
  <si>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</si>
  <si>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</si>
  <si>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</si>
  <si>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</si>
  <si>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</si>
  <si>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</si>
  <si>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</si>
  <si>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</si>
  <si>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</si>
  <si>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</si>
  <si>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</si>
  <si>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</si>
  <si>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</si>
  <si>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</si>
  <si>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</si>
  <si>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</si>
  <si>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</si>
  <si>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</si>
  <si>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</si>
  <si>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</si>
  <si>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</si>
  <si>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</si>
  <si>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</si>
  <si>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</si>
  <si>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</si>
  <si>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</si>
  <si>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</si>
  <si>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</si>
  <si>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</si>
  <si>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</si>
  <si>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</si>
  <si>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</si>
  <si>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</si>
  <si>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</si>
  <si>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</si>
  <si>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</si>
  <si>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</si>
  <si>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</si>
  <si>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</si>
  <si>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</si>
  <si>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</si>
  <si>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</si>
  <si>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</si>
  <si>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</si>
  <si>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</si>
  <si>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</si>
  <si>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</si>
  <si>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</si>
  <si>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</si>
  <si>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</si>
  <si>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</si>
  <si>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</si>
  <si>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</si>
  <si>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</si>
  <si>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</si>
  <si>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</si>
  <si>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</si>
  <si>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</si>
  <si>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</si>
  <si>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</si>
  <si>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</si>
  <si>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</si>
  <si>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</si>
  <si>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</si>
  <si>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</si>
  <si>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</si>
  <si>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</si>
  <si>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</si>
  <si>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</si>
  <si>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</si>
  <si>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</si>
  <si>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</si>
  <si>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</si>
  <si>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</si>
  <si>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</si>
  <si>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</si>
  <si>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</si>
  <si>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</si>
  <si>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</si>
  <si>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</si>
  <si>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</si>
  <si>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</si>
  <si>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</si>
  <si>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</si>
  <si>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</si>
  <si>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</si>
  <si>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</si>
  <si>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</si>
  <si>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</si>
  <si>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</si>
  <si>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</si>
  <si>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</si>
  <si>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</si>
  <si>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</si>
  <si>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</si>
  <si>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</si>
  <si>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</si>
  <si>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</si>
  <si>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</si>
  <si>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</si>
  <si>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</si>
  <si>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</si>
  <si>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</si>
  <si>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</si>
  <si>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</si>
  <si>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</si>
  <si>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</si>
  <si>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</si>
  <si>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</si>
  <si>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</si>
  <si>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</si>
  <si>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</si>
  <si>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</si>
  <si>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</si>
  <si>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</si>
  <si>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</si>
  <si>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</si>
  <si>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</si>
  <si>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</si>
  <si>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</si>
  <si>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</si>
  <si>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</si>
  <si>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</si>
  <si>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</si>
  <si>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</si>
  <si>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</si>
  <si>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</si>
  <si>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</si>
  <si>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</si>
  <si>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</si>
  <si>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</si>
  <si>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</si>
  <si>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</si>
  <si>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</si>
  <si>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</si>
  <si>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</si>
  <si>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</si>
  <si>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</si>
  <si>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</si>
  <si>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</si>
  <si>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</si>
  <si>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</si>
  <si>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</si>
  <si>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</si>
  <si>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</si>
  <si>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</si>
  <si>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</si>
  <si>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</si>
  <si>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</si>
  <si>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</si>
  <si>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</si>
  <si>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</si>
  <si>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</si>
  <si>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</si>
  <si>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</si>
  <si>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</si>
  <si>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</si>
  <si>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</si>
  <si>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</si>
  <si>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</si>
  <si>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</si>
  <si>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</si>
  <si>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</si>
  <si>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</si>
  <si>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</si>
  <si>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</si>
  <si>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</si>
  <si>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</si>
  <si>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</si>
  <si>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</si>
  <si>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</si>
  <si>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</si>
  <si>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</si>
  <si>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</si>
  <si>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</si>
  <si>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</si>
  <si>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</si>
  <si>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</si>
  <si>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</si>
  <si>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</si>
  <si>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</si>
  <si>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</si>
  <si>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</si>
  <si>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</si>
  <si>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</si>
  <si>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</si>
  <si>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</si>
  <si>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</si>
  <si>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</si>
  <si>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</si>
  <si>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</si>
  <si>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</si>
  <si>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</si>
  <si>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</si>
  <si>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</si>
  <si>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</si>
  <si>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</si>
  <si>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</si>
  <si>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</si>
  <si>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</si>
  <si>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</si>
  <si>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</si>
  <si>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</si>
  <si>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</si>
  <si>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</si>
  <si>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</si>
  <si>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</si>
  <si>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</si>
  <si>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</si>
  <si>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</si>
  <si>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</si>
  <si>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</si>
  <si>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</si>
  <si>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</si>
  <si>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</si>
  <si>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</si>
  <si>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</si>
  <si>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</si>
  <si>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</si>
  <si>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</si>
  <si>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</si>
  <si>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</si>
  <si>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</si>
  <si>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</si>
  <si>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</si>
  <si>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</si>
  <si>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</si>
  <si>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</si>
  <si>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</si>
  <si>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</si>
  <si>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</si>
  <si>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</si>
  <si>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</si>
  <si>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</si>
  <si>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</si>
  <si>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</si>
  <si>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</si>
  <si>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</si>
  <si>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</si>
  <si>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</si>
  <si>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</si>
  <si>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</si>
  <si>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</si>
  <si>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</si>
  <si>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</si>
  <si>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</si>
  <si>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</si>
  <si>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</si>
  <si>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</si>
  <si>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</si>
  <si>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</si>
  <si>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</si>
  <si>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</si>
  <si>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</si>
  <si>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</si>
  <si>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</si>
  <si>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</si>
  <si>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</si>
  <si>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</si>
  <si>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</si>
  <si>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</si>
  <si>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</si>
  <si>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</si>
  <si>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</si>
  <si>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</si>
  <si>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</si>
  <si>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</si>
  <si>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</si>
  <si>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</si>
  <si>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</si>
  <si>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</si>
  <si>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</si>
  <si>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</si>
  <si>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</si>
  <si>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</si>
  <si>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</si>
  <si>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</si>
  <si>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</si>
  <si>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</si>
  <si>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</si>
  <si>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</si>
  <si>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</si>
  <si>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</si>
  <si>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</si>
  <si>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</si>
  <si>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</si>
  <si>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</si>
  <si>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</si>
  <si>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</si>
  <si>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</si>
  <si>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</si>
  <si>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</si>
  <si>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</si>
  <si>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</si>
  <si>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</si>
  <si>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</si>
  <si>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</si>
  <si>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</si>
  <si>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</si>
  <si>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</si>
  <si>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</si>
  <si>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</si>
  <si>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</si>
  <si>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</si>
  <si>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</si>
  <si>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</si>
  <si>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</si>
  <si>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</si>
  <si>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</si>
  <si>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</si>
  <si>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</si>
  <si>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</si>
  <si>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</si>
  <si>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</si>
  <si>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</si>
  <si>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</si>
  <si>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</si>
  <si>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</si>
  <si>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</si>
  <si>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</si>
  <si>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</si>
  <si>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</si>
  <si>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</si>
  <si>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</si>
  <si>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</si>
  <si>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</si>
  <si>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</si>
  <si>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</si>
  <si>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</si>
  <si>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</si>
  <si>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</si>
  <si>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</si>
  <si>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</si>
  <si>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</si>
  <si>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</si>
  <si>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</si>
  <si>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</si>
  <si>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</si>
  <si>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</si>
  <si>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</si>
  <si>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</si>
  <si>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</si>
  <si>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</si>
  <si>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</si>
  <si>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</si>
  <si>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</si>
  <si>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</si>
  <si>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</si>
  <si>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</si>
  <si>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</si>
  <si>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</si>
  <si>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</si>
  <si>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</si>
  <si>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</si>
  <si>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</si>
  <si>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</si>
  <si>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</si>
  <si>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</si>
  <si>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</si>
  <si>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</si>
  <si>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</si>
  <si>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</si>
  <si>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</si>
  <si>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</si>
  <si>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</si>
  <si>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</si>
  <si>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</si>
  <si>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</si>
  <si>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</si>
  <si>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</si>
  <si>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</si>
  <si>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</si>
  <si>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</si>
  <si>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</si>
  <si>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</si>
  <si>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</si>
  <si>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</si>
  <si>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</si>
  <si>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</si>
  <si>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</si>
  <si>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</si>
  <si>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</si>
  <si>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</si>
  <si>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</si>
  <si>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</si>
  <si>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</si>
  <si>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</si>
  <si>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</si>
  <si>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</si>
  <si>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</si>
  <si>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</si>
  <si>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</si>
  <si>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</si>
  <si>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</si>
  <si>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</si>
  <si>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</si>
  <si>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</si>
  <si>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</si>
  <si>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</si>
  <si>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</si>
  <si>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</si>
  <si>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</si>
  <si>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</si>
  <si>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</si>
  <si>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</si>
  <si>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</si>
  <si>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</si>
  <si>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</si>
  <si>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</si>
  <si>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</si>
  <si>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</si>
  <si>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</si>
  <si>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</si>
  <si>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</si>
  <si>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</si>
  <si>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</si>
  <si>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</si>
  <si>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</si>
  <si>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</si>
  <si>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</si>
  <si>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</si>
  <si>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</si>
  <si>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</si>
  <si>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</si>
  <si>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</si>
  <si>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</si>
  <si>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</si>
  <si>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</si>
  <si>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</si>
  <si>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</si>
  <si>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</si>
  <si>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</si>
  <si>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</si>
  <si>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</si>
  <si>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</si>
  <si>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</si>
  <si>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</si>
  <si>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</si>
  <si>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</si>
  <si>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</si>
  <si>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</si>
  <si>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</si>
  <si>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</si>
  <si>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</si>
  <si>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</si>
  <si>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</si>
  <si>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</si>
  <si>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</si>
  <si>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</si>
  <si>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</si>
  <si>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</si>
  <si>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</si>
  <si>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</si>
  <si>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</si>
  <si>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</si>
  <si>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</si>
  <si>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</si>
  <si>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</si>
  <si>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</si>
  <si>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</si>
  <si>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</si>
  <si>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</si>
  <si>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</si>
  <si>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</si>
  <si>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</si>
  <si>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</si>
  <si>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</si>
  <si>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</si>
  <si>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</si>
  <si>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</si>
  <si>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</si>
  <si>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</si>
  <si>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</si>
  <si>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</si>
  <si>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</si>
  <si>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</si>
  <si>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</si>
  <si>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</si>
  <si>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</si>
  <si>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</si>
  <si>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</si>
  <si>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</si>
  <si>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</si>
  <si>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</si>
  <si>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</si>
  <si>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</si>
  <si>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</si>
  <si>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</si>
  <si>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</si>
  <si>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</si>
  <si>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</si>
  <si>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</si>
  <si>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</si>
  <si>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</si>
  <si>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</si>
  <si>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</si>
  <si>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</si>
  <si>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</si>
  <si>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</si>
  <si>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</si>
  <si>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</si>
  <si>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</si>
  <si>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</si>
  <si>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</si>
  <si>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</si>
  <si>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</si>
  <si>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</si>
  <si>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</si>
  <si>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</si>
  <si>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</si>
  <si>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</si>
  <si>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</si>
  <si>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</si>
  <si>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</si>
  <si>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</si>
  <si>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</si>
  <si>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</si>
  <si>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</si>
  <si>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</si>
  <si>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</si>
  <si>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</si>
  <si>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</si>
  <si>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</si>
  <si>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</si>
  <si>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</si>
  <si>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</si>
  <si>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</si>
  <si>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</si>
  <si>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</si>
  <si>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</si>
  <si>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</si>
  <si>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</si>
  <si>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</si>
  <si>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</si>
  <si>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</si>
  <si>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</si>
  <si>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</si>
  <si>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</si>
  <si>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</si>
  <si>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</si>
  <si>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</si>
  <si>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</si>
  <si>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</si>
  <si>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</si>
  <si>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</si>
  <si>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</si>
  <si>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</si>
  <si>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</si>
  <si>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</si>
  <si>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</si>
  <si>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</si>
  <si>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</si>
  <si>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</si>
  <si>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</si>
  <si>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</si>
  <si>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</si>
  <si>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</si>
  <si>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</si>
  <si>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</si>
  <si>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</si>
  <si>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</si>
  <si>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</si>
  <si>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</si>
  <si>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</si>
  <si>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</si>
  <si>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</si>
  <si>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</si>
  <si>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</si>
  <si>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</si>
  <si>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</si>
  <si>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</si>
  <si>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</si>
  <si>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</si>
  <si>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</si>
  <si>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</si>
  <si>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</si>
  <si>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</si>
  <si>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</si>
  <si>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</si>
  <si>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</si>
  <si>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</si>
  <si>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</si>
  <si>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</si>
  <si>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</si>
  <si>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</si>
  <si>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</si>
  <si>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</si>
  <si>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</si>
  <si>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</si>
  <si>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</si>
  <si>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</si>
  <si>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</si>
  <si>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</si>
  <si>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</si>
  <si>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</si>
  <si>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</si>
  <si>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</si>
  <si>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</si>
  <si>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</si>
  <si>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</si>
  <si>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</si>
  <si>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</si>
  <si>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</si>
  <si>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</si>
  <si>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</si>
  <si>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</si>
  <si>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</si>
  <si>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</si>
  <si>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</si>
  <si>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</si>
  <si>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</si>
  <si>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</si>
  <si>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</si>
  <si>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</si>
  <si>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</si>
  <si>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</si>
  <si>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</si>
  <si>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</si>
  <si>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</si>
  <si>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</si>
  <si>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</si>
  <si>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</si>
  <si>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</si>
  <si>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</si>
  <si>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</si>
  <si>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</si>
  <si>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</si>
  <si>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</si>
  <si>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</si>
  <si>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</si>
  <si>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</si>
  <si>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</si>
  <si>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</si>
  <si>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</si>
  <si>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</si>
  <si>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</si>
  <si>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</si>
  <si>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</si>
  <si>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</si>
  <si>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</si>
  <si>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</si>
  <si>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</si>
  <si>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</si>
  <si>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</si>
  <si>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</si>
  <si>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</si>
  <si>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</si>
  <si>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</si>
  <si>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</si>
  <si>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</si>
  <si>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</si>
  <si>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</si>
  <si>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</si>
  <si>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</si>
  <si>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</si>
  <si>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</si>
  <si>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</si>
  <si>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</si>
  <si>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</si>
  <si>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</si>
  <si>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</si>
  <si>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</si>
  <si>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</si>
  <si>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</si>
  <si>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</si>
  <si>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</si>
  <si>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</si>
  <si>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</si>
  <si>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</si>
  <si>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</si>
  <si>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</si>
  <si>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</si>
  <si>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</si>
  <si>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</si>
  <si>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</si>
  <si>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</si>
  <si>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</si>
  <si>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</si>
  <si>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</si>
  <si>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</si>
  <si>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</si>
  <si>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</si>
  <si>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</si>
  <si>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</si>
  <si>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</si>
  <si>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</si>
  <si>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</si>
  <si>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</si>
  <si>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</si>
  <si>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</si>
  <si>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</si>
  <si>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</si>
  <si>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</si>
  <si>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</si>
  <si>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</si>
  <si>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</si>
  <si>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</si>
  <si>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</si>
  <si>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</si>
  <si>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</si>
  <si>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</si>
  <si>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</si>
  <si>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</si>
  <si>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</si>
  <si>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</si>
  <si>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</si>
  <si>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</si>
  <si>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</si>
  <si>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</si>
  <si>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</si>
  <si>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</si>
  <si>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</si>
  <si>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</si>
  <si>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</si>
  <si>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</si>
  <si>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</si>
  <si>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</si>
  <si>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</si>
  <si>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</si>
  <si>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</si>
  <si>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</si>
  <si>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</si>
  <si>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</si>
  <si>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</si>
  <si>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</si>
  <si>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</si>
  <si>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</si>
  <si>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</si>
  <si>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</si>
  <si>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</si>
  <si>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</si>
  <si>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</si>
  <si>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</si>
  <si>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</si>
  <si>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</si>
  <si>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</si>
  <si>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</si>
  <si>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</si>
  <si>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</si>
  <si>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</si>
  <si>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</si>
  <si>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</si>
  <si>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</si>
  <si>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</si>
  <si>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</si>
  <si>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</si>
  <si>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</si>
  <si>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</si>
  <si>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</si>
  <si>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</si>
  <si>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</si>
  <si>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</si>
  <si>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</si>
  <si>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</si>
  <si>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</si>
  <si>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</si>
  <si>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</si>
  <si>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</si>
  <si>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</si>
  <si>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</si>
  <si>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</si>
  <si>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</si>
  <si>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</si>
  <si>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</si>
  <si>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</si>
  <si>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</si>
  <si>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</si>
  <si>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</si>
  <si>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</si>
  <si>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</si>
  <si>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</si>
  <si>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</si>
  <si>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</si>
  <si>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</si>
  <si>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</si>
  <si>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</si>
  <si>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</si>
  <si>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</si>
  <si>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</si>
  <si>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</si>
  <si>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</si>
  <si>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</si>
  <si>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</si>
  <si>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</si>
  <si>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</si>
  <si>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</si>
  <si>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</si>
  <si>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</si>
  <si>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</si>
  <si>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</si>
  <si>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</si>
  <si>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</si>
  <si>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</si>
  <si>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</si>
  <si>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</si>
  <si>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</si>
  <si>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</si>
  <si>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</si>
  <si>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</si>
  <si>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</si>
  <si>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</si>
  <si>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</si>
  <si>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</si>
  <si>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</si>
  <si>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</si>
  <si>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</si>
  <si>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</si>
  <si>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</si>
  <si>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</si>
  <si>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</si>
  <si>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</si>
  <si>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</si>
  <si>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</si>
  <si>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</si>
  <si>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</si>
  <si>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</si>
  <si>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</si>
  <si>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</si>
  <si>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</si>
  <si>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</si>
  <si>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</si>
  <si>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</si>
  <si>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</si>
  <si>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</si>
  <si>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</si>
  <si>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</si>
  <si>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</si>
  <si>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</si>
  <si>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</si>
  <si>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</si>
  <si>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</si>
  <si>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</si>
  <si>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</si>
  <si>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</si>
  <si>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</si>
  <si>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</si>
  <si>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</si>
  <si>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</si>
  <si>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</si>
  <si>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</si>
  <si>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</si>
  <si>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</si>
  <si>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</si>
  <si>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</si>
  <si>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</si>
  <si>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</si>
  <si>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</si>
  <si>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</si>
  <si>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</si>
  <si>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</si>
  <si>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</si>
  <si>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</si>
  <si>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</si>
  <si>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</si>
  <si>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</si>
  <si>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</si>
  <si>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</si>
  <si>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</si>
  <si>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</si>
  <si>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</si>
  <si>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</si>
  <si>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</si>
  <si>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</si>
  <si>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</si>
  <si>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</si>
  <si>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</si>
  <si>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</si>
  <si>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</si>
  <si>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</si>
  <si>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</si>
  <si>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</si>
  <si>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</si>
  <si>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</si>
  <si>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</si>
  <si>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</si>
  <si>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</si>
  <si>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</si>
  <si>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</si>
  <si>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</si>
  <si>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</si>
  <si>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</si>
  <si>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</si>
  <si>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</si>
  <si>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</si>
  <si>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</si>
  <si>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</si>
  <si>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</si>
  <si>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</si>
  <si>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</si>
  <si>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</si>
  <si>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</si>
  <si>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</si>
  <si>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</si>
  <si>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</si>
  <si>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</si>
  <si>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</si>
  <si>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</si>
  <si>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</si>
  <si>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</si>
  <si>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</si>
  <si>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</si>
  <si>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</si>
  <si>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</si>
  <si>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</si>
  <si>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</si>
  <si>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</si>
  <si>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</si>
  <si>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</si>
  <si>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</si>
  <si>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</si>
  <si>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</si>
  <si>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</si>
  <si>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</si>
  <si>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</si>
  <si>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</si>
  <si>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</si>
  <si>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</si>
  <si>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</si>
  <si>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</si>
  <si>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</si>
  <si>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</si>
  <si>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</si>
  <si>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</si>
  <si>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</si>
  <si>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</si>
  <si>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</si>
  <si>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</si>
  <si>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</si>
  <si>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</si>
  <si>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</si>
  <si>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</si>
  <si>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</si>
  <si>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</si>
  <si>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</si>
  <si>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</si>
  <si>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</si>
  <si>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</si>
  <si>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</si>
  <si>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</si>
  <si>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</si>
  <si>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</si>
  <si>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</si>
  <si>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</si>
  <si>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</si>
  <si>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</si>
  <si>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</si>
  <si>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</si>
  <si>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</si>
  <si>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</si>
  <si>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</si>
  <si>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</si>
  <si>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</si>
  <si>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</si>
  <si>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</si>
  <si>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</si>
  <si>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</si>
  <si>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</si>
  <si>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</si>
  <si>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</si>
  <si>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</si>
  <si>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</si>
  <si>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</si>
  <si>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</si>
  <si>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</si>
  <si>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</si>
  <si>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</si>
  <si>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</si>
  <si>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</si>
  <si>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</si>
  <si>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</si>
  <si>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</si>
  <si>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</si>
  <si>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</si>
  <si>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</si>
  <si>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</si>
  <si>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</si>
  <si>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</si>
  <si>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</si>
  <si>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</si>
  <si>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</si>
  <si>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</si>
  <si>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</si>
  <si>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</si>
  <si>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</si>
  <si>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</si>
  <si>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</si>
  <si>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</si>
  <si>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</si>
  <si>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</si>
  <si>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7"/>
  </si>
  <si>
    <t>サービス区分</t>
    <phoneticPr fontId="7"/>
  </si>
  <si>
    <t>交付率</t>
    <rPh sb="0" eb="3">
      <t>コウフリツ</t>
    </rPh>
    <phoneticPr fontId="7"/>
  </si>
  <si>
    <t>①</t>
    <phoneticPr fontId="7"/>
  </si>
  <si>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</si>
  <si>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</si>
  <si>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</si>
  <si>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</si>
  <si>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</si>
  <si>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</si>
  <si>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</si>
  <si>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</si>
  <si>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</si>
  <si>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</si>
  <si>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7"/>
  </si>
  <si>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7"/>
  </si>
  <si>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7"/>
  </si>
  <si>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7"/>
  </si>
  <si>
    <t>３　要件について</t>
    <rPh sb="2" eb="4">
      <t>ヨウケン</t>
    </rPh>
    <phoneticPr fontId="7"/>
  </si>
  <si>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7"/>
  </si>
  <si>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7"/>
  </si>
  <si>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7"/>
  </si>
  <si>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7"/>
  </si>
  <si>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7"/>
  </si>
  <si>
    <t>コード値</t>
    <rPh sb="3" eb="4">
      <t>チ</t>
    </rPh>
    <phoneticPr fontId="64"/>
  </si>
  <si>
    <t>交付率組み合わせ</t>
    <rPh sb="0" eb="3">
      <t>コウフリツ</t>
    </rPh>
    <rPh sb="3" eb="4">
      <t>ク</t>
    </rPh>
    <rPh sb="5" eb="6">
      <t>ア</t>
    </rPh>
    <phoneticPr fontId="7"/>
  </si>
  <si>
    <t>処遇改善加算</t>
    <rPh sb="0" eb="4">
      <t>ショグウカイゼン</t>
    </rPh>
    <rPh sb="4" eb="6">
      <t>カサン</t>
    </rPh>
    <phoneticPr fontId="7"/>
  </si>
  <si>
    <t>組み合わせ</t>
    <phoneticPr fontId="7"/>
  </si>
  <si>
    <t>①</t>
    <phoneticPr fontId="10"/>
  </si>
  <si>
    <t>①＋③</t>
    <phoneticPr fontId="7"/>
  </si>
  <si>
    <t>①＋②＋③</t>
    <phoneticPr fontId="7"/>
  </si>
  <si>
    <t>11</t>
    <phoneticPr fontId="64"/>
  </si>
  <si>
    <t>訪問介護_組合せ</t>
  </si>
  <si>
    <t>加算対象</t>
    <rPh sb="0" eb="2">
      <t>カサン</t>
    </rPh>
    <rPh sb="2" eb="4">
      <t>タイショウ</t>
    </rPh>
    <phoneticPr fontId="7"/>
  </si>
  <si>
    <t>71</t>
    <phoneticPr fontId="64"/>
  </si>
  <si>
    <t>夜間対応型訪問介護_組合せ</t>
  </si>
  <si>
    <t>76</t>
    <phoneticPr fontId="64"/>
  </si>
  <si>
    <t>定期巡回･随時対応型訪問介護看護_組合せ</t>
  </si>
  <si>
    <t>訪問入浴介護</t>
    <phoneticPr fontId="7"/>
  </si>
  <si>
    <t>12</t>
    <phoneticPr fontId="64"/>
  </si>
  <si>
    <t>訪問入浴介護_組合せ</t>
  </si>
  <si>
    <t>介護予防訪問入浴介護</t>
    <phoneticPr fontId="7"/>
  </si>
  <si>
    <t>62</t>
    <phoneticPr fontId="64"/>
  </si>
  <si>
    <t>介護予防訪問入浴介護_組合せ</t>
  </si>
  <si>
    <t>15</t>
    <phoneticPr fontId="64"/>
  </si>
  <si>
    <t>通所介護_組合せ</t>
  </si>
  <si>
    <t>78</t>
    <phoneticPr fontId="64"/>
  </si>
  <si>
    <t>地域密着型通所介護_組合せ</t>
  </si>
  <si>
    <t>通所リハビリテーション</t>
    <phoneticPr fontId="7"/>
  </si>
  <si>
    <t>16</t>
    <phoneticPr fontId="64"/>
  </si>
  <si>
    <t>通所リハビリテーション_組合せ</t>
  </si>
  <si>
    <t>介護予防通所リハビリテーション</t>
    <phoneticPr fontId="7"/>
  </si>
  <si>
    <t>66</t>
    <phoneticPr fontId="64"/>
  </si>
  <si>
    <t>介護予防通所リハビリテーション_組合せ</t>
  </si>
  <si>
    <t>特定施設入居者生活介護</t>
    <phoneticPr fontId="7"/>
  </si>
  <si>
    <t>33</t>
    <phoneticPr fontId="64"/>
  </si>
  <si>
    <t>特定施設入居者生活介護_組合せ</t>
  </si>
  <si>
    <t>特定施設入居者生活介護（短期利用型）</t>
    <rPh sb="12" eb="14">
      <t>タンキ</t>
    </rPh>
    <rPh sb="14" eb="16">
      <t>リヨウ</t>
    </rPh>
    <rPh sb="16" eb="17">
      <t>ガタ</t>
    </rPh>
    <phoneticPr fontId="7"/>
  </si>
  <si>
    <t>27</t>
    <phoneticPr fontId="64"/>
  </si>
  <si>
    <t>特定施設入居者生活介護_短期利用型_組合せ</t>
    <phoneticPr fontId="7"/>
  </si>
  <si>
    <t>介護予防特定施設入居者生活介護</t>
    <phoneticPr fontId="7"/>
  </si>
  <si>
    <t>35</t>
    <phoneticPr fontId="64"/>
  </si>
  <si>
    <t>介護予防特定施設入居者生活介護_組合せ</t>
  </si>
  <si>
    <t>地域密着型特定施設入居者生活介護</t>
    <phoneticPr fontId="7"/>
  </si>
  <si>
    <t>36</t>
    <phoneticPr fontId="64"/>
  </si>
  <si>
    <t>地域密着型特定施設入居者生活介護_組合せ</t>
  </si>
  <si>
    <t>地域密着型特定施設入居者生活介護（短期利用型）</t>
    <rPh sb="17" eb="22">
      <t>タンキリヨウガタ</t>
    </rPh>
    <phoneticPr fontId="7"/>
  </si>
  <si>
    <t>28</t>
    <phoneticPr fontId="64"/>
  </si>
  <si>
    <t>地域密着型特定施設入居者生活介護_短期利用型_組合せ</t>
    <phoneticPr fontId="7"/>
  </si>
  <si>
    <t>認知症対応型通所介護</t>
    <phoneticPr fontId="7"/>
  </si>
  <si>
    <t>72</t>
    <phoneticPr fontId="64"/>
  </si>
  <si>
    <t>認知症対応型通所介護_組合せ</t>
  </si>
  <si>
    <t>介護予防認知症対応型通所介護</t>
    <phoneticPr fontId="7"/>
  </si>
  <si>
    <t>74</t>
    <phoneticPr fontId="64"/>
  </si>
  <si>
    <t>介護予防認知症対応型通所介護_組合せ</t>
  </si>
  <si>
    <t>小規模多機能型居宅介護</t>
  </si>
  <si>
    <t>73</t>
    <phoneticPr fontId="64"/>
  </si>
  <si>
    <t>小規模多機能型居宅介護_組合せ</t>
  </si>
  <si>
    <t>小規模多機能型居宅介護（短期利用型）</t>
    <rPh sb="12" eb="17">
      <t>タンキリヨウガタ</t>
    </rPh>
    <phoneticPr fontId="7"/>
  </si>
  <si>
    <t>68</t>
    <phoneticPr fontId="64"/>
  </si>
  <si>
    <t>小規模多機能型居宅介護_短期利用型_組合せ</t>
    <phoneticPr fontId="7"/>
  </si>
  <si>
    <t>介護予防小規模多機能型居宅介護</t>
    <phoneticPr fontId="7"/>
  </si>
  <si>
    <t>75</t>
    <phoneticPr fontId="64"/>
  </si>
  <si>
    <t>介護予防小規模多機能型居宅介護_組合せ</t>
  </si>
  <si>
    <t>介護予防小規模多機能型居宅介護（短期利用型）</t>
    <phoneticPr fontId="7"/>
  </si>
  <si>
    <t>69</t>
    <phoneticPr fontId="64"/>
  </si>
  <si>
    <t>介護予防小規模多機能型居宅介護_短期利用型_組合せ</t>
    <phoneticPr fontId="7"/>
  </si>
  <si>
    <t>77</t>
    <phoneticPr fontId="64"/>
  </si>
  <si>
    <t>看護小規模多機能型居宅介護_組合せ</t>
  </si>
  <si>
    <t>看護小規模多機能型居宅介護（短期利用型）</t>
    <rPh sb="14" eb="19">
      <t>タンキリヨウガタ</t>
    </rPh>
    <phoneticPr fontId="7"/>
  </si>
  <si>
    <t>79</t>
    <phoneticPr fontId="64"/>
  </si>
  <si>
    <t>看護小規模多機能型居宅介護_短期利用型_組合せ</t>
    <phoneticPr fontId="7"/>
  </si>
  <si>
    <t>認知症対応型共同生活介護</t>
  </si>
  <si>
    <t>32</t>
    <phoneticPr fontId="64"/>
  </si>
  <si>
    <t>認知症対応型共同生活介護_組合せ</t>
  </si>
  <si>
    <t>認知症対応型共同生活介護（短期利用型）</t>
    <phoneticPr fontId="7"/>
  </si>
  <si>
    <t>38</t>
    <phoneticPr fontId="64"/>
  </si>
  <si>
    <t>認知症対応型共同生活介護_短期利用型_組合せ</t>
    <phoneticPr fontId="7"/>
  </si>
  <si>
    <t>介護予防認知症対応型共同生活介護</t>
  </si>
  <si>
    <t>37</t>
    <phoneticPr fontId="64"/>
  </si>
  <si>
    <t>介護予防認知症対応型共同生活介護_組合せ</t>
  </si>
  <si>
    <t>介護予防認知症対応型共同生活介護（短期利用型）</t>
    <phoneticPr fontId="7"/>
  </si>
  <si>
    <t>39</t>
    <phoneticPr fontId="64"/>
  </si>
  <si>
    <t>介護予防認知症対応型共同生活介護_短期利用型_組合せ</t>
    <phoneticPr fontId="7"/>
  </si>
  <si>
    <t>51</t>
    <phoneticPr fontId="64"/>
  </si>
  <si>
    <t>介護老人福祉施設_組合せ</t>
  </si>
  <si>
    <t>54</t>
    <phoneticPr fontId="64"/>
  </si>
  <si>
    <t>地域密着型介護老人福祉施設_組合せ</t>
  </si>
  <si>
    <t>短期入所生活介護</t>
  </si>
  <si>
    <t>21</t>
    <phoneticPr fontId="64"/>
  </si>
  <si>
    <t>短期入所生活介護_組合せ</t>
  </si>
  <si>
    <t>介護予防短期入所生活介護</t>
  </si>
  <si>
    <t>24</t>
    <phoneticPr fontId="64"/>
  </si>
  <si>
    <t>介護予防短期入所生活介護_組合せ</t>
  </si>
  <si>
    <t>52</t>
    <phoneticPr fontId="64"/>
  </si>
  <si>
    <t>介護老人保健施設_組合せ</t>
  </si>
  <si>
    <t>短期入所療養介護（老健）</t>
  </si>
  <si>
    <t>22</t>
    <phoneticPr fontId="64"/>
  </si>
  <si>
    <t>短期入所療養介護_老健_組合せ</t>
    <phoneticPr fontId="7"/>
  </si>
  <si>
    <t>介護予防短期入所療養介護（老健）</t>
  </si>
  <si>
    <t>25</t>
    <phoneticPr fontId="64"/>
  </si>
  <si>
    <t>介護予防短期入所療養介護_老健_組合せ</t>
    <phoneticPr fontId="7"/>
  </si>
  <si>
    <t>短期入所療養介護 （病院等)</t>
    <phoneticPr fontId="7"/>
  </si>
  <si>
    <t>23</t>
    <phoneticPr fontId="64"/>
  </si>
  <si>
    <t>短期入所療養介護_病院等_組合せ</t>
    <phoneticPr fontId="7"/>
  </si>
  <si>
    <t>介護予防短期入所療養介護 （病院等)</t>
    <phoneticPr fontId="7"/>
  </si>
  <si>
    <t>26</t>
    <phoneticPr fontId="64"/>
  </si>
  <si>
    <t>介護予防短期入所療養介護_病院等_組合せ</t>
    <phoneticPr fontId="7"/>
  </si>
  <si>
    <t>55</t>
    <phoneticPr fontId="64"/>
  </si>
  <si>
    <t>介護医療院_組合せ</t>
  </si>
  <si>
    <t>短期入所療養介護 （医療院)</t>
    <rPh sb="10" eb="12">
      <t>イリョウ</t>
    </rPh>
    <rPh sb="12" eb="13">
      <t>イン</t>
    </rPh>
    <phoneticPr fontId="7"/>
  </si>
  <si>
    <t>2A</t>
    <phoneticPr fontId="64"/>
  </si>
  <si>
    <t>短期入所療養介護 _医療院_組合せ</t>
    <phoneticPr fontId="7"/>
  </si>
  <si>
    <t>介護予防短期入所療養介護 （医療院)</t>
    <rPh sb="14" eb="16">
      <t>イリョウ</t>
    </rPh>
    <rPh sb="16" eb="17">
      <t>イン</t>
    </rPh>
    <phoneticPr fontId="7"/>
  </si>
  <si>
    <t>2B</t>
    <phoneticPr fontId="64"/>
  </si>
  <si>
    <t>介護予防短期入所療養介護_医療院_組合せ</t>
    <phoneticPr fontId="7"/>
  </si>
  <si>
    <t>A2</t>
    <phoneticPr fontId="64"/>
  </si>
  <si>
    <t>訪問型サービス_独自_組合せ</t>
    <phoneticPr fontId="7"/>
  </si>
  <si>
    <t>A3</t>
    <phoneticPr fontId="64"/>
  </si>
  <si>
    <t>訪問型サービス_独自_定率_組合せ</t>
    <phoneticPr fontId="7"/>
  </si>
  <si>
    <t>A4</t>
    <phoneticPr fontId="64"/>
  </si>
  <si>
    <t>訪問型サービス_独自_定額_組合せ</t>
    <phoneticPr fontId="7"/>
  </si>
  <si>
    <t>A6</t>
    <phoneticPr fontId="64"/>
  </si>
  <si>
    <t>通所型サービス_独自_組合せ</t>
    <phoneticPr fontId="7"/>
  </si>
  <si>
    <t>A7</t>
    <phoneticPr fontId="64"/>
  </si>
  <si>
    <t>通所型サービス_独自_定率_組合せ</t>
    <phoneticPr fontId="7"/>
  </si>
  <si>
    <t>A8</t>
    <phoneticPr fontId="64"/>
  </si>
  <si>
    <t>通所型サービス_独自_定額_組合せ</t>
    <phoneticPr fontId="7"/>
  </si>
  <si>
    <t>介護予防ケアマネジメント</t>
    <rPh sb="0" eb="2">
      <t>カイゴ</t>
    </rPh>
    <rPh sb="2" eb="4">
      <t>ヨボウ</t>
    </rPh>
    <phoneticPr fontId="7"/>
  </si>
  <si>
    <t>AF</t>
    <phoneticPr fontId="7"/>
  </si>
  <si>
    <t>介護予防ケアマネジメント_組合せ</t>
    <phoneticPr fontId="7"/>
  </si>
  <si>
    <t>加算対象外</t>
    <rPh sb="0" eb="5">
      <t>カサンタイショウガイ</t>
    </rPh>
    <phoneticPr fontId="7"/>
  </si>
  <si>
    <t>訪問看護</t>
  </si>
  <si>
    <t>訪問看護組合せ</t>
  </si>
  <si>
    <t>加算対象外</t>
    <rPh sb="0" eb="2">
      <t>カサン</t>
    </rPh>
    <rPh sb="2" eb="5">
      <t>タイショウガイ</t>
    </rPh>
    <phoneticPr fontId="7"/>
  </si>
  <si>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</si>
  <si>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</si>
  <si>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</si>
  <si>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</si>
  <si>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</si>
  <si>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</si>
  <si>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7"/>
  </si>
  <si>
    <t>居宅介護支援_組合せ</t>
  </si>
  <si>
    <t>介護予防支援</t>
    <phoneticPr fontId="7"/>
  </si>
  <si>
    <t>介護予防支援_組合せ</t>
  </si>
  <si>
    <t>組合せ</t>
    <rPh sb="0" eb="2">
      <t>クミアワ</t>
    </rPh>
    <phoneticPr fontId="7"/>
  </si>
  <si>
    <t>③
（賃金改善分又は
職場環境改善分）</t>
    <rPh sb="3" eb="5">
      <t>チンギン</t>
    </rPh>
    <rPh sb="5" eb="7">
      <t>カイゼン</t>
    </rPh>
    <rPh sb="7" eb="8">
      <t>ブン</t>
    </rPh>
    <rPh sb="8" eb="9">
      <t>マタ</t>
    </rPh>
    <rPh sb="11" eb="17">
      <t>ショクバカンキョウカイゼン</t>
    </rPh>
    <rPh sb="17" eb="18">
      <t>ブン</t>
    </rPh>
    <phoneticPr fontId="7"/>
  </si>
  <si>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7"/>
  </si>
  <si>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7"/>
  </si>
  <si>
    <t>うち、賃金改善経費分（①及び②）の合計［円］</t>
    <rPh sb="3" eb="9">
      <t>チンギンカイゼンケイヒ</t>
    </rPh>
    <rPh sb="9" eb="10">
      <t>ブン</t>
    </rPh>
    <rPh sb="12" eb="13">
      <t>オヨ</t>
    </rPh>
    <rPh sb="17" eb="19">
      <t>ゴウケイ</t>
    </rPh>
    <rPh sb="20" eb="21">
      <t>エン</t>
    </rPh>
    <phoneticPr fontId="7"/>
  </si>
  <si>
    <t>①＋②
（賃金改善経費分）</t>
    <rPh sb="5" eb="7">
      <t>チンギン</t>
    </rPh>
    <rPh sb="7" eb="9">
      <t>カイゼン</t>
    </rPh>
    <rPh sb="9" eb="11">
      <t>ケイヒ</t>
    </rPh>
    <rPh sb="11" eb="12">
      <t>ブン</t>
    </rPh>
    <phoneticPr fontId="7"/>
  </si>
  <si>
    <t xml:space="preserve">補助金の総額（①、②及び③）[円]
</t>
    <rPh sb="4" eb="6">
      <t>ソウガク</t>
    </rPh>
    <rPh sb="16" eb="17">
      <t>エン</t>
    </rPh>
    <phoneticPr fontId="7"/>
  </si>
  <si>
    <t>①申請時に処遇改善加算の算定又は処遇改善加算に準ずる要件を満たすことを誓約した場合、本実績報告書の提出までに対応した。</t>
    <phoneticPr fontId="7"/>
  </si>
  <si>
    <t>②申請時にケアプランデータ連携システムへの加入又は生産性向上推進体制加算の算定を誓約した場合、本実績報告書の提出までに対応した。</t>
    <phoneticPr fontId="7"/>
  </si>
  <si>
    <t>③申請時に職場環境改善の取組を行うことを誓約した場合、本実績報告書の提出までに対応した。</t>
    <phoneticPr fontId="7"/>
  </si>
  <si>
    <t>補助金を賃金改善に使用した場合、補助金以外の部分で賃金水準を引き下げていない</t>
    <rPh sb="4" eb="6">
      <t>チンギン</t>
    </rPh>
    <phoneticPr fontId="7"/>
  </si>
  <si>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7"/>
  </si>
  <si>
    <t>A　補助金の総額（BとCの合計がA以上となること）</t>
    <rPh sb="6" eb="8">
      <t>ソウガク</t>
    </rPh>
    <rPh sb="13" eb="15">
      <t>ゴウケイ</t>
    </rPh>
    <rPh sb="17" eb="19">
      <t>イジョウ</t>
    </rPh>
    <phoneticPr fontId="7"/>
  </si>
  <si>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7"/>
  </si>
  <si>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7"/>
  </si>
  <si>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7"/>
  </si>
  <si>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7"/>
  </si>
  <si>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7"/>
  </si>
  <si>
    <t>①介護従事者に対する
　幅広い賃上げ支援</t>
    <phoneticPr fontId="7"/>
  </si>
  <si>
    <t>（補助金の概要）</t>
    <rPh sb="1" eb="3">
      <t>ホジョ</t>
    </rPh>
    <rPh sb="3" eb="4">
      <t>キン</t>
    </rPh>
    <rPh sb="5" eb="7">
      <t>ガイヨウ</t>
    </rPh>
    <phoneticPr fontId="7"/>
  </si>
  <si>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7"/>
  </si>
  <si>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7"/>
  </si>
  <si>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7"/>
  </si>
  <si>
    <t>②生産性向上や協働化に取り組む
　事業所の介護職員に対する
　上乗せの賃上げ支援</t>
    <rPh sb="19" eb="20">
      <t>ショ</t>
    </rPh>
    <rPh sb="31" eb="33">
      <t>ウワノ</t>
    </rPh>
    <rPh sb="38" eb="40">
      <t>シエン</t>
    </rPh>
    <phoneticPr fontId="7"/>
  </si>
  <si>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7"/>
  </si>
  <si>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7"/>
  </si>
  <si>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7"/>
  </si>
  <si>
    <t>-</t>
    <phoneticPr fontId="5"/>
  </si>
  <si>
    <t>サービス
コード</t>
    <phoneticPr fontId="2"/>
  </si>
  <si>
    <t>割合</t>
    <rPh sb="0" eb="2">
      <t>ワリアイ</t>
    </rPh>
    <phoneticPr fontId="7"/>
  </si>
  <si>
    <t>（①＋②）/（①＋②＋③）</t>
    <phoneticPr fontId="7"/>
  </si>
  <si>
    <t>③/（①＋②＋③）</t>
    <phoneticPr fontId="7"/>
  </si>
  <si>
    <t>（①＋②）/（①＋③）</t>
    <phoneticPr fontId="7"/>
  </si>
  <si>
    <t>③/（①＋③）</t>
    <phoneticPr fontId="7"/>
  </si>
  <si>
    <t>（①＋②）/（①）</t>
    <phoneticPr fontId="7"/>
  </si>
  <si>
    <t>③/（①）</t>
    <phoneticPr fontId="7"/>
  </si>
  <si>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</si>
  <si>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7"/>
  </si>
  <si>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7"/>
  </si>
  <si>
    <t>様式第４号（第１０条関係）</t>
    <rPh sb="0" eb="2">
      <t>ヨウシキ</t>
    </rPh>
    <rPh sb="6" eb="7">
      <t>ダイ</t>
    </rPh>
    <rPh sb="9" eb="10">
      <t>ジョウ</t>
    </rPh>
    <rPh sb="10" eb="12">
      <t>カンケイ</t>
    </rPh>
    <phoneticPr fontId="64"/>
  </si>
  <si>
    <t>　　令和</t>
    <rPh sb="2" eb="4">
      <t>レイワ</t>
    </rPh>
    <phoneticPr fontId="74"/>
  </si>
  <si>
    <t>年</t>
    <rPh sb="0" eb="1">
      <t>ネン</t>
    </rPh>
    <phoneticPr fontId="74"/>
  </si>
  <si>
    <t>月</t>
    <rPh sb="0" eb="1">
      <t>ゲツ</t>
    </rPh>
    <phoneticPr fontId="74"/>
  </si>
  <si>
    <t>日</t>
    <rPh sb="0" eb="1">
      <t>ニチ</t>
    </rPh>
    <phoneticPr fontId="74"/>
  </si>
  <si>
    <t>徳島県知事</t>
    <rPh sb="0" eb="3">
      <t>トクシマケン</t>
    </rPh>
    <rPh sb="3" eb="5">
      <t>チジ</t>
    </rPh>
    <phoneticPr fontId="74"/>
  </si>
  <si>
    <t>殿</t>
    <rPh sb="0" eb="1">
      <t>トノ</t>
    </rPh>
    <phoneticPr fontId="74"/>
  </si>
  <si>
    <t>住　所</t>
    <rPh sb="0" eb="1">
      <t>ジュウ</t>
    </rPh>
    <rPh sb="2" eb="3">
      <t>ショ</t>
    </rPh>
    <phoneticPr fontId="10"/>
  </si>
  <si>
    <t>氏　名</t>
    <rPh sb="0" eb="1">
      <t>シ</t>
    </rPh>
    <rPh sb="2" eb="3">
      <t>ナ</t>
    </rPh>
    <phoneticPr fontId="10"/>
  </si>
  <si>
    <t>実績報告書</t>
    <rPh sb="0" eb="5">
      <t>ジッセキホウコクショ</t>
    </rPh>
    <phoneticPr fontId="74"/>
  </si>
  <si>
    <t>　補助事業が完了したので、徳島県補助金交付規則第１１条の規定により、次のとおり関係書類を添えて報告します。</t>
    <phoneticPr fontId="74"/>
  </si>
  <si>
    <t>１</t>
    <phoneticPr fontId="74"/>
  </si>
  <si>
    <t>補助事業名</t>
    <rPh sb="0" eb="2">
      <t>ホジョ</t>
    </rPh>
    <rPh sb="2" eb="4">
      <t>ジギョウ</t>
    </rPh>
    <rPh sb="4" eb="5">
      <t>メイ</t>
    </rPh>
    <phoneticPr fontId="74"/>
  </si>
  <si>
    <t>徳島県介護分野の職員の賃上げ・職場環境改善事業</t>
    <rPh sb="0" eb="3">
      <t>トクシマケン</t>
    </rPh>
    <rPh sb="3" eb="5">
      <t>カイゴ</t>
    </rPh>
    <rPh sb="5" eb="7">
      <t>ブンヤ</t>
    </rPh>
    <rPh sb="8" eb="10">
      <t>ショクイン</t>
    </rPh>
    <rPh sb="11" eb="13">
      <t>チンア</t>
    </rPh>
    <rPh sb="15" eb="17">
      <t>ショクバ</t>
    </rPh>
    <rPh sb="17" eb="19">
      <t>カンキョウ</t>
    </rPh>
    <rPh sb="19" eb="21">
      <t>カイゼン</t>
    </rPh>
    <rPh sb="21" eb="23">
      <t>ジギョウ</t>
    </rPh>
    <phoneticPr fontId="74"/>
  </si>
  <si>
    <t>２</t>
    <phoneticPr fontId="74"/>
  </si>
  <si>
    <t>補助金の交付の指令番号</t>
    <rPh sb="0" eb="3">
      <t>ホジョキン</t>
    </rPh>
    <rPh sb="4" eb="6">
      <t>コウフ</t>
    </rPh>
    <rPh sb="7" eb="9">
      <t>シレイ</t>
    </rPh>
    <rPh sb="9" eb="11">
      <t>バンゴウ</t>
    </rPh>
    <phoneticPr fontId="74"/>
  </si>
  <si>
    <t>令和　年　月　日徳島県指令長第　　　　　号</t>
    <phoneticPr fontId="74"/>
  </si>
  <si>
    <t>３</t>
    <phoneticPr fontId="74"/>
  </si>
  <si>
    <t>補助事業完了年月日</t>
    <rPh sb="0" eb="2">
      <t>ホジョ</t>
    </rPh>
    <rPh sb="2" eb="4">
      <t>ジギョウ</t>
    </rPh>
    <rPh sb="4" eb="6">
      <t>カンリョウ</t>
    </rPh>
    <rPh sb="6" eb="9">
      <t>ネンガッピ</t>
    </rPh>
    <phoneticPr fontId="7"/>
  </si>
  <si>
    <t>令和　年　月　日</t>
    <rPh sb="0" eb="2">
      <t>レイワ</t>
    </rPh>
    <rPh sb="3" eb="4">
      <t>ネン</t>
    </rPh>
    <rPh sb="5" eb="6">
      <t>ガツ</t>
    </rPh>
    <rPh sb="7" eb="8">
      <t>ニチ</t>
    </rPh>
    <phoneticPr fontId="7"/>
  </si>
  <si>
    <t>４</t>
    <phoneticPr fontId="64"/>
  </si>
  <si>
    <t>関係書類</t>
    <rPh sb="0" eb="2">
      <t>カンケイ</t>
    </rPh>
    <rPh sb="2" eb="4">
      <t>ショルイ</t>
    </rPh>
    <phoneticPr fontId="64"/>
  </si>
  <si>
    <t>（１）介護分野の職員の賃上げ・職場環境改善支援事業　実績報告書</t>
    <phoneticPr fontId="64"/>
  </si>
  <si>
    <t>（別紙様式３－１（補助金））</t>
  </si>
  <si>
    <t>（２）介護分野の職員の賃上げ・職場環境改善支援事業　実績報告書</t>
    <phoneticPr fontId="7"/>
  </si>
  <si>
    <t>施設・事業所別個表（別紙様式３－２（補助金））</t>
    <phoneticPr fontId="7"/>
  </si>
  <si>
    <t>【申請内容に関する連絡先】</t>
    <rPh sb="1" eb="3">
      <t>シンセイ</t>
    </rPh>
    <rPh sb="3" eb="5">
      <t>ナイヨウ</t>
    </rPh>
    <rPh sb="6" eb="7">
      <t>カン</t>
    </rPh>
    <rPh sb="9" eb="11">
      <t>レンラク</t>
    </rPh>
    <rPh sb="11" eb="12">
      <t>サキ</t>
    </rPh>
    <phoneticPr fontId="74"/>
  </si>
  <si>
    <t xml:space="preserve"> 申請法人住所</t>
    <rPh sb="1" eb="3">
      <t>シンセイ</t>
    </rPh>
    <rPh sb="3" eb="5">
      <t>ホウジン</t>
    </rPh>
    <rPh sb="5" eb="7">
      <t>ジュウショ</t>
    </rPh>
    <phoneticPr fontId="74"/>
  </si>
  <si>
    <t>〒</t>
  </si>
  <si>
    <t xml:space="preserve"> 書類作成担当者</t>
    <rPh sb="1" eb="5">
      <t>ショルイサクセイ</t>
    </rPh>
    <rPh sb="5" eb="8">
      <t>タントウシャ</t>
    </rPh>
    <phoneticPr fontId="74"/>
  </si>
  <si>
    <t xml:space="preserve"> 連絡先</t>
    <rPh sb="1" eb="4">
      <t>レンラクサキ</t>
    </rPh>
    <phoneticPr fontId="74"/>
  </si>
  <si>
    <t>電話番号</t>
    <rPh sb="0" eb="2">
      <t>デンワ</t>
    </rPh>
    <rPh sb="2" eb="4">
      <t>バンゴウ</t>
    </rPh>
    <phoneticPr fontId="74"/>
  </si>
  <si>
    <t>e-mail</t>
  </si>
  <si>
    <t>徳島県</t>
    <rPh sb="0" eb="3">
      <t>トクシマケン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</si>
</sst>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1"/>
      <color theme="1"/>
      <name val="ＭＳ 明朝"/>
      <family val="1"/>
      <charset val="128"/>
    </font>
    <font>
      <sz val="11"/>
      <name val="ＭＳ Ｐゴシック"/>
      <family val="3"/>
    </font>
    <font>
      <sz val="11"/>
      <name val="ＭＳ 明朝"/>
      <family val="1"/>
    </font>
    <font>
      <sz val="10"/>
      <name val="ＭＳ 明朝"/>
      <family val="1"/>
    </font>
    <font>
      <sz val="6"/>
      <name val="ＭＳ Ｐゴシック"/>
      <family val="3"/>
    </font>
    <font>
      <sz val="11"/>
      <name val="ＭＳ 明朝"/>
      <family val="1"/>
      <charset val="128"/>
    </font>
    <font>
      <sz val="9"/>
      <name val="ＭＳ 明朝"/>
      <family val="1"/>
    </font>
    <font>
      <sz val="9"/>
      <name val="ＭＳ 明朝"/>
      <family val="1"/>
      <charset val="128"/>
    </font>
    <font>
      <b/>
      <sz val="10"/>
      <name val="ＭＳ 明朝"/>
      <family val="1"/>
    </font>
    <font>
      <u/>
      <sz val="11"/>
      <color theme="10"/>
      <name val="ＭＳ Ｐゴシック"/>
      <family val="3"/>
    </font>
    <font>
      <b/>
      <sz val="11"/>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diagonal/>
    </border>
  </borders>
  <cellStyleXfs count="60">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0"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33" fillId="25" borderId="61" applyNumberFormat="0" applyAlignment="0" applyProtection="0">
      <alignment vertical="center"/>
    </xf>
    <xf numFmtId="0" fontId="34" fillId="26" borderId="0" applyNumberFormat="0" applyBorder="0" applyAlignment="0" applyProtection="0">
      <alignment vertical="center"/>
    </xf>
    <xf numFmtId="0" fontId="12" fillId="27" borderId="62" applyNumberFormat="0" applyFont="0" applyAlignment="0" applyProtection="0">
      <alignment vertical="center"/>
    </xf>
    <xf numFmtId="0" fontId="35" fillId="0" borderId="63" applyNumberFormat="0" applyFill="0" applyAlignment="0" applyProtection="0">
      <alignment vertical="center"/>
    </xf>
    <xf numFmtId="0" fontId="36" fillId="8" borderId="0" applyNumberFormat="0" applyBorder="0" applyAlignment="0" applyProtection="0">
      <alignment vertical="center"/>
    </xf>
    <xf numFmtId="0" fontId="37" fillId="28" borderId="64" applyNumberFormat="0" applyAlignment="0" applyProtection="0">
      <alignment vertical="center"/>
    </xf>
    <xf numFmtId="0" fontId="38" fillId="0" borderId="0" applyNumberFormat="0" applyFill="0" applyBorder="0" applyAlignment="0" applyProtection="0">
      <alignment vertical="center"/>
    </xf>
    <xf numFmtId="0" fontId="39" fillId="0" borderId="65" applyNumberFormat="0" applyFill="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1" fillId="0" borderId="0" applyNumberFormat="0" applyFill="0" applyBorder="0" applyAlignment="0" applyProtection="0">
      <alignment vertical="center"/>
    </xf>
    <xf numFmtId="0" fontId="42" fillId="0" borderId="68" applyNumberFormat="0" applyFill="0" applyAlignment="0" applyProtection="0">
      <alignment vertical="center"/>
    </xf>
    <xf numFmtId="0" fontId="43" fillId="28" borderId="69" applyNumberFormat="0" applyAlignment="0" applyProtection="0">
      <alignment vertical="center"/>
    </xf>
    <xf numFmtId="0" fontId="44" fillId="0" borderId="0" applyNumberFormat="0" applyFill="0" applyBorder="0" applyAlignment="0" applyProtection="0">
      <alignment vertical="center"/>
    </xf>
    <xf numFmtId="0" fontId="45" fillId="12" borderId="64" applyNumberFormat="0" applyAlignment="0" applyProtection="0">
      <alignment vertical="center"/>
    </xf>
    <xf numFmtId="0" fontId="24" fillId="0" borderId="0"/>
    <xf numFmtId="0" fontId="46" fillId="9"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xf numFmtId="0" fontId="1" fillId="0" borderId="0">
      <alignment vertical="center"/>
    </xf>
    <xf numFmtId="0" fontId="71" fillId="0" borderId="0">
      <alignment vertical="center"/>
    </xf>
    <xf numFmtId="0" fontId="79" fillId="0" borderId="0" applyNumberFormat="0" applyFill="0" applyBorder="0" applyAlignment="0" applyProtection="0">
      <alignment vertical="center"/>
    </xf>
  </cellStyleXfs>
  <cellXfs count="575">
    <xf numFmtId="0" fontId="0" fillId="0" borderId="0" xfId="0">
      <alignment vertical="center"/>
    </xf>
    <xf numFmtId="0" fontId="18" fillId="0" borderId="0" xfId="0" applyFont="1">
      <alignment vertical="center"/>
    </xf>
    <xf numFmtId="0" fontId="51" fillId="0" borderId="0" xfId="0" applyFont="1">
      <alignment vertical="center"/>
    </xf>
    <xf numFmtId="0" fontId="51" fillId="0" borderId="23" xfId="0" applyFont="1" applyBorder="1">
      <alignment vertical="center"/>
    </xf>
    <xf numFmtId="0" fontId="51" fillId="0" borderId="70" xfId="0" applyFont="1" applyBorder="1">
      <alignment vertical="center"/>
    </xf>
    <xf numFmtId="0" fontId="51" fillId="0" borderId="25" xfId="0" applyFont="1" applyBorder="1">
      <alignment vertical="center"/>
    </xf>
    <xf numFmtId="0" fontId="51" fillId="0" borderId="58" xfId="0" applyFont="1" applyBorder="1">
      <alignment vertical="center"/>
    </xf>
    <xf numFmtId="0" fontId="55" fillId="0" borderId="0" xfId="0" applyFont="1">
      <alignment vertical="center"/>
    </xf>
    <xf numFmtId="0" fontId="51" fillId="0" borderId="36" xfId="0" applyFont="1" applyBorder="1">
      <alignment vertical="center"/>
    </xf>
    <xf numFmtId="0" fontId="51" fillId="0" borderId="24" xfId="0" applyFont="1" applyBorder="1">
      <alignment vertical="center"/>
    </xf>
    <xf numFmtId="0" fontId="51" fillId="0" borderId="60" xfId="0" applyFont="1" applyBorder="1">
      <alignment vertical="center"/>
    </xf>
    <xf numFmtId="0" fontId="51" fillId="0" borderId="76" xfId="0" applyFont="1" applyBorder="1">
      <alignment vertical="center"/>
    </xf>
    <xf numFmtId="0" fontId="51" fillId="0" borderId="77" xfId="0" applyFont="1" applyBorder="1">
      <alignment vertical="center"/>
    </xf>
    <xf numFmtId="0" fontId="55" fillId="0" borderId="23" xfId="0" applyFont="1" applyBorder="1" applyAlignment="1">
      <alignment vertical="center" wrapText="1"/>
    </xf>
    <xf numFmtId="0" fontId="55" fillId="0" borderId="70" xfId="0" applyFont="1" applyBorder="1">
      <alignment vertical="center"/>
    </xf>
    <xf numFmtId="0" fontId="55" fillId="0" borderId="58" xfId="0" applyFont="1" applyBorder="1">
      <alignment vertical="center"/>
    </xf>
    <xf numFmtId="0" fontId="0" fillId="0" borderId="0" xfId="0"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32" xfId="0" applyFont="1" applyBorder="1">
      <alignment vertical="center"/>
    </xf>
    <xf numFmtId="0" fontId="11" fillId="0" borderId="11"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9" fillId="0" borderId="0" xfId="0" applyFont="1">
      <alignment vertical="center"/>
    </xf>
    <xf numFmtId="0" fontId="23" fillId="0" borderId="0" xfId="0" applyFont="1">
      <alignment vertical="center"/>
    </xf>
    <xf numFmtId="0" fontId="9" fillId="6" borderId="23" xfId="0" applyFont="1" applyFill="1" applyBorder="1" applyAlignment="1">
      <alignment horizontal="center" vertical="center"/>
    </xf>
    <xf numFmtId="0" fontId="28"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30" fillId="2" borderId="29" xfId="0" applyFont="1" applyFill="1" applyBorder="1" applyAlignment="1">
      <alignment vertical="center" wrapText="1"/>
    </xf>
    <xf numFmtId="0" fontId="30" fillId="2" borderId="0" xfId="0" applyFont="1" applyFill="1" applyAlignment="1">
      <alignment vertical="center" wrapText="1"/>
    </xf>
    <xf numFmtId="0" fontId="30" fillId="2" borderId="26" xfId="0" applyFont="1" applyFill="1" applyBorder="1" applyAlignment="1">
      <alignment vertical="center" wrapText="1"/>
    </xf>
    <xf numFmtId="0" fontId="25" fillId="2" borderId="0" xfId="0" applyFont="1" applyFill="1">
      <alignment vertical="center"/>
    </xf>
    <xf numFmtId="0" fontId="30" fillId="2" borderId="29" xfId="0" applyFont="1" applyFill="1" applyBorder="1">
      <alignment vertical="center"/>
    </xf>
    <xf numFmtId="0" fontId="52" fillId="2" borderId="0" xfId="0" applyFont="1" applyFill="1">
      <alignment vertical="center"/>
    </xf>
    <xf numFmtId="0" fontId="52" fillId="2" borderId="0" xfId="0" applyFont="1" applyFill="1" applyAlignment="1">
      <alignment vertical="center" wrapText="1"/>
    </xf>
    <xf numFmtId="0" fontId="48" fillId="2" borderId="26" xfId="0" applyFont="1" applyFill="1" applyBorder="1" applyAlignment="1">
      <alignment horizontal="left" vertical="center"/>
    </xf>
    <xf numFmtId="0" fontId="29" fillId="0" borderId="0" xfId="0" applyFont="1">
      <alignment vertical="center"/>
    </xf>
    <xf numFmtId="0" fontId="53" fillId="2" borderId="0" xfId="0" applyFont="1" applyFill="1">
      <alignment vertical="center"/>
    </xf>
    <xf numFmtId="0" fontId="29" fillId="2" borderId="26" xfId="0" applyFont="1" applyFill="1" applyBorder="1" applyAlignment="1">
      <alignment horizontal="center" vertical="center"/>
    </xf>
    <xf numFmtId="0" fontId="0" fillId="2" borderId="30" xfId="0" applyFill="1" applyBorder="1">
      <alignment vertical="center"/>
    </xf>
    <xf numFmtId="0" fontId="30"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6" fillId="6" borderId="1" xfId="0" applyFont="1" applyFill="1" applyBorder="1" applyAlignment="1">
      <alignment horizontal="left" vertical="center"/>
    </xf>
    <xf numFmtId="0" fontId="0" fillId="0" borderId="0" xfId="0" applyAlignment="1">
      <alignment vertical="center" wrapText="1"/>
    </xf>
    <xf numFmtId="0" fontId="27" fillId="0" borderId="38" xfId="0" applyFont="1" applyBorder="1" applyAlignment="1">
      <alignment vertical="center" wrapText="1"/>
    </xf>
    <xf numFmtId="0" fontId="27" fillId="0" borderId="51" xfId="0" applyFont="1" applyBorder="1" applyAlignment="1">
      <alignment horizontal="center" vertical="center"/>
    </xf>
    <xf numFmtId="0" fontId="27" fillId="0" borderId="51" xfId="0" applyFont="1" applyBorder="1" applyAlignment="1">
      <alignment vertical="center" wrapText="1"/>
    </xf>
    <xf numFmtId="0" fontId="27" fillId="0" borderId="39" xfId="0" applyFont="1" applyBorder="1" applyAlignment="1">
      <alignment vertical="center" wrapText="1"/>
    </xf>
    <xf numFmtId="0" fontId="27" fillId="0" borderId="41" xfId="0" applyFont="1" applyBorder="1" applyAlignment="1">
      <alignment vertical="center" wrapText="1"/>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0" borderId="11" xfId="0" applyFont="1" applyBorder="1" applyAlignment="1">
      <alignment vertical="center" wrapText="1"/>
    </xf>
    <xf numFmtId="0" fontId="27" fillId="0" borderId="48" xfId="0" applyFont="1" applyBorder="1" applyAlignment="1">
      <alignment vertical="center" wrapText="1"/>
    </xf>
    <xf numFmtId="0" fontId="27" fillId="0" borderId="71" xfId="0" applyFont="1" applyBorder="1" applyAlignment="1">
      <alignment horizontal="center" vertical="center"/>
    </xf>
    <xf numFmtId="0" fontId="27" fillId="0" borderId="71" xfId="0" applyFont="1" applyBorder="1" applyAlignment="1">
      <alignment vertical="center" wrapText="1"/>
    </xf>
    <xf numFmtId="0" fontId="27" fillId="0" borderId="49" xfId="0" applyFont="1" applyBorder="1" applyAlignment="1">
      <alignment vertical="center" wrapText="1"/>
    </xf>
    <xf numFmtId="0" fontId="49" fillId="0" borderId="2" xfId="0" applyFont="1" applyBorder="1" applyAlignment="1">
      <alignment horizontal="center" vertical="center"/>
    </xf>
    <xf numFmtId="0" fontId="20" fillId="0" borderId="0" xfId="0" applyFont="1" applyAlignment="1">
      <alignment horizontal="left" vertical="top" wrapText="1"/>
    </xf>
    <xf numFmtId="0" fontId="16" fillId="2" borderId="0" xfId="0" applyFont="1" applyFill="1">
      <alignment vertical="center"/>
    </xf>
    <xf numFmtId="0" fontId="11" fillId="2" borderId="0" xfId="0" applyFont="1" applyFill="1">
      <alignment vertical="center"/>
    </xf>
    <xf numFmtId="0" fontId="0" fillId="2" borderId="0" xfId="0" applyFill="1">
      <alignment vertical="center"/>
    </xf>
    <xf numFmtId="0" fontId="9" fillId="2" borderId="0" xfId="0" applyFont="1" applyFill="1">
      <alignment vertical="center"/>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8" fillId="2" borderId="0" xfId="0" applyFont="1" applyFill="1" applyAlignment="1">
      <alignment horizontal="center" vertical="center"/>
    </xf>
    <xf numFmtId="0" fontId="18" fillId="2" borderId="0" xfId="0" applyFont="1" applyFill="1" applyAlignment="1">
      <alignment vertical="center" shrinkToFit="1"/>
    </xf>
    <xf numFmtId="0" fontId="9"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28" fillId="2" borderId="0" xfId="0" applyFont="1" applyFill="1" applyAlignment="1">
      <alignment vertical="center" shrinkToFit="1"/>
    </xf>
    <xf numFmtId="0" fontId="17" fillId="2" borderId="12" xfId="0" applyFont="1" applyFill="1" applyBorder="1" applyAlignment="1">
      <alignment horizontal="left" vertical="center" wrapText="1" shrinkToFit="1"/>
    </xf>
    <xf numFmtId="0" fontId="20" fillId="2" borderId="0" xfId="0" applyFont="1" applyFill="1" applyAlignment="1">
      <alignment horizontal="lef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xf>
    <xf numFmtId="0" fontId="20" fillId="2" borderId="0" xfId="0" applyFont="1" applyFill="1" applyAlignment="1">
      <alignment horizontal="left" vertical="top"/>
    </xf>
    <xf numFmtId="176" fontId="25" fillId="2" borderId="0" xfId="0" applyNumberFormat="1" applyFont="1" applyFill="1">
      <alignment vertical="center"/>
    </xf>
    <xf numFmtId="0" fontId="25" fillId="2" borderId="0" xfId="0" applyFont="1" applyFill="1" applyAlignment="1">
      <alignment horizontal="center" vertical="center"/>
    </xf>
    <xf numFmtId="177" fontId="24" fillId="2" borderId="0" xfId="0" applyNumberFormat="1" applyFont="1" applyFill="1" applyAlignment="1">
      <alignment horizontal="center" vertical="center"/>
    </xf>
    <xf numFmtId="0" fontId="20" fillId="2" borderId="0" xfId="0" applyFont="1" applyFill="1" applyAlignment="1">
      <alignment vertical="top" wrapText="1"/>
    </xf>
    <xf numFmtId="0" fontId="29" fillId="2" borderId="0" xfId="0" applyFont="1" applyFill="1">
      <alignment vertical="center"/>
    </xf>
    <xf numFmtId="0" fontId="20" fillId="2" borderId="0" xfId="0" applyFont="1" applyFill="1" applyAlignment="1">
      <alignment vertical="top"/>
    </xf>
    <xf numFmtId="0" fontId="0" fillId="2" borderId="0" xfId="0" applyFill="1" applyAlignment="1">
      <alignment horizontal="center" vertical="center"/>
    </xf>
    <xf numFmtId="0" fontId="54" fillId="2" borderId="0" xfId="0" applyFont="1" applyFill="1">
      <alignment vertical="center"/>
    </xf>
    <xf numFmtId="0" fontId="30" fillId="2" borderId="0" xfId="0" applyFont="1" applyFill="1">
      <alignment vertical="center"/>
    </xf>
    <xf numFmtId="0" fontId="0" fillId="2" borderId="0" xfId="0" applyFill="1" applyAlignment="1">
      <alignment horizontal="left" vertical="center"/>
    </xf>
    <xf numFmtId="0" fontId="57" fillId="2" borderId="0" xfId="0" applyFont="1" applyFill="1">
      <alignment vertical="center"/>
    </xf>
    <xf numFmtId="0" fontId="0" fillId="2" borderId="0" xfId="0" applyFill="1" applyAlignment="1">
      <alignment vertical="center" wrapText="1"/>
    </xf>
    <xf numFmtId="0" fontId="47" fillId="2" borderId="0" xfId="0" applyFont="1" applyFill="1">
      <alignment vertical="center"/>
    </xf>
    <xf numFmtId="0" fontId="63" fillId="2" borderId="17" xfId="0" applyFont="1" applyFill="1" applyBorder="1" applyAlignment="1">
      <alignment horizontal="center" vertical="center"/>
    </xf>
    <xf numFmtId="0" fontId="47" fillId="2" borderId="0" xfId="0" applyFont="1" applyFill="1" applyAlignment="1">
      <alignment vertical="center" wrapText="1"/>
    </xf>
    <xf numFmtId="0" fontId="27" fillId="2" borderId="0" xfId="0" applyFont="1" applyFill="1" applyAlignment="1">
      <alignment vertical="top" wrapText="1"/>
    </xf>
    <xf numFmtId="0" fontId="27" fillId="2" borderId="0" xfId="0" applyFont="1" applyFill="1" applyAlignment="1">
      <alignment horizontal="center"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0" fillId="2" borderId="0" xfId="0" applyFill="1" applyAlignment="1">
      <alignment horizontal="right" vertical="center"/>
    </xf>
    <xf numFmtId="0" fontId="17" fillId="2" borderId="0" xfId="0" applyFont="1" applyFill="1" applyAlignment="1">
      <alignment horizontal="left" vertical="center"/>
    </xf>
    <xf numFmtId="0" fontId="11" fillId="0" borderId="2" xfId="0" applyFont="1" applyBorder="1" applyAlignment="1">
      <alignment horizontal="center" vertical="center"/>
    </xf>
    <xf numFmtId="0" fontId="27"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1" fillId="0" borderId="17" xfId="0" applyFont="1" applyBorder="1" applyProtection="1">
      <alignment vertical="center"/>
      <protection locked="0"/>
    </xf>
    <xf numFmtId="0" fontId="11"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5" fillId="30" borderId="23" xfId="0"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7" fillId="2" borderId="33" xfId="0" applyFont="1" applyFill="1" applyBorder="1">
      <alignment vertical="center"/>
    </xf>
    <xf numFmtId="0" fontId="25" fillId="2" borderId="0" xfId="0" applyFont="1" applyFill="1" applyAlignment="1">
      <alignment horizontal="left" vertical="center"/>
    </xf>
    <xf numFmtId="0" fontId="26" fillId="2" borderId="0" xfId="0" applyFont="1" applyFill="1" applyAlignment="1">
      <alignment horizontal="left" vertical="center"/>
    </xf>
    <xf numFmtId="0" fontId="26" fillId="6" borderId="11" xfId="0" applyFont="1" applyFill="1" applyBorder="1" applyAlignment="1">
      <alignment horizontal="left" vertical="center"/>
    </xf>
    <xf numFmtId="0" fontId="17" fillId="2" borderId="13" xfId="0" applyFont="1" applyFill="1" applyBorder="1" applyAlignment="1">
      <alignment horizontal="left" vertical="center" wrapText="1" shrinkToFit="1"/>
    </xf>
    <xf numFmtId="0" fontId="17" fillId="2" borderId="15" xfId="0" applyFont="1" applyFill="1" applyBorder="1" applyAlignment="1">
      <alignment horizontal="left" vertical="center" wrapText="1" shrinkToFit="1"/>
    </xf>
    <xf numFmtId="0" fontId="9" fillId="2" borderId="0" xfId="0" applyFont="1" applyFill="1" applyAlignment="1">
      <alignment horizontal="center" vertical="center"/>
    </xf>
    <xf numFmtId="0" fontId="27" fillId="2" borderId="49" xfId="0" applyFont="1" applyFill="1" applyBorder="1" applyAlignment="1">
      <alignment horizontal="center" vertical="center" wrapText="1" shrinkToFit="1"/>
    </xf>
    <xf numFmtId="0" fontId="11" fillId="30" borderId="43" xfId="0" applyFont="1" applyFill="1" applyBorder="1" applyAlignment="1" applyProtection="1">
      <alignment horizontal="center" vertical="center"/>
      <protection locked="0"/>
    </xf>
    <xf numFmtId="0" fontId="11" fillId="30" borderId="22" xfId="0" applyFont="1" applyFill="1" applyBorder="1" applyAlignment="1" applyProtection="1">
      <alignment horizontal="center" vertical="center"/>
      <protection locked="0"/>
    </xf>
    <xf numFmtId="0" fontId="11" fillId="30" borderId="9" xfId="0" applyFont="1" applyFill="1" applyBorder="1" applyAlignment="1" applyProtection="1">
      <alignment horizontal="center" vertical="center"/>
      <protection locked="0"/>
    </xf>
    <xf numFmtId="0" fontId="11" fillId="30" borderId="1" xfId="0" applyFont="1" applyFill="1" applyBorder="1" applyProtection="1">
      <alignment vertical="center"/>
      <protection locked="0"/>
    </xf>
    <xf numFmtId="0" fontId="11" fillId="30" borderId="1" xfId="0" applyFont="1" applyFill="1" applyBorder="1" applyAlignment="1" applyProtection="1">
      <alignment vertical="center" wrapText="1"/>
      <protection locked="0"/>
    </xf>
    <xf numFmtId="0" fontId="11" fillId="30" borderId="45" xfId="0" applyFont="1" applyFill="1" applyBorder="1" applyAlignment="1" applyProtection="1">
      <alignment vertical="center" wrapText="1"/>
      <protection locked="0"/>
    </xf>
    <xf numFmtId="0" fontId="11" fillId="30" borderId="49" xfId="0" applyFont="1" applyFill="1" applyBorder="1" applyProtection="1">
      <alignment vertical="center"/>
      <protection locked="0"/>
    </xf>
    <xf numFmtId="0" fontId="11" fillId="30" borderId="49" xfId="0" applyFont="1" applyFill="1" applyBorder="1" applyAlignment="1" applyProtection="1">
      <alignment vertical="center" wrapText="1"/>
      <protection locked="0"/>
    </xf>
    <xf numFmtId="0" fontId="11" fillId="30" borderId="50" xfId="0" applyFont="1" applyFill="1" applyBorder="1" applyAlignment="1" applyProtection="1">
      <alignment vertical="center" wrapText="1"/>
      <protection locked="0"/>
    </xf>
    <xf numFmtId="0" fontId="11" fillId="30" borderId="39" xfId="0" applyFont="1" applyFill="1" applyBorder="1" applyAlignment="1" applyProtection="1">
      <alignment vertical="center" wrapText="1"/>
      <protection locked="0"/>
    </xf>
    <xf numFmtId="0" fontId="11" fillId="30" borderId="81" xfId="0" applyFont="1" applyFill="1" applyBorder="1" applyAlignment="1" applyProtection="1">
      <alignment vertical="center" wrapText="1"/>
      <protection locked="0"/>
    </xf>
    <xf numFmtId="0" fontId="65" fillId="0" borderId="37" xfId="0" applyFont="1" applyBorder="1" applyAlignment="1">
      <alignment horizontal="center" vertical="center" wrapText="1"/>
    </xf>
    <xf numFmtId="0" fontId="65" fillId="0" borderId="27" xfId="0" applyFont="1" applyBorder="1" applyAlignment="1">
      <alignment horizontal="center" vertical="center" wrapText="1"/>
    </xf>
    <xf numFmtId="0" fontId="51" fillId="0" borderId="87" xfId="0" applyFont="1" applyBorder="1" applyAlignment="1">
      <alignment horizontal="left" vertical="center" wrapText="1"/>
    </xf>
    <xf numFmtId="179" fontId="51" fillId="0" borderId="11" xfId="54" applyNumberFormat="1" applyFont="1" applyBorder="1" applyAlignment="1">
      <alignment vertical="center" wrapText="1"/>
    </xf>
    <xf numFmtId="179" fontId="51" fillId="0" borderId="16" xfId="54" applyNumberFormat="1" applyFont="1" applyBorder="1" applyAlignment="1">
      <alignment vertical="center" wrapText="1"/>
    </xf>
    <xf numFmtId="179" fontId="51" fillId="0" borderId="44" xfId="54" applyNumberFormat="1" applyFont="1" applyBorder="1" applyAlignment="1">
      <alignment vertical="center" wrapText="1"/>
    </xf>
    <xf numFmtId="0" fontId="51" fillId="0" borderId="54" xfId="0" applyFont="1" applyBorder="1" applyAlignment="1">
      <alignment horizontal="left" vertical="center" wrapText="1"/>
    </xf>
    <xf numFmtId="179" fontId="51" fillId="0" borderId="41" xfId="54" applyNumberFormat="1" applyFont="1" applyBorder="1" applyAlignment="1">
      <alignment vertical="center" wrapText="1"/>
    </xf>
    <xf numFmtId="179" fontId="51" fillId="0" borderId="1" xfId="54" applyNumberFormat="1" applyFont="1" applyBorder="1" applyAlignment="1">
      <alignment vertical="center" wrapText="1"/>
    </xf>
    <xf numFmtId="179" fontId="51" fillId="0" borderId="4" xfId="54" applyNumberFormat="1" applyFont="1" applyBorder="1" applyAlignment="1">
      <alignment vertical="center" wrapText="1"/>
    </xf>
    <xf numFmtId="0" fontId="51" fillId="0" borderId="59" xfId="0" applyFont="1" applyBorder="1" applyAlignment="1">
      <alignment horizontal="left" vertical="center" wrapText="1"/>
    </xf>
    <xf numFmtId="179" fontId="51" fillId="0" borderId="46" xfId="54" applyNumberFormat="1" applyFont="1" applyBorder="1" applyAlignment="1">
      <alignment vertical="center" wrapText="1"/>
    </xf>
    <xf numFmtId="179" fontId="51" fillId="0" borderId="10" xfId="54" applyNumberFormat="1" applyFont="1" applyBorder="1" applyAlignment="1">
      <alignment vertical="center" wrapText="1"/>
    </xf>
    <xf numFmtId="179" fontId="51" fillId="0" borderId="88" xfId="54" applyNumberFormat="1" applyFont="1" applyBorder="1" applyAlignment="1">
      <alignment vertical="center" wrapText="1"/>
    </xf>
    <xf numFmtId="179" fontId="51" fillId="0" borderId="89" xfId="54" applyNumberFormat="1" applyFont="1" applyBorder="1" applyAlignment="1">
      <alignment vertical="center" wrapText="1"/>
    </xf>
    <xf numFmtId="0" fontId="51" fillId="0" borderId="84" xfId="0" applyFont="1" applyBorder="1" applyAlignment="1">
      <alignment horizontal="left" vertical="center" wrapText="1"/>
    </xf>
    <xf numFmtId="179" fontId="51" fillId="0" borderId="38" xfId="54" applyNumberFormat="1" applyFont="1" applyBorder="1" applyAlignment="1">
      <alignment vertical="center" wrapText="1"/>
    </xf>
    <xf numFmtId="179" fontId="51" fillId="0" borderId="39" xfId="54" applyNumberFormat="1" applyFont="1" applyBorder="1" applyAlignment="1">
      <alignment vertical="center" wrapText="1"/>
    </xf>
    <xf numFmtId="179" fontId="51" fillId="0" borderId="90" xfId="54" applyNumberFormat="1" applyFont="1" applyBorder="1" applyAlignment="1">
      <alignment vertical="center" wrapText="1"/>
    </xf>
    <xf numFmtId="179" fontId="51" fillId="0" borderId="40" xfId="54" applyNumberFormat="1" applyFont="1" applyBorder="1" applyAlignment="1">
      <alignment vertical="center" wrapText="1"/>
    </xf>
    <xf numFmtId="179" fontId="51" fillId="0" borderId="48" xfId="54" applyNumberFormat="1" applyFont="1" applyBorder="1" applyAlignment="1">
      <alignment vertical="center" wrapText="1"/>
    </xf>
    <xf numFmtId="179" fontId="51" fillId="0" borderId="49" xfId="54" applyNumberFormat="1" applyFont="1" applyBorder="1" applyAlignment="1">
      <alignment vertical="center" wrapText="1"/>
    </xf>
    <xf numFmtId="179" fontId="51" fillId="0" borderId="56" xfId="54" applyNumberFormat="1" applyFont="1" applyBorder="1" applyAlignment="1">
      <alignment vertical="center" wrapText="1"/>
    </xf>
    <xf numFmtId="179" fontId="51" fillId="0" borderId="91" xfId="54" applyNumberFormat="1" applyFont="1" applyBorder="1" applyAlignment="1">
      <alignment vertical="center" wrapText="1"/>
    </xf>
    <xf numFmtId="0" fontId="66" fillId="0" borderId="84" xfId="0" applyFont="1" applyBorder="1">
      <alignment vertical="center"/>
    </xf>
    <xf numFmtId="0" fontId="21" fillId="2" borderId="0" xfId="0" applyFont="1" applyFill="1" applyAlignment="1">
      <alignment horizontal="left" vertical="center"/>
    </xf>
    <xf numFmtId="0" fontId="11" fillId="2" borderId="12" xfId="0" applyFont="1" applyFill="1" applyBorder="1" applyAlignment="1">
      <alignment horizontal="center" vertical="center"/>
    </xf>
    <xf numFmtId="0" fontId="65" fillId="0" borderId="86" xfId="0" applyFont="1" applyBorder="1" applyAlignment="1">
      <alignment horizontal="center" vertical="center" wrapText="1"/>
    </xf>
    <xf numFmtId="0" fontId="9" fillId="0" borderId="0" xfId="0" applyFont="1" applyBorder="1" applyAlignment="1">
      <alignment horizontal="left" vertical="center"/>
    </xf>
    <xf numFmtId="0" fontId="65" fillId="0" borderId="93" xfId="0" applyFont="1" applyBorder="1" applyAlignment="1">
      <alignment horizontal="center" vertical="center" wrapText="1"/>
    </xf>
    <xf numFmtId="0" fontId="65" fillId="0" borderId="79" xfId="0" applyFont="1" applyBorder="1" applyAlignment="1">
      <alignment horizontal="center" vertical="center" wrapText="1"/>
    </xf>
    <xf numFmtId="0" fontId="65" fillId="0" borderId="94" xfId="0" applyFont="1" applyBorder="1" applyAlignment="1">
      <alignment horizontal="center" vertical="center" wrapText="1"/>
    </xf>
    <xf numFmtId="49" fontId="51" fillId="0" borderId="70" xfId="0" applyNumberFormat="1" applyFont="1" applyBorder="1">
      <alignment vertical="center"/>
    </xf>
    <xf numFmtId="179" fontId="51" fillId="0" borderId="51" xfId="54" applyNumberFormat="1" applyFont="1" applyBorder="1" applyAlignment="1">
      <alignment vertical="center" wrapText="1"/>
    </xf>
    <xf numFmtId="0" fontId="51" fillId="0" borderId="24" xfId="0" applyFont="1" applyBorder="1" applyAlignment="1">
      <alignment horizontal="left" vertical="center" wrapText="1"/>
    </xf>
    <xf numFmtId="0" fontId="65" fillId="0" borderId="38" xfId="0" applyFont="1" applyBorder="1" applyAlignment="1">
      <alignment horizontal="center" vertical="center" wrapText="1"/>
    </xf>
    <xf numFmtId="0" fontId="65" fillId="0" borderId="39" xfId="0" applyFont="1" applyBorder="1" applyAlignment="1">
      <alignment horizontal="center" vertical="center" wrapText="1"/>
    </xf>
    <xf numFmtId="0" fontId="65" fillId="0" borderId="40" xfId="0" applyFont="1" applyBorder="1" applyAlignment="1">
      <alignment horizontal="center" vertical="center" wrapText="1"/>
    </xf>
    <xf numFmtId="49" fontId="51" fillId="0" borderId="25" xfId="0" applyNumberFormat="1" applyFont="1" applyBorder="1">
      <alignment vertical="center"/>
    </xf>
    <xf numFmtId="179" fontId="51" fillId="0" borderId="2" xfId="54" applyNumberFormat="1" applyFont="1" applyBorder="1" applyAlignment="1">
      <alignment vertical="center" wrapText="1"/>
    </xf>
    <xf numFmtId="0" fontId="51" fillId="0" borderId="70" xfId="0" applyFont="1" applyBorder="1" applyAlignment="1">
      <alignment horizontal="left" vertical="center" wrapText="1"/>
    </xf>
    <xf numFmtId="0" fontId="65" fillId="0" borderId="4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45" xfId="0" applyFont="1" applyBorder="1" applyAlignment="1">
      <alignment horizontal="center" vertical="center" wrapText="1"/>
    </xf>
    <xf numFmtId="0" fontId="51" fillId="0" borderId="25" xfId="0" applyFont="1" applyBorder="1" applyAlignment="1">
      <alignment horizontal="left" vertical="center" wrapText="1"/>
    </xf>
    <xf numFmtId="179" fontId="51" fillId="0" borderId="5" xfId="54" applyNumberFormat="1" applyFont="1" applyBorder="1" applyAlignment="1">
      <alignment vertical="center" wrapText="1"/>
    </xf>
    <xf numFmtId="0" fontId="65" fillId="0" borderId="46"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42" xfId="0" applyFont="1" applyBorder="1" applyAlignment="1">
      <alignment horizontal="center" vertical="center" wrapText="1"/>
    </xf>
    <xf numFmtId="49" fontId="51" fillId="0" borderId="58" xfId="0" applyNumberFormat="1" applyFont="1" applyBorder="1">
      <alignment vertical="center"/>
    </xf>
    <xf numFmtId="0" fontId="51" fillId="0" borderId="95" xfId="0" applyFont="1" applyBorder="1" applyAlignment="1">
      <alignment horizontal="left" vertical="center" wrapText="1"/>
    </xf>
    <xf numFmtId="0" fontId="51" fillId="0" borderId="85" xfId="0" applyFont="1" applyBorder="1">
      <alignment vertical="center"/>
    </xf>
    <xf numFmtId="0" fontId="51" fillId="0" borderId="85" xfId="0" applyFont="1" applyBorder="1" applyAlignment="1">
      <alignment horizontal="left" vertical="center" wrapText="1"/>
    </xf>
    <xf numFmtId="0" fontId="51" fillId="0" borderId="3" xfId="0" applyFont="1" applyBorder="1">
      <alignment vertical="center"/>
    </xf>
    <xf numFmtId="179" fontId="51" fillId="0" borderId="45" xfId="54" applyNumberFormat="1" applyFont="1" applyBorder="1" applyAlignment="1">
      <alignment vertical="center" wrapText="1"/>
    </xf>
    <xf numFmtId="0" fontId="51" fillId="0" borderId="3" xfId="0" applyFont="1" applyBorder="1" applyAlignment="1">
      <alignment horizontal="left" vertical="center" wrapText="1"/>
    </xf>
    <xf numFmtId="49" fontId="51" fillId="0" borderId="95" xfId="0" applyNumberFormat="1" applyFont="1" applyBorder="1">
      <alignment vertical="center"/>
    </xf>
    <xf numFmtId="179" fontId="51" fillId="0" borderId="96" xfId="54" applyNumberFormat="1" applyFont="1" applyBorder="1" applyAlignment="1">
      <alignment vertical="center" wrapText="1"/>
    </xf>
    <xf numFmtId="179" fontId="51" fillId="0" borderId="32" xfId="54" applyNumberFormat="1" applyFont="1" applyBorder="1" applyAlignment="1">
      <alignment vertical="center" wrapText="1"/>
    </xf>
    <xf numFmtId="0" fontId="51" fillId="0" borderId="72" xfId="0" applyFont="1" applyBorder="1" applyAlignment="1">
      <alignment horizontal="left" vertical="center" wrapText="1"/>
    </xf>
    <xf numFmtId="0" fontId="65" fillId="0" borderId="97" xfId="0" applyFont="1" applyBorder="1" applyAlignment="1">
      <alignment horizontal="center" vertical="center" wrapText="1"/>
    </xf>
    <xf numFmtId="179" fontId="51" fillId="0" borderId="92" xfId="54" applyNumberFormat="1" applyFont="1" applyBorder="1" applyAlignment="1">
      <alignment vertical="center" wrapText="1"/>
    </xf>
    <xf numFmtId="179" fontId="51" fillId="0" borderId="97" xfId="54" applyNumberFormat="1" applyFont="1" applyBorder="1" applyAlignment="1">
      <alignment vertical="center" wrapText="1"/>
    </xf>
    <xf numFmtId="179" fontId="51" fillId="0" borderId="71" xfId="54" applyNumberFormat="1" applyFont="1" applyBorder="1" applyAlignment="1">
      <alignment vertical="center" wrapText="1"/>
    </xf>
    <xf numFmtId="0" fontId="51" fillId="0" borderId="12" xfId="0" applyFont="1" applyBorder="1" applyAlignment="1">
      <alignment horizontal="left" vertical="center" wrapText="1"/>
    </xf>
    <xf numFmtId="0" fontId="65" fillId="0" borderId="47" xfId="0" applyFont="1" applyBorder="1" applyAlignment="1">
      <alignment horizontal="center" vertical="center" wrapText="1"/>
    </xf>
    <xf numFmtId="179" fontId="51" fillId="0" borderId="15" xfId="54" applyNumberFormat="1" applyFont="1" applyBorder="1" applyAlignment="1">
      <alignment vertical="center" wrapText="1"/>
    </xf>
    <xf numFmtId="0" fontId="66" fillId="0" borderId="54" xfId="0" applyFont="1" applyBorder="1">
      <alignment vertical="center"/>
    </xf>
    <xf numFmtId="0" fontId="51" fillId="0" borderId="53" xfId="0" applyFont="1" applyBorder="1" applyAlignment="1">
      <alignment horizontal="left" vertical="center" wrapText="1"/>
    </xf>
    <xf numFmtId="179" fontId="51" fillId="0" borderId="50" xfId="54" applyNumberFormat="1" applyFont="1" applyBorder="1" applyAlignment="1">
      <alignment vertical="center" wrapText="1"/>
    </xf>
    <xf numFmtId="0" fontId="51" fillId="0" borderId="55" xfId="0" applyFont="1" applyBorder="1" applyAlignment="1">
      <alignment horizontal="left" vertical="center" wrapText="1"/>
    </xf>
    <xf numFmtId="0" fontId="65" fillId="0" borderId="48" xfId="0" applyFont="1" applyBorder="1" applyAlignment="1">
      <alignment horizontal="center" vertical="center" wrapText="1"/>
    </xf>
    <xf numFmtId="179" fontId="51" fillId="0" borderId="52" xfId="54" applyNumberFormat="1" applyFont="1" applyBorder="1" applyAlignment="1">
      <alignment vertical="center" wrapText="1"/>
    </xf>
    <xf numFmtId="178" fontId="27" fillId="2" borderId="0" xfId="0" applyNumberFormat="1" applyFont="1" applyFill="1" applyBorder="1" applyAlignment="1">
      <alignment horizontal="right" vertical="center"/>
    </xf>
    <xf numFmtId="0" fontId="27" fillId="0" borderId="0" xfId="0" applyFont="1" applyAlignment="1">
      <alignment horizontal="left" vertical="top" wrapText="1"/>
    </xf>
    <xf numFmtId="0" fontId="27" fillId="2" borderId="0" xfId="0" applyFont="1" applyFill="1" applyAlignment="1">
      <alignment horizontal="left" vertical="top" wrapText="1"/>
    </xf>
    <xf numFmtId="178" fontId="27" fillId="2" borderId="23" xfId="0" applyNumberFormat="1" applyFont="1" applyFill="1" applyBorder="1" applyAlignment="1">
      <alignment vertical="center"/>
    </xf>
    <xf numFmtId="0" fontId="17" fillId="2" borderId="13" xfId="0" applyFont="1" applyFill="1" applyBorder="1" applyAlignment="1">
      <alignment horizontal="left" vertical="center"/>
    </xf>
    <xf numFmtId="0" fontId="17" fillId="2" borderId="0" xfId="0" applyFont="1" applyFill="1" applyBorder="1" applyAlignment="1">
      <alignment horizontal="left" vertical="center" wrapText="1" shrinkToFit="1"/>
    </xf>
    <xf numFmtId="0" fontId="27" fillId="2" borderId="0" xfId="0" applyFont="1" applyFill="1" applyBorder="1" applyAlignment="1">
      <alignment horizontal="center" vertical="top" wrapText="1"/>
    </xf>
    <xf numFmtId="0" fontId="27" fillId="2" borderId="0" xfId="0" applyFont="1" applyFill="1" applyBorder="1" applyAlignment="1">
      <alignment horizontal="left" vertical="center" wrapText="1"/>
    </xf>
    <xf numFmtId="0" fontId="11" fillId="2" borderId="0" xfId="0" applyFont="1" applyFill="1" applyBorder="1" applyAlignment="1">
      <alignment horizontal="center" vertical="center"/>
    </xf>
    <xf numFmtId="178" fontId="27" fillId="2" borderId="0" xfId="0" applyNumberFormat="1" applyFont="1" applyFill="1" applyBorder="1" applyAlignment="1">
      <alignment vertical="center"/>
    </xf>
    <xf numFmtId="0" fontId="0" fillId="0" borderId="0" xfId="0" applyBorder="1">
      <alignment vertical="center"/>
    </xf>
    <xf numFmtId="0" fontId="27" fillId="2" borderId="0" xfId="0" applyFont="1" applyFill="1" applyBorder="1" applyAlignment="1">
      <alignment vertical="center" wrapText="1"/>
    </xf>
    <xf numFmtId="0" fontId="0" fillId="2" borderId="0" xfId="0" applyFill="1" applyBorder="1">
      <alignment vertical="center"/>
    </xf>
    <xf numFmtId="0" fontId="27" fillId="2" borderId="0" xfId="0" applyFont="1" applyFill="1" applyBorder="1" applyAlignment="1">
      <alignment vertical="top" wrapText="1"/>
    </xf>
    <xf numFmtId="0" fontId="11" fillId="2" borderId="0" xfId="0" applyFont="1" applyFill="1" applyBorder="1" applyAlignment="1">
      <alignment horizontal="left"/>
    </xf>
    <xf numFmtId="0" fontId="11" fillId="30" borderId="1"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21" fillId="2" borderId="0" xfId="0" applyFont="1" applyFill="1" applyAlignment="1">
      <alignment horizontal="left" vertical="center"/>
    </xf>
    <xf numFmtId="0" fontId="27" fillId="2" borderId="0" xfId="0" applyFont="1" applyFill="1" applyAlignment="1">
      <alignment horizontal="left" vertical="top" wrapText="1"/>
    </xf>
    <xf numFmtId="0" fontId="11" fillId="0" borderId="22" xfId="0" applyFont="1" applyBorder="1" applyAlignment="1">
      <alignment horizontal="center" vertical="center"/>
    </xf>
    <xf numFmtId="0" fontId="11" fillId="0" borderId="49" xfId="0" applyFont="1" applyBorder="1" applyAlignment="1">
      <alignment horizontal="center" vertical="center"/>
    </xf>
    <xf numFmtId="0" fontId="11" fillId="2" borderId="16" xfId="0" applyFont="1" applyFill="1" applyBorder="1" applyAlignment="1">
      <alignment horizontal="center" vertical="center" wrapText="1"/>
    </xf>
    <xf numFmtId="0" fontId="11"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8" fillId="0" borderId="0" xfId="0" applyFont="1">
      <alignment vertical="center"/>
    </xf>
    <xf numFmtId="0" fontId="69" fillId="0" borderId="0" xfId="0" applyFont="1">
      <alignment vertical="center"/>
    </xf>
    <xf numFmtId="179" fontId="51" fillId="0" borderId="60" xfId="54" applyNumberFormat="1" applyFont="1" applyBorder="1" applyAlignment="1">
      <alignment vertical="center" wrapText="1"/>
    </xf>
    <xf numFmtId="179" fontId="51" fillId="0" borderId="76" xfId="54" applyNumberFormat="1" applyFont="1" applyBorder="1" applyAlignment="1">
      <alignment vertical="center" wrapText="1"/>
    </xf>
    <xf numFmtId="179" fontId="51" fillId="0" borderId="31" xfId="54" applyNumberFormat="1" applyFont="1" applyBorder="1" applyAlignment="1">
      <alignment vertical="center" wrapText="1"/>
    </xf>
    <xf numFmtId="179" fontId="51" fillId="0" borderId="104" xfId="54" applyNumberFormat="1" applyFont="1" applyBorder="1" applyAlignment="1">
      <alignment vertical="center" wrapText="1"/>
    </xf>
    <xf numFmtId="179" fontId="51" fillId="0" borderId="73" xfId="54" applyNumberFormat="1" applyFont="1" applyBorder="1" applyAlignment="1">
      <alignment vertical="center" wrapText="1"/>
    </xf>
    <xf numFmtId="179" fontId="51" fillId="0" borderId="77" xfId="54" applyNumberFormat="1" applyFont="1" applyBorder="1" applyAlignment="1">
      <alignment vertical="center" wrapText="1"/>
    </xf>
    <xf numFmtId="0" fontId="65" fillId="0" borderId="28" xfId="0" applyFont="1" applyBorder="1" applyAlignment="1">
      <alignment horizontal="center" vertical="center" wrapText="1"/>
    </xf>
    <xf numFmtId="179" fontId="51" fillId="0" borderId="42" xfId="54" applyNumberFormat="1" applyFont="1" applyBorder="1" applyAlignment="1">
      <alignment vertical="center" wrapText="1"/>
    </xf>
    <xf numFmtId="179" fontId="51"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9" fillId="0" borderId="0" xfId="0" applyFont="1" applyAlignment="1">
      <alignment horizontal="left" vertical="top" wrapText="1"/>
    </xf>
    <xf numFmtId="0" fontId="69" fillId="2" borderId="0" xfId="0" applyFont="1" applyFill="1" applyBorder="1" applyAlignment="1">
      <alignment horizontal="center" vertical="top" wrapText="1"/>
    </xf>
    <xf numFmtId="0" fontId="69" fillId="2" borderId="0" xfId="0" applyFont="1" applyFill="1" applyBorder="1" applyAlignment="1">
      <alignment horizontal="left" vertical="center" wrapText="1"/>
    </xf>
    <xf numFmtId="0" fontId="68" fillId="2" borderId="0" xfId="0" applyFont="1" applyFill="1">
      <alignment vertical="center"/>
    </xf>
    <xf numFmtId="0" fontId="69"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70" fillId="0" borderId="0" xfId="57" applyFont="1">
      <alignment vertical="center"/>
    </xf>
    <xf numFmtId="0" fontId="72" fillId="2" borderId="0" xfId="58" applyFont="1" applyFill="1">
      <alignment vertical="center"/>
    </xf>
    <xf numFmtId="0" fontId="72" fillId="2" borderId="0" xfId="58" applyFont="1" applyFill="1" applyAlignment="1">
      <alignment horizontal="right" vertical="center"/>
    </xf>
    <xf numFmtId="0" fontId="73" fillId="0" borderId="0" xfId="58" applyFont="1">
      <alignment vertical="center"/>
    </xf>
    <xf numFmtId="0" fontId="72" fillId="2" borderId="0" xfId="58" applyFont="1" applyFill="1" applyAlignment="1">
      <alignment horizontal="center" vertical="center"/>
    </xf>
    <xf numFmtId="0" fontId="72" fillId="2" borderId="0" xfId="58" applyFont="1" applyFill="1" applyAlignment="1">
      <alignment vertical="top" wrapText="1"/>
    </xf>
    <xf numFmtId="0" fontId="78" fillId="0" borderId="0" xfId="58" applyFont="1">
      <alignment vertical="center"/>
    </xf>
    <xf numFmtId="0" fontId="72" fillId="2" borderId="0" xfId="58" quotePrefix="1" applyFont="1" applyFill="1">
      <alignment vertical="center"/>
    </xf>
    <xf numFmtId="0" fontId="72" fillId="2" borderId="0" xfId="58" applyFont="1" applyFill="1" applyProtection="1">
      <alignment vertical="center"/>
      <protection locked="0"/>
    </xf>
    <xf numFmtId="0" fontId="75" fillId="2" borderId="0" xfId="58" applyFont="1" applyFill="1">
      <alignment vertical="center"/>
    </xf>
    <xf numFmtId="0" fontId="71" fillId="0" borderId="0" xfId="58">
      <alignment vertical="center"/>
    </xf>
    <xf numFmtId="0" fontId="72" fillId="0" borderId="0" xfId="58" applyFont="1">
      <alignment vertical="center"/>
    </xf>
    <xf numFmtId="0" fontId="76" fillId="0" borderId="0" xfId="58" applyFont="1">
      <alignment vertical="center"/>
    </xf>
    <xf numFmtId="0" fontId="72" fillId="2" borderId="5" xfId="58" applyFont="1" applyFill="1" applyBorder="1" applyAlignment="1">
      <alignment vertical="center" shrinkToFit="1"/>
    </xf>
    <xf numFmtId="0" fontId="72" fillId="2" borderId="105" xfId="58" applyFont="1" applyFill="1" applyBorder="1" applyAlignment="1">
      <alignment vertical="center" shrinkToFit="1"/>
    </xf>
    <xf numFmtId="0" fontId="72" fillId="2" borderId="88" xfId="58" applyFont="1" applyFill="1" applyBorder="1" applyAlignment="1">
      <alignment vertical="center" shrinkToFit="1"/>
    </xf>
    <xf numFmtId="0" fontId="72" fillId="2" borderId="4" xfId="58" applyFont="1" applyFill="1" applyBorder="1">
      <alignment vertical="center"/>
    </xf>
    <xf numFmtId="0" fontId="73" fillId="2" borderId="0" xfId="58" applyFont="1" applyFill="1">
      <alignment vertical="center"/>
    </xf>
    <xf numFmtId="0" fontId="14" fillId="0" borderId="0" xfId="0" applyFont="1" applyAlignment="1">
      <alignment horizontal="left" vertical="center" wrapText="1"/>
    </xf>
    <xf numFmtId="49" fontId="49" fillId="30" borderId="54" xfId="0" applyNumberFormat="1" applyFont="1" applyFill="1" applyBorder="1" applyAlignment="1" applyProtection="1">
      <alignment horizontal="center" vertical="center"/>
      <protection locked="0"/>
    </xf>
    <xf numFmtId="49" fontId="49" fillId="30" borderId="3" xfId="0" applyNumberFormat="1" applyFont="1" applyFill="1" applyBorder="1" applyAlignment="1" applyProtection="1">
      <alignment horizontal="center" vertical="center"/>
      <protection locked="0"/>
    </xf>
    <xf numFmtId="49" fontId="49" fillId="30" borderId="4" xfId="0" applyNumberFormat="1" applyFont="1" applyFill="1" applyBorder="1" applyAlignment="1" applyProtection="1">
      <alignment horizontal="center" vertical="center"/>
      <protection locked="0"/>
    </xf>
    <xf numFmtId="49" fontId="49" fillId="30" borderId="59" xfId="0" applyNumberFormat="1" applyFont="1" applyFill="1" applyBorder="1" applyAlignment="1" applyProtection="1">
      <alignment horizontal="center" vertical="center"/>
      <protection locked="0"/>
    </xf>
    <xf numFmtId="49" fontId="49" fillId="30" borderId="55" xfId="0" applyNumberFormat="1" applyFont="1" applyFill="1" applyBorder="1" applyAlignment="1" applyProtection="1">
      <alignment horizontal="center" vertical="center"/>
      <protection locked="0"/>
    </xf>
    <xf numFmtId="49" fontId="49" fillId="30" borderId="56" xfId="0" applyNumberFormat="1" applyFont="1" applyFill="1" applyBorder="1" applyAlignment="1" applyProtection="1">
      <alignment horizontal="center" vertical="center"/>
      <protection locked="0"/>
    </xf>
    <xf numFmtId="0" fontId="11" fillId="30" borderId="1" xfId="0" applyFont="1" applyFill="1" applyBorder="1" applyAlignment="1" applyProtection="1">
      <alignment vertical="center"/>
      <protection locked="0"/>
    </xf>
    <xf numFmtId="0" fontId="11" fillId="30" borderId="2" xfId="0" applyFont="1" applyFill="1" applyBorder="1" applyAlignment="1" applyProtection="1">
      <alignment vertical="center" wrapText="1"/>
      <protection locked="0"/>
    </xf>
    <xf numFmtId="0" fontId="11" fillId="30" borderId="3" xfId="0" applyFont="1" applyFill="1" applyBorder="1" applyAlignment="1" applyProtection="1">
      <alignment vertical="center" wrapText="1"/>
      <protection locked="0"/>
    </xf>
    <xf numFmtId="0" fontId="11" fillId="30" borderId="4" xfId="0" applyFont="1" applyFill="1" applyBorder="1" applyAlignment="1" applyProtection="1">
      <alignment vertical="center" wrapText="1"/>
      <protection locked="0"/>
    </xf>
    <xf numFmtId="0" fontId="11" fillId="30" borderId="2" xfId="0" applyFont="1" applyFill="1" applyBorder="1" applyProtection="1">
      <alignment vertical="center"/>
      <protection locked="0"/>
    </xf>
    <xf numFmtId="0" fontId="11" fillId="30" borderId="3" xfId="0" applyFont="1" applyFill="1" applyBorder="1" applyProtection="1">
      <alignment vertical="center"/>
      <protection locked="0"/>
    </xf>
    <xf numFmtId="0" fontId="11" fillId="30" borderId="4" xfId="0" applyFont="1" applyFill="1" applyBorder="1" applyProtection="1">
      <alignment vertical="center"/>
      <protection locked="0"/>
    </xf>
    <xf numFmtId="0" fontId="11" fillId="30" borderId="49" xfId="0" applyFont="1" applyFill="1" applyBorder="1" applyAlignment="1" applyProtection="1">
      <alignmen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0" borderId="78" xfId="0" applyFont="1" applyFill="1" applyBorder="1" applyAlignment="1" applyProtection="1">
      <alignment horizontal="left" vertical="center" wrapText="1"/>
      <protection locked="0"/>
    </xf>
    <xf numFmtId="0" fontId="11" fillId="30" borderId="6" xfId="0" applyFont="1" applyFill="1" applyBorder="1" applyAlignment="1" applyProtection="1">
      <alignment horizontal="left" vertical="center" wrapText="1"/>
      <protection locked="0"/>
    </xf>
    <xf numFmtId="0" fontId="11" fillId="30" borderId="73" xfId="0" applyFont="1" applyFill="1" applyBorder="1" applyAlignment="1" applyProtection="1">
      <alignment horizontal="left" vertical="center" wrapText="1"/>
      <protection locked="0"/>
    </xf>
    <xf numFmtId="0" fontId="11" fillId="0" borderId="0" xfId="0" applyFont="1" applyAlignment="1">
      <alignment horizontal="left" vertical="top"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30" borderId="51" xfId="0" applyFont="1" applyFill="1" applyBorder="1" applyAlignment="1" applyProtection="1">
      <alignment vertical="center" wrapText="1"/>
      <protection locked="0"/>
    </xf>
    <xf numFmtId="0" fontId="11" fillId="30" borderId="85" xfId="0" applyFont="1" applyFill="1" applyBorder="1" applyAlignment="1" applyProtection="1">
      <alignment vertical="center" wrapText="1"/>
      <protection locked="0"/>
    </xf>
    <xf numFmtId="0" fontId="11" fillId="30" borderId="90" xfId="0" applyFont="1" applyFill="1" applyBorder="1" applyAlignment="1" applyProtection="1">
      <alignment vertical="center" wrapText="1"/>
      <protection locked="0"/>
    </xf>
    <xf numFmtId="0" fontId="11" fillId="30" borderId="51" xfId="0" applyFont="1" applyFill="1" applyBorder="1" applyProtection="1">
      <alignment vertical="center"/>
      <protection locked="0"/>
    </xf>
    <xf numFmtId="0" fontId="11" fillId="30" borderId="85" xfId="0" applyFont="1" applyFill="1" applyBorder="1" applyProtection="1">
      <alignment vertical="center"/>
      <protection locked="0"/>
    </xf>
    <xf numFmtId="0" fontId="11" fillId="30" borderId="90"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49" fillId="30" borderId="38" xfId="0" applyNumberFormat="1" applyFont="1" applyFill="1" applyBorder="1" applyAlignment="1" applyProtection="1">
      <alignment horizontal="center" vertical="center"/>
      <protection locked="0"/>
    </xf>
    <xf numFmtId="49" fontId="49" fillId="30" borderId="39" xfId="0" applyNumberFormat="1" applyFont="1" applyFill="1" applyBorder="1" applyAlignment="1" applyProtection="1">
      <alignment horizontal="center" vertical="center"/>
      <protection locked="0"/>
    </xf>
    <xf numFmtId="49" fontId="49" fillId="30" borderId="41" xfId="0" applyNumberFormat="1" applyFont="1" applyFill="1" applyBorder="1" applyAlignment="1" applyProtection="1">
      <alignment horizontal="center" vertical="center"/>
      <protection locked="0"/>
    </xf>
    <xf numFmtId="49" fontId="49" fillId="30" borderId="1" xfId="0" applyNumberFormat="1"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1" fillId="0" borderId="1"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14" xfId="0" applyFont="1" applyBorder="1" applyAlignment="1">
      <alignment horizontal="center" vertical="center"/>
    </xf>
    <xf numFmtId="0" fontId="11" fillId="0" borderId="92"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27" fillId="0" borderId="0" xfId="0" applyFont="1" applyAlignment="1">
      <alignment horizontal="left" vertical="top" wrapText="1"/>
    </xf>
    <xf numFmtId="0" fontId="9"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10" fillId="30" borderId="48" xfId="4" applyFill="1" applyBorder="1" applyAlignment="1" applyProtection="1">
      <alignment horizontal="left" vertical="center"/>
      <protection locked="0"/>
    </xf>
    <xf numFmtId="0" fontId="8" fillId="30" borderId="49" xfId="0" applyFont="1" applyFill="1" applyBorder="1" applyAlignment="1" applyProtection="1">
      <alignment horizontal="left" vertical="center"/>
      <protection locked="0"/>
    </xf>
    <xf numFmtId="0" fontId="8" fillId="30" borderId="52" xfId="0" applyFont="1" applyFill="1" applyBorder="1" applyAlignment="1" applyProtection="1">
      <alignment horizontal="left" vertical="center"/>
      <protection locked="0"/>
    </xf>
    <xf numFmtId="0" fontId="8"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1" fillId="0" borderId="10" xfId="0" applyFont="1" applyBorder="1" applyAlignment="1">
      <alignment vertical="center" wrapText="1" shrinkToFit="1"/>
    </xf>
    <xf numFmtId="0" fontId="11"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0" borderId="41" xfId="0" applyFont="1" applyFill="1" applyBorder="1" applyAlignment="1" applyProtection="1">
      <alignment horizontal="left" vertical="center" wrapText="1"/>
      <protection locked="0"/>
    </xf>
    <xf numFmtId="0" fontId="11" fillId="30" borderId="1" xfId="0" applyFont="1" applyFill="1" applyBorder="1" applyAlignment="1" applyProtection="1">
      <alignment horizontal="left" vertical="center" wrapText="1"/>
      <protection locked="0"/>
    </xf>
    <xf numFmtId="0" fontId="11" fillId="30" borderId="11" xfId="0" applyFont="1" applyFill="1" applyBorder="1" applyAlignment="1" applyProtection="1">
      <alignment horizontal="left" vertical="center" wrapText="1"/>
      <protection locked="0"/>
    </xf>
    <xf numFmtId="0" fontId="11" fillId="30" borderId="15" xfId="0" applyFont="1" applyFill="1" applyBorder="1" applyAlignment="1" applyProtection="1">
      <alignment horizontal="left" vertical="center" wrapText="1"/>
      <protection locked="0"/>
    </xf>
    <xf numFmtId="0" fontId="11" fillId="30" borderId="44" xfId="0" applyFont="1" applyFill="1" applyBorder="1" applyAlignment="1" applyProtection="1">
      <alignment horizontal="left" vertical="center" wrapText="1"/>
      <protection locked="0"/>
    </xf>
    <xf numFmtId="0" fontId="11" fillId="30" borderId="41" xfId="0" applyFont="1" applyFill="1" applyBorder="1" applyAlignment="1" applyProtection="1">
      <alignment horizontal="left" vertical="center"/>
      <protection locked="0"/>
    </xf>
    <xf numFmtId="0" fontId="11" fillId="30" borderId="1" xfId="0" applyFont="1" applyFill="1" applyBorder="1" applyAlignment="1" applyProtection="1">
      <alignment horizontal="left" vertical="center"/>
      <protection locked="0"/>
    </xf>
    <xf numFmtId="0" fontId="11" fillId="30" borderId="2" xfId="0" applyFont="1" applyFill="1" applyBorder="1" applyAlignment="1" applyProtection="1">
      <alignment horizontal="left" vertical="center"/>
      <protection locked="0"/>
    </xf>
    <xf numFmtId="0" fontId="11" fillId="30" borderId="45" xfId="0" applyFont="1" applyFill="1" applyBorder="1" applyAlignment="1" applyProtection="1">
      <alignment horizontal="left" vertical="center"/>
      <protection locked="0"/>
    </xf>
    <xf numFmtId="0" fontId="63" fillId="30" borderId="37" xfId="0" applyFont="1" applyFill="1" applyBorder="1" applyAlignment="1" applyProtection="1">
      <alignment horizontal="left" vertical="center"/>
      <protection locked="0"/>
    </xf>
    <xf numFmtId="0" fontId="63" fillId="30" borderId="27" xfId="0" applyFont="1" applyFill="1" applyBorder="1" applyAlignment="1" applyProtection="1">
      <alignment horizontal="left" vertical="center"/>
      <protection locked="0"/>
    </xf>
    <xf numFmtId="0" fontId="63" fillId="30" borderId="28" xfId="0" applyFont="1" applyFill="1" applyBorder="1" applyAlignment="1" applyProtection="1">
      <alignment horizontal="left" vertical="center"/>
      <protection locked="0"/>
    </xf>
    <xf numFmtId="0" fontId="11" fillId="30" borderId="38" xfId="0" applyFont="1" applyFill="1" applyBorder="1" applyAlignment="1" applyProtection="1">
      <alignment horizontal="left" vertical="center" wrapText="1"/>
      <protection locked="0"/>
    </xf>
    <xf numFmtId="0" fontId="11" fillId="30" borderId="39" xfId="0" applyFont="1" applyFill="1" applyBorder="1" applyAlignment="1" applyProtection="1">
      <alignment horizontal="left" vertical="center" wrapText="1"/>
      <protection locked="0"/>
    </xf>
    <xf numFmtId="0" fontId="11" fillId="30" borderId="51" xfId="0" applyFont="1" applyFill="1" applyBorder="1" applyAlignment="1" applyProtection="1">
      <alignment horizontal="left" vertical="center" wrapText="1"/>
      <protection locked="0"/>
    </xf>
    <xf numFmtId="0" fontId="11" fillId="30" borderId="40" xfId="0" applyFont="1" applyFill="1" applyBorder="1" applyAlignment="1" applyProtection="1">
      <alignment horizontal="left" vertical="center" wrapText="1"/>
      <protection locked="0"/>
    </xf>
    <xf numFmtId="0" fontId="72" fillId="2" borderId="0" xfId="58" applyFont="1" applyFill="1" applyAlignment="1">
      <alignment horizontal="right" vertical="center"/>
    </xf>
    <xf numFmtId="0" fontId="72" fillId="2" borderId="5" xfId="58" applyFont="1" applyFill="1" applyBorder="1">
      <alignment vertical="center"/>
    </xf>
    <xf numFmtId="0" fontId="72" fillId="2" borderId="105" xfId="58" applyFont="1" applyFill="1" applyBorder="1">
      <alignment vertical="center"/>
    </xf>
    <xf numFmtId="0" fontId="72" fillId="2" borderId="88" xfId="58" applyFont="1" applyFill="1" applyBorder="1">
      <alignment vertical="center"/>
    </xf>
    <xf numFmtId="0" fontId="72" fillId="2" borderId="15" xfId="58" applyFont="1" applyFill="1" applyBorder="1">
      <alignment vertical="center"/>
    </xf>
    <xf numFmtId="0" fontId="72" fillId="2" borderId="12" xfId="58" applyFont="1" applyFill="1" applyBorder="1">
      <alignment vertical="center"/>
    </xf>
    <xf numFmtId="0" fontId="72" fillId="2" borderId="16" xfId="58" applyFont="1" applyFill="1" applyBorder="1">
      <alignment vertical="center"/>
    </xf>
    <xf numFmtId="0" fontId="72" fillId="2" borderId="0" xfId="58" applyFont="1" applyFill="1">
      <alignment vertical="center"/>
    </xf>
    <xf numFmtId="0" fontId="76" fillId="2" borderId="0" xfId="58" applyFont="1" applyFill="1" applyAlignment="1">
      <alignment horizontal="left" vertical="top" wrapText="1"/>
    </xf>
    <xf numFmtId="0" fontId="77" fillId="2" borderId="0" xfId="58" applyFont="1" applyFill="1" applyAlignment="1">
      <alignment horizontal="left" vertical="top" wrapText="1"/>
    </xf>
    <xf numFmtId="0" fontId="75" fillId="2" borderId="0" xfId="58" applyFont="1" applyFill="1" applyAlignment="1">
      <alignment horizontal="center" vertical="center"/>
    </xf>
    <xf numFmtId="0" fontId="72" fillId="2" borderId="0" xfId="58" applyFont="1" applyFill="1" applyAlignment="1">
      <alignment horizontal="left" vertical="top" wrapText="1"/>
    </xf>
    <xf numFmtId="0" fontId="75" fillId="2" borderId="0" xfId="58" applyFont="1" applyFill="1" applyAlignment="1">
      <alignment horizontal="right" vertical="center"/>
    </xf>
    <xf numFmtId="0" fontId="76" fillId="0" borderId="0" xfId="58" applyFont="1">
      <alignment vertical="center"/>
    </xf>
    <xf numFmtId="0" fontId="72" fillId="2" borderId="2" xfId="58" applyFont="1" applyFill="1" applyBorder="1">
      <alignment vertical="center"/>
    </xf>
    <xf numFmtId="0" fontId="72" fillId="2" borderId="3" xfId="58" applyFont="1" applyFill="1" applyBorder="1">
      <alignment vertical="center"/>
    </xf>
    <xf numFmtId="0" fontId="72" fillId="2" borderId="5" xfId="58" applyFont="1" applyFill="1" applyBorder="1" applyAlignment="1">
      <alignment horizontal="center" vertical="center"/>
    </xf>
    <xf numFmtId="0" fontId="72" fillId="2" borderId="105" xfId="58" applyFont="1" applyFill="1" applyBorder="1" applyAlignment="1">
      <alignment horizontal="center" vertical="center"/>
    </xf>
    <xf numFmtId="0" fontId="72" fillId="2" borderId="88" xfId="58" applyFont="1" applyFill="1" applyBorder="1" applyAlignment="1">
      <alignment horizontal="center" vertical="center"/>
    </xf>
    <xf numFmtId="0" fontId="72" fillId="2" borderId="15" xfId="58" applyFont="1" applyFill="1" applyBorder="1" applyAlignment="1">
      <alignment horizontal="center" vertical="center"/>
    </xf>
    <xf numFmtId="0" fontId="72" fillId="2" borderId="12" xfId="58" applyFont="1" applyFill="1" applyBorder="1" applyAlignment="1">
      <alignment horizontal="center" vertical="center"/>
    </xf>
    <xf numFmtId="0" fontId="72" fillId="2" borderId="16" xfId="58" applyFont="1" applyFill="1" applyBorder="1" applyAlignment="1">
      <alignment horizontal="center" vertical="center"/>
    </xf>
    <xf numFmtId="0" fontId="72" fillId="2" borderId="2" xfId="58" applyFont="1" applyFill="1" applyBorder="1" applyAlignment="1">
      <alignment horizontal="center" vertical="center"/>
    </xf>
    <xf numFmtId="0" fontId="72" fillId="2" borderId="3" xfId="58" applyFont="1" applyFill="1" applyBorder="1" applyAlignment="1">
      <alignment horizontal="center" vertical="center"/>
    </xf>
    <xf numFmtId="0" fontId="72" fillId="2" borderId="4" xfId="58"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7" fillId="0" borderId="4" xfId="0" applyFont="1" applyBorder="1" applyAlignment="1">
      <alignment horizontal="center" vertical="center"/>
    </xf>
    <xf numFmtId="0" fontId="20" fillId="2" borderId="20" xfId="0" applyFont="1" applyFill="1" applyBorder="1" applyAlignment="1">
      <alignment horizontal="left" vertical="top" wrapText="1"/>
    </xf>
    <xf numFmtId="0" fontId="20" fillId="30" borderId="2" xfId="0" applyFont="1" applyFill="1" applyBorder="1" applyAlignment="1" applyProtection="1">
      <alignment horizontal="left" vertical="center" wrapText="1"/>
      <protection locked="0"/>
    </xf>
    <xf numFmtId="0" fontId="25" fillId="2" borderId="8" xfId="0" applyFont="1" applyFill="1" applyBorder="1" applyAlignment="1">
      <alignment horizontal="left" vertical="center"/>
    </xf>
    <xf numFmtId="0" fontId="50" fillId="2" borderId="0" xfId="0" applyFont="1" applyFill="1" applyAlignment="1">
      <alignment horizontal="center" vertical="center" shrinkToFit="1"/>
    </xf>
    <xf numFmtId="0" fontId="52" fillId="2" borderId="0" xfId="0" applyFont="1" applyFill="1" applyAlignment="1">
      <alignment vertical="center" shrinkToFit="1"/>
    </xf>
    <xf numFmtId="176" fontId="17" fillId="30" borderId="1" xfId="0" applyNumberFormat="1" applyFont="1" applyFill="1" applyBorder="1" applyAlignment="1" applyProtection="1">
      <alignment vertical="center"/>
      <protection locked="0"/>
    </xf>
    <xf numFmtId="0" fontId="20" fillId="2" borderId="0" xfId="0" applyFont="1" applyFill="1" applyAlignment="1">
      <alignment horizontal="left" vertical="top" wrapText="1"/>
    </xf>
    <xf numFmtId="0" fontId="21" fillId="2" borderId="0" xfId="0" applyFont="1" applyFill="1" applyAlignment="1">
      <alignment horizontal="left" vertical="center"/>
    </xf>
    <xf numFmtId="0" fontId="52" fillId="2" borderId="0" xfId="0" applyFont="1" applyFill="1" applyAlignment="1">
      <alignment horizontal="center" vertical="center" wrapText="1"/>
    </xf>
    <xf numFmtId="0" fontId="22" fillId="0" borderId="54"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5" fillId="2" borderId="75" xfId="0" applyFont="1" applyFill="1" applyBorder="1" applyAlignment="1">
      <alignment horizontal="left" vertical="center"/>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98" xfId="0" applyFont="1" applyBorder="1" applyAlignment="1">
      <alignment horizontal="left" vertical="center"/>
    </xf>
    <xf numFmtId="0" fontId="25" fillId="0" borderId="99" xfId="0" applyFont="1" applyBorder="1" applyAlignment="1">
      <alignment horizontal="left" vertical="center"/>
    </xf>
    <xf numFmtId="0" fontId="25" fillId="0" borderId="100" xfId="0" applyFont="1" applyBorder="1" applyAlignment="1">
      <alignment horizontal="left" vertical="center"/>
    </xf>
    <xf numFmtId="0" fontId="25" fillId="0" borderId="101" xfId="0" applyFont="1" applyBorder="1" applyAlignment="1">
      <alignment horizontal="left" vertical="center"/>
    </xf>
    <xf numFmtId="0" fontId="25" fillId="0" borderId="35" xfId="0" applyFont="1" applyBorder="1" applyAlignment="1">
      <alignment horizontal="left" vertical="center"/>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52" fillId="30" borderId="17" xfId="0" applyFont="1" applyFill="1" applyBorder="1" applyAlignment="1" applyProtection="1">
      <alignment horizontal="center" vertical="center"/>
      <protection locked="0"/>
    </xf>
    <xf numFmtId="0" fontId="52" fillId="30" borderId="23" xfId="0" applyFont="1" applyFill="1" applyBorder="1" applyAlignment="1" applyProtection="1">
      <alignment horizontal="center" vertical="center"/>
      <protection locked="0"/>
    </xf>
    <xf numFmtId="0" fontId="52" fillId="2" borderId="0" xfId="0" applyFont="1" applyFill="1" applyAlignment="1">
      <alignment horizontal="center" vertical="center"/>
    </xf>
    <xf numFmtId="0" fontId="52" fillId="2" borderId="0" xfId="0" applyFont="1" applyFill="1" applyAlignment="1">
      <alignment horizontal="left" vertical="center" shrinkToFit="1"/>
    </xf>
    <xf numFmtId="0" fontId="9" fillId="2" borderId="17" xfId="0" applyFont="1" applyFill="1" applyBorder="1" applyAlignment="1">
      <alignment horizontal="left" vertical="center" wrapText="1"/>
    </xf>
    <xf numFmtId="0" fontId="17" fillId="2" borderId="2" xfId="0" applyFont="1" applyFill="1" applyBorder="1" applyAlignment="1">
      <alignment horizontal="center" vertical="center"/>
    </xf>
    <xf numFmtId="0" fontId="20" fillId="30" borderId="2" xfId="0" applyFont="1" applyFill="1" applyBorder="1" applyAlignment="1" applyProtection="1">
      <alignment horizontal="center" vertical="center" shrinkToFit="1"/>
      <protection locked="0"/>
    </xf>
    <xf numFmtId="0" fontId="9" fillId="6" borderId="57" xfId="0" applyFont="1" applyFill="1" applyBorder="1" applyAlignment="1">
      <alignment horizontal="center" vertical="center"/>
    </xf>
    <xf numFmtId="0" fontId="9" fillId="6" borderId="53" xfId="0" applyFont="1" applyFill="1" applyBorder="1" applyAlignment="1">
      <alignment horizontal="center" vertical="center"/>
    </xf>
    <xf numFmtId="0" fontId="20" fillId="0" borderId="2"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9" fillId="0" borderId="17" xfId="0" applyFont="1" applyBorder="1" applyAlignment="1">
      <alignment horizontal="left" vertical="center"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22" fillId="0" borderId="76" xfId="0" applyFont="1" applyBorder="1" applyAlignment="1">
      <alignment horizontal="left" vertical="center" wrapText="1"/>
    </xf>
    <xf numFmtId="0" fontId="16" fillId="2" borderId="17" xfId="0" applyFont="1" applyFill="1" applyBorder="1" applyAlignment="1">
      <alignment horizontal="center" vertical="center"/>
    </xf>
    <xf numFmtId="0" fontId="47" fillId="2" borderId="0" xfId="0" applyFont="1" applyFill="1" applyAlignment="1">
      <alignment horizontal="center" vertical="center" wrapText="1" shrinkToFit="1"/>
    </xf>
    <xf numFmtId="0" fontId="17" fillId="2" borderId="74" xfId="0" applyFont="1" applyFill="1" applyBorder="1" applyAlignment="1">
      <alignment horizontal="center" vertical="center"/>
    </xf>
    <xf numFmtId="0" fontId="17" fillId="2" borderId="33" xfId="0" applyFont="1" applyFill="1" applyBorder="1" applyAlignment="1">
      <alignment vertical="center"/>
    </xf>
    <xf numFmtId="0" fontId="17" fillId="2" borderId="82" xfId="0" applyFont="1" applyFill="1" applyBorder="1" applyAlignment="1">
      <alignment vertical="center"/>
    </xf>
    <xf numFmtId="0" fontId="16" fillId="2" borderId="18" xfId="0" applyFont="1" applyFill="1" applyBorder="1" applyAlignment="1">
      <alignment horizontal="center" vertical="center"/>
    </xf>
    <xf numFmtId="0" fontId="16" fillId="2" borderId="36" xfId="0" applyFont="1" applyFill="1" applyBorder="1" applyAlignment="1">
      <alignment horizontal="center" vertical="center"/>
    </xf>
    <xf numFmtId="0" fontId="17" fillId="2" borderId="3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5" xfId="0" applyFont="1" applyFill="1" applyBorder="1" applyAlignment="1">
      <alignment vertical="center"/>
    </xf>
    <xf numFmtId="0" fontId="17" fillId="2" borderId="11" xfId="0" applyFont="1" applyFill="1" applyBorder="1" applyAlignment="1">
      <alignment vertical="center"/>
    </xf>
    <xf numFmtId="0" fontId="17" fillId="2" borderId="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 xfId="0" applyFont="1" applyFill="1" applyBorder="1" applyAlignment="1">
      <alignment horizontal="center" vertical="center" shrinkToFit="1"/>
    </xf>
    <xf numFmtId="0" fontId="9" fillId="0" borderId="17" xfId="0" applyFont="1" applyBorder="1" applyAlignment="1">
      <alignment horizontal="left" vertical="center"/>
    </xf>
    <xf numFmtId="0" fontId="9" fillId="0" borderId="23" xfId="0" applyFont="1" applyBorder="1" applyAlignment="1">
      <alignment horizontal="left" vertical="center"/>
    </xf>
    <xf numFmtId="176" fontId="17" fillId="0" borderId="1" xfId="0" applyNumberFormat="1" applyFont="1" applyBorder="1" applyAlignment="1" applyProtection="1">
      <alignment vertical="center"/>
      <protection locked="0"/>
    </xf>
    <xf numFmtId="0" fontId="25" fillId="2" borderId="80" xfId="0" applyFont="1" applyFill="1" applyBorder="1" applyAlignment="1">
      <alignment horizontal="left" vertical="center"/>
    </xf>
    <xf numFmtId="176" fontId="17" fillId="0" borderId="10" xfId="0" quotePrefix="1" applyNumberFormat="1" applyFont="1" applyBorder="1" applyAlignment="1">
      <alignment horizontal="right"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7" fillId="0" borderId="2"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10" xfId="0" applyFont="1" applyBorder="1" applyAlignment="1">
      <alignment horizontal="left" vertical="center"/>
    </xf>
    <xf numFmtId="176" fontId="17" fillId="30" borderId="4" xfId="0" applyNumberFormat="1" applyFont="1" applyFill="1" applyBorder="1" applyAlignment="1" applyProtection="1">
      <alignment vertical="center"/>
      <protection locked="0"/>
    </xf>
    <xf numFmtId="0" fontId="17" fillId="2" borderId="5" xfId="0" applyFont="1" applyFill="1" applyBorder="1" applyAlignment="1">
      <alignment horizontal="left" vertical="center" wrapText="1"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176" fontId="17" fillId="0" borderId="2" xfId="0" quotePrefix="1" applyNumberFormat="1" applyFont="1" applyBorder="1" applyAlignment="1">
      <alignment horizontal="right" vertical="center"/>
    </xf>
    <xf numFmtId="176" fontId="17" fillId="0" borderId="3" xfId="0" quotePrefix="1" applyNumberFormat="1" applyFont="1" applyBorder="1" applyAlignment="1">
      <alignment horizontal="right" vertical="center"/>
    </xf>
    <xf numFmtId="176" fontId="17" fillId="0" borderId="4" xfId="0" quotePrefix="1" applyNumberFormat="1" applyFont="1" applyBorder="1" applyAlignment="1">
      <alignment horizontal="right" vertical="center"/>
    </xf>
    <xf numFmtId="0" fontId="17" fillId="2" borderId="35" xfId="0" applyFont="1" applyFill="1" applyBorder="1" applyAlignment="1">
      <alignment horizontal="center" vertical="center"/>
    </xf>
    <xf numFmtId="0" fontId="17" fillId="2" borderId="35" xfId="0" applyFont="1" applyFill="1" applyBorder="1" applyAlignment="1">
      <alignment vertical="center" wrapText="1"/>
    </xf>
    <xf numFmtId="0" fontId="17" fillId="2" borderId="83"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34" xfId="0" applyFont="1" applyFill="1" applyBorder="1" applyAlignment="1">
      <alignment vertical="center"/>
    </xf>
    <xf numFmtId="0" fontId="17" fillId="2" borderId="13" xfId="0" applyFont="1" applyFill="1" applyBorder="1" applyAlignment="1">
      <alignment vertical="center"/>
    </xf>
    <xf numFmtId="0" fontId="17" fillId="2" borderId="32" xfId="0" applyFont="1" applyFill="1" applyBorder="1" applyAlignment="1">
      <alignment vertical="center"/>
    </xf>
    <xf numFmtId="0" fontId="25" fillId="0" borderId="15" xfId="0" quotePrefix="1" applyFont="1" applyBorder="1" applyAlignment="1">
      <alignment horizontal="left" vertical="center"/>
    </xf>
    <xf numFmtId="0" fontId="21" fillId="0" borderId="72" xfId="0" applyFont="1" applyBorder="1" applyAlignment="1">
      <alignment horizontal="left" vertical="center"/>
    </xf>
    <xf numFmtId="0" fontId="50" fillId="2" borderId="0" xfId="0" applyFont="1" applyFill="1" applyAlignment="1">
      <alignment horizontal="center" vertical="center"/>
    </xf>
    <xf numFmtId="0" fontId="18" fillId="29" borderId="2" xfId="0" applyFont="1" applyFill="1" applyBorder="1" applyAlignment="1">
      <alignment horizontal="left" vertical="center"/>
    </xf>
    <xf numFmtId="0" fontId="18" fillId="29" borderId="1" xfId="0" applyFont="1" applyFill="1" applyBorder="1" applyAlignment="1">
      <alignment horizontal="lef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30" fillId="2" borderId="0" xfId="0" applyFont="1" applyFill="1" applyAlignment="1">
      <alignment horizontal="left" vertical="center" wrapText="1"/>
    </xf>
    <xf numFmtId="0" fontId="63" fillId="2" borderId="17"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36" xfId="0" applyFont="1" applyFill="1" applyBorder="1" applyAlignment="1">
      <alignment horizontal="center" vertical="center"/>
    </xf>
    <xf numFmtId="178" fontId="27" fillId="30" borderId="41" xfId="0" applyNumberFormat="1" applyFont="1" applyFill="1" applyBorder="1" applyAlignment="1" applyProtection="1">
      <alignment horizontal="center" vertical="center"/>
      <protection locked="0"/>
    </xf>
    <xf numFmtId="178" fontId="27" fillId="30" borderId="2" xfId="0" applyNumberFormat="1" applyFont="1" applyFill="1" applyBorder="1" applyAlignment="1" applyProtection="1">
      <alignment horizontal="center" vertical="center"/>
      <protection locked="0"/>
    </xf>
    <xf numFmtId="178" fontId="27" fillId="30" borderId="54" xfId="0" applyNumberFormat="1" applyFont="1" applyFill="1" applyBorder="1" applyAlignment="1" applyProtection="1">
      <alignment horizontal="center" vertical="center"/>
      <protection locked="0"/>
    </xf>
    <xf numFmtId="178" fontId="27" fillId="30" borderId="76" xfId="0" applyNumberFormat="1" applyFont="1" applyFill="1" applyBorder="1" applyAlignment="1" applyProtection="1">
      <alignment horizontal="center" vertical="center"/>
      <protection locked="0"/>
    </xf>
    <xf numFmtId="178" fontId="27" fillId="30" borderId="47" xfId="0" applyNumberFormat="1" applyFont="1" applyFill="1" applyBorder="1" applyAlignment="1" applyProtection="1">
      <alignment horizontal="center" vertical="center"/>
      <protection locked="0"/>
    </xf>
    <xf numFmtId="178" fontId="27" fillId="30" borderId="15" xfId="0" applyNumberFormat="1" applyFont="1" applyFill="1" applyBorder="1" applyAlignment="1" applyProtection="1">
      <alignment horizontal="center" vertical="center"/>
      <protection locked="0"/>
    </xf>
    <xf numFmtId="178" fontId="27" fillId="30" borderId="48" xfId="0" applyNumberFormat="1" applyFont="1" applyFill="1" applyBorder="1" applyAlignment="1" applyProtection="1">
      <alignment horizontal="center" vertical="center"/>
      <protection locked="0"/>
    </xf>
    <xf numFmtId="178" fontId="27"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7" fillId="2" borderId="39" xfId="0" applyFont="1" applyFill="1" applyBorder="1" applyAlignment="1">
      <alignment horizontal="center" vertical="center" wrapText="1" shrinkToFit="1"/>
    </xf>
    <xf numFmtId="0" fontId="27" fillId="2" borderId="1" xfId="0" applyFont="1" applyFill="1" applyBorder="1" applyAlignment="1">
      <alignment horizontal="center" vertical="center" wrapText="1" shrinkToFit="1"/>
    </xf>
    <xf numFmtId="0" fontId="27" fillId="2" borderId="49" xfId="0" applyFont="1" applyFill="1" applyBorder="1" applyAlignment="1">
      <alignment horizontal="center" vertical="center" wrapText="1" shrinkToFit="1"/>
    </xf>
    <xf numFmtId="0" fontId="27" fillId="2" borderId="3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39"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49"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52" xfId="0" applyFont="1" applyFill="1" applyBorder="1" applyAlignment="1">
      <alignment horizontal="center" vertical="center" shrinkToFit="1"/>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7" xfId="0" applyFont="1" applyFill="1" applyBorder="1" applyAlignment="1">
      <alignment horizontal="center" vertical="center"/>
    </xf>
    <xf numFmtId="178" fontId="27" fillId="30" borderId="38" xfId="0" applyNumberFormat="1" applyFont="1" applyFill="1" applyBorder="1" applyAlignment="1" applyProtection="1">
      <alignment horizontal="center" vertical="center"/>
      <protection locked="0"/>
    </xf>
    <xf numFmtId="178" fontId="27" fillId="30" borderId="51" xfId="0" applyNumberFormat="1" applyFont="1" applyFill="1" applyBorder="1" applyAlignment="1" applyProtection="1">
      <alignment horizontal="center" vertical="center"/>
      <protection locked="0"/>
    </xf>
    <xf numFmtId="0" fontId="27" fillId="2" borderId="0" xfId="0" applyFont="1" applyFill="1" applyAlignment="1">
      <alignment horizontal="left" vertical="top" wrapText="1"/>
    </xf>
    <xf numFmtId="0" fontId="27" fillId="2" borderId="39" xfId="0" applyFont="1" applyFill="1" applyBorder="1" applyAlignment="1">
      <alignment horizontal="left" vertical="top" wrapText="1"/>
    </xf>
    <xf numFmtId="0" fontId="27" fillId="2" borderId="40" xfId="0" applyFont="1" applyFill="1" applyBorder="1" applyAlignment="1">
      <alignment horizontal="left" vertical="top" wrapText="1"/>
    </xf>
    <xf numFmtId="0" fontId="27" fillId="2" borderId="1" xfId="0" applyFont="1" applyFill="1" applyBorder="1" applyAlignment="1">
      <alignment horizontal="left" vertical="center" wrapText="1"/>
    </xf>
    <xf numFmtId="0" fontId="27" fillId="2" borderId="45" xfId="0" applyFont="1" applyFill="1" applyBorder="1" applyAlignment="1">
      <alignment horizontal="left" vertical="center" wrapText="1"/>
    </xf>
    <xf numFmtId="0" fontId="27" fillId="2" borderId="49" xfId="0" applyFont="1" applyFill="1" applyBorder="1" applyAlignment="1">
      <alignment horizontal="left" vertical="center" wrapText="1"/>
    </xf>
    <xf numFmtId="0" fontId="27" fillId="2" borderId="50" xfId="0" applyFont="1" applyFill="1" applyBorder="1" applyAlignment="1">
      <alignment horizontal="left" vertical="center" wrapText="1"/>
    </xf>
    <xf numFmtId="0" fontId="27" fillId="2" borderId="38" xfId="0" applyFont="1" applyFill="1" applyBorder="1" applyAlignment="1">
      <alignment horizontal="center" vertical="center" wrapText="1"/>
    </xf>
    <xf numFmtId="0" fontId="27" fillId="2" borderId="39" xfId="0" applyFont="1" applyFill="1" applyBorder="1" applyAlignment="1">
      <alignment horizontal="center" vertical="center" wrapText="1"/>
    </xf>
    <xf numFmtId="6" fontId="27" fillId="2" borderId="41" xfId="55" applyFont="1" applyFill="1" applyBorder="1" applyAlignment="1">
      <alignment horizontal="center" vertical="center" wrapText="1"/>
    </xf>
    <xf numFmtId="6" fontId="27" fillId="2" borderId="1" xfId="55"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49" xfId="0" applyFont="1" applyFill="1" applyBorder="1" applyAlignment="1">
      <alignment horizontal="center" vertical="center" wrapText="1"/>
    </xf>
    <xf numFmtId="0" fontId="27" fillId="2" borderId="2" xfId="0" applyFont="1" applyFill="1" applyBorder="1" applyAlignment="1">
      <alignment horizontal="center" vertical="center"/>
    </xf>
    <xf numFmtId="0" fontId="27" fillId="2" borderId="17" xfId="0" applyFont="1" applyFill="1" applyBorder="1" applyAlignment="1">
      <alignment vertical="center"/>
    </xf>
    <xf numFmtId="0" fontId="27" fillId="2" borderId="18" xfId="0" applyFont="1" applyFill="1" applyBorder="1" applyAlignment="1">
      <alignment vertical="center"/>
    </xf>
    <xf numFmtId="0" fontId="27" fillId="2" borderId="36" xfId="0" applyFont="1" applyFill="1" applyBorder="1" applyAlignment="1">
      <alignment vertical="center"/>
    </xf>
    <xf numFmtId="0" fontId="65" fillId="0" borderId="57" xfId="0" applyFont="1" applyBorder="1" applyAlignment="1">
      <alignment horizontal="center" vertical="center"/>
    </xf>
    <xf numFmtId="0" fontId="65" fillId="0" borderId="53" xfId="0" applyFont="1" applyBorder="1" applyAlignment="1">
      <alignment horizontal="center" vertical="center"/>
    </xf>
    <xf numFmtId="0" fontId="65" fillId="0" borderId="17" xfId="0" applyFont="1" applyBorder="1" applyAlignment="1">
      <alignment horizontal="center" vertical="center"/>
    </xf>
    <xf numFmtId="0" fontId="65" fillId="0" borderId="18" xfId="0" applyFont="1" applyBorder="1" applyAlignment="1">
      <alignment horizontal="center" vertical="center"/>
    </xf>
    <xf numFmtId="0" fontId="65" fillId="0" borderId="26" xfId="0" applyFont="1" applyBorder="1" applyAlignment="1">
      <alignment horizontal="center" vertical="center"/>
    </xf>
    <xf numFmtId="0" fontId="65" fillId="0" borderId="17"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36"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30" xfId="0" applyFont="1" applyBorder="1" applyAlignment="1">
      <alignment horizontal="center" vertical="center" wrapText="1"/>
    </xf>
    <xf numFmtId="49" fontId="67" fillId="0" borderId="57" xfId="0" applyNumberFormat="1" applyFont="1" applyBorder="1" applyAlignment="1">
      <alignment horizontal="center" vertical="center"/>
    </xf>
    <xf numFmtId="49" fontId="67" fillId="0" borderId="53" xfId="0" applyNumberFormat="1" applyFont="1" applyBorder="1" applyAlignment="1">
      <alignment horizontal="center" vertical="center"/>
    </xf>
    <xf numFmtId="0" fontId="65" fillId="0" borderId="36" xfId="0" applyFont="1" applyBorder="1" applyAlignment="1">
      <alignment horizontal="center" vertical="center"/>
    </xf>
    <xf numFmtId="0" fontId="72" fillId="2" borderId="0" xfId="58" applyFont="1" applyFill="1" applyAlignment="1" applyProtection="1">
      <alignment horizontal="center" vertical="center"/>
      <protection locked="0"/>
    </xf>
    <xf numFmtId="0" fontId="75" fillId="2" borderId="0" xfId="0" applyFont="1" applyFill="1" applyAlignment="1" applyProtection="1">
      <alignment horizontal="left" vertical="center" shrinkToFit="1"/>
      <protection locked="0"/>
    </xf>
    <xf numFmtId="0" fontId="72" fillId="2" borderId="0" xfId="58" applyFont="1" applyFill="1" applyAlignment="1" applyProtection="1">
      <alignment horizontal="left" vertical="center"/>
      <protection locked="0"/>
    </xf>
    <xf numFmtId="0" fontId="72" fillId="2" borderId="105" xfId="58" applyFont="1" applyFill="1" applyBorder="1" applyAlignment="1" applyProtection="1">
      <alignment vertical="center" shrinkToFit="1"/>
      <protection locked="0"/>
    </xf>
    <xf numFmtId="0" fontId="72" fillId="2" borderId="11" xfId="58" applyFont="1" applyFill="1" applyBorder="1" applyAlignment="1" applyProtection="1">
      <alignment vertical="center" shrinkToFit="1"/>
      <protection locked="0"/>
    </xf>
    <xf numFmtId="0" fontId="72" fillId="2" borderId="1" xfId="58" applyFont="1" applyFill="1" applyBorder="1" applyAlignment="1" applyProtection="1">
      <alignment vertical="center" shrinkToFit="1"/>
      <protection locked="0"/>
    </xf>
    <xf numFmtId="0" fontId="79" fillId="2" borderId="1" xfId="59" applyFill="1" applyBorder="1" applyAlignment="1" applyProtection="1">
      <alignment vertical="center" shrinkToFit="1"/>
      <protection locked="0"/>
    </xf>
  </cellXfs>
  <cellStyles count="60">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ハイパーリンク 2" xfId="59" xr:uid="{F3DAC151-2E76-49EA-9ABC-C9779CFD99DC}"/>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2 4" xfId="58" xr:uid="{6AA26322-EBFD-4CFF-8B7C-58A2F092D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7" xr:uid="{EF6BA52F-3CE9-46E2-9BD6-042AE8EE9A1E}"/>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1</xdr:row>
      <xdr:rowOff>285749</xdr:rowOff>
    </xdr:from>
    <xdr:to>
      <xdr:col>68</xdr:col>
      <xdr:colOff>114300</xdr:colOff>
      <xdr:row>9</xdr:row>
      <xdr:rowOff>352425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29425" y="447674"/>
          <a:ext cx="4324350" cy="24860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このシートは他のシートから転記され、自動で作成されます。</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a:t>提出前に内容を御確認ください。</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a:solidFill>
                <a:srgbClr val="FF0000"/>
              </a:solidFill>
              <a:effectLst/>
              <a:latin typeface="+mn-lt"/>
              <a:ea typeface="+mn-ea"/>
              <a:cs typeface="+mn-cs"/>
            </a:rPr>
            <a:t>※</a:t>
          </a:r>
          <a:r>
            <a:rPr kumimoji="1" lang="ja-JP" altLang="ja-JP" sz="2000">
              <a:solidFill>
                <a:srgbClr val="FF0000"/>
              </a:solidFill>
              <a:effectLst/>
              <a:latin typeface="+mn-lt"/>
              <a:ea typeface="+mn-ea"/>
              <a:cs typeface="+mn-cs"/>
            </a:rPr>
            <a:t>「２　補助金の交付の指令番号」</a:t>
          </a:r>
          <a:r>
            <a:rPr kumimoji="1" lang="ja-JP" altLang="en-US" sz="2000">
              <a:solidFill>
                <a:srgbClr val="FF0000"/>
              </a:solidFill>
              <a:effectLst/>
              <a:latin typeface="+mn-lt"/>
              <a:ea typeface="+mn-ea"/>
              <a:cs typeface="+mn-cs"/>
            </a:rPr>
            <a:t>及び「３　補助事業完了年月日」</a:t>
          </a:r>
          <a:r>
            <a:rPr kumimoji="1" lang="ja-JP" altLang="ja-JP" sz="2000">
              <a:solidFill>
                <a:srgbClr val="FF0000"/>
              </a:solidFill>
              <a:effectLst/>
              <a:latin typeface="+mn-lt"/>
              <a:ea typeface="+mn-ea"/>
              <a:cs typeface="+mn-cs"/>
            </a:rPr>
            <a:t>は転記されませんので御記入ください。</a:t>
          </a:r>
          <a:endParaRPr lang="ja-JP" altLang="ja-JP" sz="20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2000"/>
        </a:p>
      </xdr:txBody>
    </xdr:sp>
    <xdr:clientData/>
  </xdr:twoCellAnchor>
  <xdr:twoCellAnchor>
    <xdr:from>
      <xdr:col>19</xdr:col>
      <xdr:colOff>53975</xdr:colOff>
      <xdr:row>9</xdr:row>
      <xdr:rowOff>15875</xdr:rowOff>
    </xdr:from>
    <xdr:to>
      <xdr:col>34</xdr:col>
      <xdr:colOff>63500</xdr:colOff>
      <xdr:row>9</xdr:row>
      <xdr:rowOff>415925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bwMode="auto">
        <a:xfrm>
          <a:off x="3159125" y="2597150"/>
          <a:ext cx="2441575" cy="400050"/>
        </a:xfrm>
        <a:prstGeom prst="bracketPair">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marL="36000" algn="l"/>
          <a:r>
            <a:rPr kumimoji="1" lang="ja-JP" altLang="en-US" sz="1000">
              <a:latin typeface="ＭＳ 明朝" panose="02020609040205080304" pitchFamily="17" charset="-128"/>
              <a:ea typeface="ＭＳ 明朝" panose="02020609040205080304" pitchFamily="17" charset="-128"/>
            </a:rPr>
            <a:t>法人にあっては、主たる事務所の所在地</a:t>
          </a:r>
        </a:p>
        <a:p>
          <a:pPr marL="36000" algn="l"/>
          <a:r>
            <a:rPr kumimoji="1" lang="ja-JP" altLang="en-US" sz="1000">
              <a:latin typeface="ＭＳ 明朝" panose="02020609040205080304" pitchFamily="17" charset="-128"/>
              <a:ea typeface="ＭＳ 明朝" panose="02020609040205080304" pitchFamily="17" charset="-128"/>
            </a:rPr>
            <a:t>及び名称並びに代表者の氏名</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41" hidden="1" customWidth="1"/>
    <col min="28" max="28" width="10.36328125" style="241" bestFit="1" customWidth="1"/>
  </cols>
  <sheetData>
    <row r="1" spans="1:28" ht="20.149999999999999" customHeight="1">
      <c r="A1" s="17" t="s">
        <v>1866</v>
      </c>
    </row>
    <row r="2" spans="1:28" ht="17.25" customHeight="1">
      <c r="A2" s="18"/>
    </row>
    <row r="3" spans="1:28" s="19" customFormat="1" ht="36.65" customHeight="1">
      <c r="A3" s="287" t="s">
        <v>2026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42"/>
      <c r="AB3" s="242"/>
    </row>
    <row r="4" spans="1:28" s="19" customFormat="1" ht="30.75" customHeight="1">
      <c r="A4" s="336" t="s">
        <v>0</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87" t="s">
        <v>1</v>
      </c>
      <c r="B6" s="287"/>
      <c r="C6" s="287"/>
      <c r="D6" s="287"/>
      <c r="E6" s="287"/>
      <c r="F6" s="287"/>
      <c r="G6" s="287"/>
      <c r="H6" s="287"/>
      <c r="I6" s="287"/>
      <c r="J6" s="287"/>
      <c r="K6" s="287"/>
      <c r="L6" s="287"/>
      <c r="M6" s="287"/>
      <c r="N6" s="287"/>
      <c r="O6" s="287"/>
      <c r="P6" s="287"/>
      <c r="Q6" s="287"/>
      <c r="R6" s="287"/>
      <c r="S6" s="287"/>
      <c r="T6" s="287"/>
      <c r="U6" s="287"/>
      <c r="V6" s="287"/>
      <c r="W6" s="287"/>
      <c r="X6" s="287"/>
      <c r="Y6" s="287"/>
      <c r="Z6" s="287"/>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87" t="s">
        <v>2041</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87" t="s">
        <v>1867</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0"/>
    </row>
    <row r="18" spans="1:27" ht="27.75" customHeight="1" thickBot="1">
      <c r="A18" s="20"/>
      <c r="B18" s="69" t="s">
        <v>3</v>
      </c>
      <c r="C18" s="368" t="s">
        <v>2087</v>
      </c>
      <c r="D18" s="369"/>
      <c r="E18" s="369"/>
      <c r="F18" s="369"/>
      <c r="G18" s="369"/>
      <c r="H18" s="369"/>
      <c r="I18" s="369"/>
      <c r="J18" s="369"/>
      <c r="K18" s="369"/>
      <c r="L18" s="370"/>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302" t="s">
        <v>8</v>
      </c>
      <c r="D22" s="302"/>
      <c r="E22" s="302"/>
      <c r="F22" s="302"/>
      <c r="G22" s="302"/>
      <c r="H22" s="302"/>
      <c r="I22" s="302"/>
      <c r="J22" s="302"/>
      <c r="K22" s="302"/>
      <c r="L22" s="303"/>
      <c r="M22" s="371"/>
      <c r="N22" s="372"/>
      <c r="O22" s="372"/>
      <c r="P22" s="372"/>
      <c r="Q22" s="372"/>
      <c r="R22" s="372"/>
      <c r="S22" s="372"/>
      <c r="T22" s="372"/>
      <c r="U22" s="372"/>
      <c r="V22" s="372"/>
      <c r="W22" s="373"/>
      <c r="X22" s="374"/>
      <c r="Y22" s="20"/>
      <c r="Z22" s="20"/>
    </row>
    <row r="23" spans="1:27" ht="20.149999999999999" customHeight="1" thickBot="1">
      <c r="A23" s="20"/>
      <c r="B23" s="24"/>
      <c r="C23" s="302" t="s">
        <v>9</v>
      </c>
      <c r="D23" s="302"/>
      <c r="E23" s="302"/>
      <c r="F23" s="302"/>
      <c r="G23" s="302"/>
      <c r="H23" s="302"/>
      <c r="I23" s="302"/>
      <c r="J23" s="302"/>
      <c r="K23" s="302"/>
      <c r="L23" s="303"/>
      <c r="M23" s="304"/>
      <c r="N23" s="305"/>
      <c r="O23" s="305"/>
      <c r="P23" s="305"/>
      <c r="Q23" s="305"/>
      <c r="R23" s="305"/>
      <c r="S23" s="305"/>
      <c r="T23" s="305"/>
      <c r="U23" s="305"/>
      <c r="V23" s="305"/>
      <c r="W23" s="305"/>
      <c r="X23" s="306"/>
      <c r="Y23" s="20"/>
      <c r="Z23" s="20"/>
      <c r="AA23" s="241" t="s">
        <v>10</v>
      </c>
    </row>
    <row r="24" spans="1:27" ht="20.149999999999999" customHeight="1" thickBot="1">
      <c r="A24" s="20"/>
      <c r="B24" s="23" t="s">
        <v>11</v>
      </c>
      <c r="C24" s="302" t="s">
        <v>12</v>
      </c>
      <c r="D24" s="302"/>
      <c r="E24" s="302"/>
      <c r="F24" s="302"/>
      <c r="G24" s="302"/>
      <c r="H24" s="302"/>
      <c r="I24" s="302"/>
      <c r="J24" s="302"/>
      <c r="K24" s="302"/>
      <c r="L24" s="30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357" t="s">
        <v>13</v>
      </c>
      <c r="D25" s="357"/>
      <c r="E25" s="357"/>
      <c r="F25" s="357"/>
      <c r="G25" s="357"/>
      <c r="H25" s="357"/>
      <c r="I25" s="357"/>
      <c r="J25" s="357"/>
      <c r="K25" s="357"/>
      <c r="L25" s="358"/>
      <c r="M25" s="359"/>
      <c r="N25" s="360"/>
      <c r="O25" s="360"/>
      <c r="P25" s="360"/>
      <c r="Q25" s="360"/>
      <c r="R25" s="360"/>
      <c r="S25" s="360"/>
      <c r="T25" s="360"/>
      <c r="U25" s="361"/>
      <c r="V25" s="361"/>
      <c r="W25" s="362"/>
      <c r="X25" s="363"/>
      <c r="Y25" s="20"/>
      <c r="Z25" s="20"/>
    </row>
    <row r="26" spans="1:27" ht="20.149999999999999" customHeight="1">
      <c r="A26" s="20"/>
      <c r="B26" s="24"/>
      <c r="C26" s="302" t="s">
        <v>14</v>
      </c>
      <c r="D26" s="302"/>
      <c r="E26" s="302"/>
      <c r="F26" s="302"/>
      <c r="G26" s="302"/>
      <c r="H26" s="302"/>
      <c r="I26" s="302"/>
      <c r="J26" s="302"/>
      <c r="K26" s="302"/>
      <c r="L26" s="303"/>
      <c r="M26" s="364"/>
      <c r="N26" s="365"/>
      <c r="O26" s="365"/>
      <c r="P26" s="365"/>
      <c r="Q26" s="365"/>
      <c r="R26" s="365"/>
      <c r="S26" s="365"/>
      <c r="T26" s="365"/>
      <c r="U26" s="365"/>
      <c r="V26" s="365"/>
      <c r="W26" s="366"/>
      <c r="X26" s="367"/>
      <c r="Y26" s="20"/>
      <c r="Z26" s="20"/>
    </row>
    <row r="27" spans="1:27" ht="20.149999999999999" customHeight="1">
      <c r="A27" s="20"/>
      <c r="B27" s="23" t="s">
        <v>15</v>
      </c>
      <c r="C27" s="302" t="s">
        <v>16</v>
      </c>
      <c r="D27" s="302"/>
      <c r="E27" s="302"/>
      <c r="F27" s="302"/>
      <c r="G27" s="302"/>
      <c r="H27" s="302"/>
      <c r="I27" s="302"/>
      <c r="J27" s="302"/>
      <c r="K27" s="302"/>
      <c r="L27" s="303"/>
      <c r="M27" s="352"/>
      <c r="N27" s="353"/>
      <c r="O27" s="353"/>
      <c r="P27" s="353"/>
      <c r="Q27" s="353"/>
      <c r="R27" s="353"/>
      <c r="S27" s="353"/>
      <c r="T27" s="353"/>
      <c r="U27" s="353"/>
      <c r="V27" s="353"/>
      <c r="W27" s="354"/>
      <c r="X27" s="355"/>
      <c r="Y27" s="20"/>
      <c r="Z27" s="20"/>
    </row>
    <row r="28" spans="1:27" ht="20.149999999999999" customHeight="1" thickBot="1">
      <c r="A28" s="20"/>
      <c r="B28" s="24"/>
      <c r="C28" s="302" t="s">
        <v>17</v>
      </c>
      <c r="D28" s="302"/>
      <c r="E28" s="302"/>
      <c r="F28" s="302"/>
      <c r="G28" s="302"/>
      <c r="H28" s="302"/>
      <c r="I28" s="302"/>
      <c r="J28" s="302"/>
      <c r="K28" s="302"/>
      <c r="L28" s="303"/>
      <c r="M28" s="346"/>
      <c r="N28" s="347"/>
      <c r="O28" s="347"/>
      <c r="P28" s="347"/>
      <c r="Q28" s="347"/>
      <c r="R28" s="347"/>
      <c r="S28" s="347"/>
      <c r="T28" s="347"/>
      <c r="U28" s="347"/>
      <c r="V28" s="347"/>
      <c r="W28" s="348"/>
      <c r="X28" s="349"/>
      <c r="Y28" s="20"/>
      <c r="Z28" s="20"/>
    </row>
    <row r="29" spans="1:27" ht="20.149999999999999" customHeight="1" thickBot="1">
      <c r="A29" s="20"/>
      <c r="B29" s="303" t="s">
        <v>18</v>
      </c>
      <c r="C29" s="323"/>
      <c r="D29" s="323"/>
      <c r="E29" s="323"/>
      <c r="F29" s="323"/>
      <c r="G29" s="323"/>
      <c r="H29" s="323"/>
      <c r="I29" s="323"/>
      <c r="J29" s="323"/>
      <c r="K29" s="323"/>
      <c r="L29" s="324"/>
      <c r="M29" s="325"/>
      <c r="N29" s="326"/>
      <c r="O29" s="326"/>
      <c r="P29" s="326"/>
      <c r="Q29" s="326"/>
      <c r="R29" s="326"/>
      <c r="S29" s="326"/>
      <c r="T29" s="327"/>
      <c r="U29" s="115"/>
      <c r="V29" s="116"/>
      <c r="W29" s="116"/>
      <c r="X29" s="116"/>
      <c r="Y29" s="20"/>
      <c r="Z29" s="20"/>
    </row>
    <row r="30" spans="1:27" ht="20.149999999999999" customHeight="1">
      <c r="A30" s="20"/>
      <c r="B30" s="350" t="s">
        <v>19</v>
      </c>
      <c r="C30" s="302" t="s">
        <v>8</v>
      </c>
      <c r="D30" s="302"/>
      <c r="E30" s="302"/>
      <c r="F30" s="302"/>
      <c r="G30" s="302"/>
      <c r="H30" s="302"/>
      <c r="I30" s="302"/>
      <c r="J30" s="302"/>
      <c r="K30" s="302"/>
      <c r="L30" s="303"/>
      <c r="M30" s="352"/>
      <c r="N30" s="353"/>
      <c r="O30" s="353"/>
      <c r="P30" s="353"/>
      <c r="Q30" s="353"/>
      <c r="R30" s="353"/>
      <c r="S30" s="353"/>
      <c r="T30" s="353"/>
      <c r="U30" s="353"/>
      <c r="V30" s="353"/>
      <c r="W30" s="354"/>
      <c r="X30" s="355"/>
      <c r="Y30" s="20"/>
      <c r="Z30" s="20"/>
    </row>
    <row r="31" spans="1:27" ht="20.149999999999999" customHeight="1">
      <c r="A31" s="20"/>
      <c r="B31" s="351"/>
      <c r="C31" s="356" t="s">
        <v>17</v>
      </c>
      <c r="D31" s="356"/>
      <c r="E31" s="356"/>
      <c r="F31" s="356"/>
      <c r="G31" s="356"/>
      <c r="H31" s="356"/>
      <c r="I31" s="356"/>
      <c r="J31" s="356"/>
      <c r="K31" s="356"/>
      <c r="L31" s="356"/>
      <c r="M31" s="352"/>
      <c r="N31" s="353"/>
      <c r="O31" s="353"/>
      <c r="P31" s="353"/>
      <c r="Q31" s="353"/>
      <c r="R31" s="353"/>
      <c r="S31" s="353"/>
      <c r="T31" s="353"/>
      <c r="U31" s="353"/>
      <c r="V31" s="353"/>
      <c r="W31" s="354"/>
      <c r="X31" s="355"/>
      <c r="Y31" s="20"/>
      <c r="Z31" s="20"/>
    </row>
    <row r="32" spans="1:27" ht="20.149999999999999" customHeight="1">
      <c r="A32" s="20"/>
      <c r="B32" s="23" t="s">
        <v>20</v>
      </c>
      <c r="C32" s="302" t="s">
        <v>21</v>
      </c>
      <c r="D32" s="302"/>
      <c r="E32" s="302"/>
      <c r="F32" s="302"/>
      <c r="G32" s="302"/>
      <c r="H32" s="302"/>
      <c r="I32" s="302"/>
      <c r="J32" s="302"/>
      <c r="K32" s="302"/>
      <c r="L32" s="303"/>
      <c r="M32" s="338"/>
      <c r="N32" s="339"/>
      <c r="O32" s="339"/>
      <c r="P32" s="339"/>
      <c r="Q32" s="339"/>
      <c r="R32" s="339"/>
      <c r="S32" s="339"/>
      <c r="T32" s="339"/>
      <c r="U32" s="339"/>
      <c r="V32" s="339"/>
      <c r="W32" s="340"/>
      <c r="X32" s="341"/>
      <c r="Y32" s="20"/>
      <c r="Z32" s="20"/>
    </row>
    <row r="33" spans="1:40" ht="20.149999999999999" customHeight="1" thickBot="1">
      <c r="A33" s="20"/>
      <c r="B33" s="26"/>
      <c r="C33" s="302" t="s">
        <v>22</v>
      </c>
      <c r="D33" s="302"/>
      <c r="E33" s="302"/>
      <c r="F33" s="302"/>
      <c r="G33" s="302"/>
      <c r="H33" s="302"/>
      <c r="I33" s="302"/>
      <c r="J33" s="302"/>
      <c r="K33" s="302"/>
      <c r="L33" s="303"/>
      <c r="M33" s="342"/>
      <c r="N33" s="343"/>
      <c r="O33" s="343"/>
      <c r="P33" s="343"/>
      <c r="Q33" s="343"/>
      <c r="R33" s="343"/>
      <c r="S33" s="343"/>
      <c r="T33" s="343"/>
      <c r="U33" s="343"/>
      <c r="V33" s="343"/>
      <c r="W33" s="344"/>
      <c r="X33" s="345"/>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row>
    <row r="38" spans="1:40" ht="28.5" customHeight="1">
      <c r="A38" s="20"/>
      <c r="B38" s="328" t="s">
        <v>25</v>
      </c>
      <c r="C38" s="329" t="s">
        <v>26</v>
      </c>
      <c r="D38" s="329"/>
      <c r="E38" s="329"/>
      <c r="F38" s="329"/>
      <c r="G38" s="329"/>
      <c r="H38" s="329"/>
      <c r="I38" s="329"/>
      <c r="J38" s="329"/>
      <c r="K38" s="329"/>
      <c r="L38" s="330"/>
      <c r="M38" s="328" t="s">
        <v>27</v>
      </c>
      <c r="N38" s="328"/>
      <c r="O38" s="328"/>
      <c r="P38" s="328"/>
      <c r="Q38" s="328"/>
      <c r="R38" s="316" t="s">
        <v>28</v>
      </c>
      <c r="S38" s="317"/>
      <c r="T38" s="317"/>
      <c r="U38" s="317"/>
      <c r="V38" s="317"/>
      <c r="W38" s="318"/>
      <c r="X38" s="328" t="s">
        <v>29</v>
      </c>
      <c r="Y38" s="309" t="s">
        <v>30</v>
      </c>
      <c r="Z38" s="334" t="s">
        <v>2043</v>
      </c>
    </row>
    <row r="39" spans="1:40" ht="28.25" customHeight="1" thickBot="1">
      <c r="A39" s="20"/>
      <c r="B39" s="328"/>
      <c r="C39" s="331"/>
      <c r="D39" s="331"/>
      <c r="E39" s="331"/>
      <c r="F39" s="331"/>
      <c r="G39" s="331"/>
      <c r="H39" s="331"/>
      <c r="I39" s="331"/>
      <c r="J39" s="331"/>
      <c r="K39" s="331"/>
      <c r="L39" s="332"/>
      <c r="M39" s="309"/>
      <c r="N39" s="309"/>
      <c r="O39" s="309"/>
      <c r="P39" s="309"/>
      <c r="Q39" s="309"/>
      <c r="R39" s="308" t="s">
        <v>31</v>
      </c>
      <c r="S39" s="309"/>
      <c r="T39" s="309"/>
      <c r="U39" s="309"/>
      <c r="V39" s="309"/>
      <c r="W39" s="236" t="s">
        <v>32</v>
      </c>
      <c r="X39" s="309"/>
      <c r="Y39" s="333"/>
      <c r="Z39" s="335"/>
    </row>
    <row r="40" spans="1:40" ht="38.25" customHeight="1">
      <c r="A40" s="20"/>
      <c r="B40" s="29">
        <v>1</v>
      </c>
      <c r="C40" s="319"/>
      <c r="D40" s="320"/>
      <c r="E40" s="320"/>
      <c r="F40" s="320"/>
      <c r="G40" s="320"/>
      <c r="H40" s="320"/>
      <c r="I40" s="320"/>
      <c r="J40" s="320"/>
      <c r="K40" s="320"/>
      <c r="L40" s="320"/>
      <c r="M40" s="310"/>
      <c r="N40" s="311"/>
      <c r="O40" s="311"/>
      <c r="P40" s="311"/>
      <c r="Q40" s="312"/>
      <c r="R40" s="313"/>
      <c r="S40" s="314"/>
      <c r="T40" s="314"/>
      <c r="U40" s="314"/>
      <c r="V40" s="315"/>
      <c r="W40" s="238"/>
      <c r="X40" s="141"/>
      <c r="Y40" s="142"/>
      <c r="Z40" s="237" t="str">
        <f>IFERROR(VLOOKUP(Y40, 【参考】数式用!$A$4:$B$54, 2, FALSE), "")</f>
        <v/>
      </c>
      <c r="AB40" s="337"/>
      <c r="AC40" s="337"/>
      <c r="AD40" s="337"/>
      <c r="AE40" s="337"/>
      <c r="AF40" s="337"/>
      <c r="AG40" s="337"/>
      <c r="AH40" s="337"/>
      <c r="AI40" s="337"/>
      <c r="AJ40" s="337"/>
      <c r="AK40" s="337"/>
      <c r="AL40" s="337"/>
      <c r="AM40" s="337"/>
      <c r="AN40" s="337"/>
    </row>
    <row r="41" spans="1:40" ht="38.25" customHeight="1">
      <c r="A41" s="20"/>
      <c r="B41" s="110">
        <f>B40+1</f>
        <v>2</v>
      </c>
      <c r="C41" s="321"/>
      <c r="D41" s="322"/>
      <c r="E41" s="322"/>
      <c r="F41" s="322"/>
      <c r="G41" s="322"/>
      <c r="H41" s="322"/>
      <c r="I41" s="322"/>
      <c r="J41" s="322"/>
      <c r="K41" s="322"/>
      <c r="L41" s="322"/>
      <c r="M41" s="295"/>
      <c r="N41" s="296"/>
      <c r="O41" s="296"/>
      <c r="P41" s="296"/>
      <c r="Q41" s="297"/>
      <c r="R41" s="298"/>
      <c r="S41" s="299"/>
      <c r="T41" s="299"/>
      <c r="U41" s="299"/>
      <c r="V41" s="300"/>
      <c r="W41" s="238"/>
      <c r="X41" s="136"/>
      <c r="Y41" s="137"/>
      <c r="Z41" s="237" t="str">
        <f>IFERROR(VLOOKUP(Y41, 【参考】数式用!$A$4:$B$54, 2, FALSE), "")</f>
        <v/>
      </c>
    </row>
    <row r="42" spans="1:40" ht="38.25" customHeight="1">
      <c r="A42" s="20"/>
      <c r="B42" s="110">
        <f t="shared" ref="B42:B105" si="0">B41+1</f>
        <v>3</v>
      </c>
      <c r="C42" s="321"/>
      <c r="D42" s="322"/>
      <c r="E42" s="322"/>
      <c r="F42" s="322"/>
      <c r="G42" s="322"/>
      <c r="H42" s="322"/>
      <c r="I42" s="322"/>
      <c r="J42" s="322"/>
      <c r="K42" s="322"/>
      <c r="L42" s="322"/>
      <c r="M42" s="295"/>
      <c r="N42" s="296"/>
      <c r="O42" s="296"/>
      <c r="P42" s="296"/>
      <c r="Q42" s="297"/>
      <c r="R42" s="298"/>
      <c r="S42" s="299"/>
      <c r="T42" s="299"/>
      <c r="U42" s="299"/>
      <c r="V42" s="300"/>
      <c r="W42" s="238"/>
      <c r="X42" s="136"/>
      <c r="Y42" s="137"/>
      <c r="Z42" s="237" t="str">
        <f>IFERROR(VLOOKUP(Y42, 【参考】数式用!$A$4:$B$54, 2, FALSE), "")</f>
        <v/>
      </c>
    </row>
    <row r="43" spans="1:40" ht="38.25" customHeight="1">
      <c r="A43" s="20"/>
      <c r="B43" s="110">
        <f t="shared" si="0"/>
        <v>4</v>
      </c>
      <c r="C43" s="288"/>
      <c r="D43" s="289"/>
      <c r="E43" s="289"/>
      <c r="F43" s="289"/>
      <c r="G43" s="289"/>
      <c r="H43" s="289"/>
      <c r="I43" s="289"/>
      <c r="J43" s="289"/>
      <c r="K43" s="289"/>
      <c r="L43" s="290"/>
      <c r="M43" s="295"/>
      <c r="N43" s="296"/>
      <c r="O43" s="296"/>
      <c r="P43" s="296"/>
      <c r="Q43" s="297"/>
      <c r="R43" s="298"/>
      <c r="S43" s="299"/>
      <c r="T43" s="299"/>
      <c r="U43" s="299"/>
      <c r="V43" s="300"/>
      <c r="W43" s="238"/>
      <c r="X43" s="136"/>
      <c r="Y43" s="137"/>
      <c r="Z43" s="237" t="str">
        <f>IFERROR(VLOOKUP(Y43, 【参考】数式用!$A$4:$B$54, 2, FALSE), "")</f>
        <v/>
      </c>
    </row>
    <row r="44" spans="1:40" ht="38.25" customHeight="1">
      <c r="A44" s="20"/>
      <c r="B44" s="110">
        <f t="shared" si="0"/>
        <v>5</v>
      </c>
      <c r="C44" s="288"/>
      <c r="D44" s="289"/>
      <c r="E44" s="289"/>
      <c r="F44" s="289"/>
      <c r="G44" s="289"/>
      <c r="H44" s="289"/>
      <c r="I44" s="289"/>
      <c r="J44" s="289"/>
      <c r="K44" s="289"/>
      <c r="L44" s="290"/>
      <c r="M44" s="295"/>
      <c r="N44" s="296"/>
      <c r="O44" s="296"/>
      <c r="P44" s="296"/>
      <c r="Q44" s="297"/>
      <c r="R44" s="298"/>
      <c r="S44" s="299"/>
      <c r="T44" s="299"/>
      <c r="U44" s="299"/>
      <c r="V44" s="300"/>
      <c r="W44" s="238"/>
      <c r="X44" s="136"/>
      <c r="Y44" s="137"/>
      <c r="Z44" s="237" t="str">
        <f>IFERROR(VLOOKUP(Y44, 【参考】数式用!$A$4:$B$54, 2, FALSE), "")</f>
        <v/>
      </c>
    </row>
    <row r="45" spans="1:40" ht="38.25" customHeight="1">
      <c r="A45" s="20"/>
      <c r="B45" s="110">
        <f t="shared" si="0"/>
        <v>6</v>
      </c>
      <c r="C45" s="288"/>
      <c r="D45" s="289"/>
      <c r="E45" s="289"/>
      <c r="F45" s="289"/>
      <c r="G45" s="289"/>
      <c r="H45" s="289"/>
      <c r="I45" s="289"/>
      <c r="J45" s="289"/>
      <c r="K45" s="289"/>
      <c r="L45" s="290"/>
      <c r="M45" s="295"/>
      <c r="N45" s="296"/>
      <c r="O45" s="296"/>
      <c r="P45" s="296"/>
      <c r="Q45" s="297"/>
      <c r="R45" s="298"/>
      <c r="S45" s="299"/>
      <c r="T45" s="299"/>
      <c r="U45" s="299"/>
      <c r="V45" s="300"/>
      <c r="W45" s="238"/>
      <c r="X45" s="136"/>
      <c r="Y45" s="137"/>
      <c r="Z45" s="237" t="str">
        <f>IFERROR(VLOOKUP(Y45, 【参考】数式用!$A$4:$B$54, 2, FALSE), "")</f>
        <v/>
      </c>
    </row>
    <row r="46" spans="1:40" ht="38.25" customHeight="1">
      <c r="A46" s="20"/>
      <c r="B46" s="110">
        <f t="shared" si="0"/>
        <v>7</v>
      </c>
      <c r="C46" s="288"/>
      <c r="D46" s="289"/>
      <c r="E46" s="289"/>
      <c r="F46" s="289"/>
      <c r="G46" s="289"/>
      <c r="H46" s="289"/>
      <c r="I46" s="289"/>
      <c r="J46" s="289"/>
      <c r="K46" s="289"/>
      <c r="L46" s="290"/>
      <c r="M46" s="295"/>
      <c r="N46" s="296"/>
      <c r="O46" s="296"/>
      <c r="P46" s="296"/>
      <c r="Q46" s="297"/>
      <c r="R46" s="298"/>
      <c r="S46" s="299"/>
      <c r="T46" s="299"/>
      <c r="U46" s="299"/>
      <c r="V46" s="300"/>
      <c r="W46" s="238"/>
      <c r="X46" s="136"/>
      <c r="Y46" s="137"/>
      <c r="Z46" s="237" t="str">
        <f>IFERROR(VLOOKUP(Y46, 【参考】数式用!$A$4:$B$54, 2, FALSE), "")</f>
        <v/>
      </c>
    </row>
    <row r="47" spans="1:40" ht="38.25" customHeight="1">
      <c r="A47" s="20"/>
      <c r="B47" s="110">
        <f t="shared" si="0"/>
        <v>8</v>
      </c>
      <c r="C47" s="288"/>
      <c r="D47" s="289"/>
      <c r="E47" s="289"/>
      <c r="F47" s="289"/>
      <c r="G47" s="289"/>
      <c r="H47" s="289"/>
      <c r="I47" s="289"/>
      <c r="J47" s="289"/>
      <c r="K47" s="289"/>
      <c r="L47" s="290"/>
      <c r="M47" s="295"/>
      <c r="N47" s="296"/>
      <c r="O47" s="296"/>
      <c r="P47" s="296"/>
      <c r="Q47" s="297"/>
      <c r="R47" s="298"/>
      <c r="S47" s="299"/>
      <c r="T47" s="299"/>
      <c r="U47" s="299"/>
      <c r="V47" s="300"/>
      <c r="W47" s="238"/>
      <c r="X47" s="136"/>
      <c r="Y47" s="137"/>
      <c r="Z47" s="237" t="str">
        <f>IFERROR(VLOOKUP(Y47, 【参考】数式用!$A$4:$B$54, 2, FALSE), "")</f>
        <v/>
      </c>
    </row>
    <row r="48" spans="1:40" ht="38.25" customHeight="1">
      <c r="A48" s="20"/>
      <c r="B48" s="110">
        <f t="shared" si="0"/>
        <v>9</v>
      </c>
      <c r="C48" s="288"/>
      <c r="D48" s="289"/>
      <c r="E48" s="289"/>
      <c r="F48" s="289"/>
      <c r="G48" s="289"/>
      <c r="H48" s="289"/>
      <c r="I48" s="289"/>
      <c r="J48" s="289"/>
      <c r="K48" s="289"/>
      <c r="L48" s="290"/>
      <c r="M48" s="295"/>
      <c r="N48" s="296"/>
      <c r="O48" s="296"/>
      <c r="P48" s="296"/>
      <c r="Q48" s="297"/>
      <c r="R48" s="298"/>
      <c r="S48" s="299"/>
      <c r="T48" s="299"/>
      <c r="U48" s="299"/>
      <c r="V48" s="300"/>
      <c r="W48" s="238"/>
      <c r="X48" s="136"/>
      <c r="Y48" s="137"/>
      <c r="Z48" s="237" t="str">
        <f>IFERROR(VLOOKUP(Y48, 【参考】数式用!$A$4:$B$54, 2, FALSE), "")</f>
        <v/>
      </c>
    </row>
    <row r="49" spans="1:26" ht="38.25" customHeight="1">
      <c r="A49" s="20"/>
      <c r="B49" s="110">
        <f t="shared" si="0"/>
        <v>10</v>
      </c>
      <c r="C49" s="288"/>
      <c r="D49" s="289"/>
      <c r="E49" s="289"/>
      <c r="F49" s="289"/>
      <c r="G49" s="289"/>
      <c r="H49" s="289"/>
      <c r="I49" s="289"/>
      <c r="J49" s="289"/>
      <c r="K49" s="289"/>
      <c r="L49" s="290"/>
      <c r="M49" s="295"/>
      <c r="N49" s="296"/>
      <c r="O49" s="296"/>
      <c r="P49" s="296"/>
      <c r="Q49" s="297"/>
      <c r="R49" s="298"/>
      <c r="S49" s="299"/>
      <c r="T49" s="299"/>
      <c r="U49" s="299"/>
      <c r="V49" s="300"/>
      <c r="W49" s="238"/>
      <c r="X49" s="136"/>
      <c r="Y49" s="137"/>
      <c r="Z49" s="237" t="str">
        <f>IFERROR(VLOOKUP(Y49, 【参考】数式用!$A$4:$B$54, 2, FALSE), "")</f>
        <v/>
      </c>
    </row>
    <row r="50" spans="1:26" ht="38.25" customHeight="1">
      <c r="A50" s="20"/>
      <c r="B50" s="232">
        <f t="shared" si="0"/>
        <v>11</v>
      </c>
      <c r="C50" s="288"/>
      <c r="D50" s="289"/>
      <c r="E50" s="289"/>
      <c r="F50" s="289"/>
      <c r="G50" s="289"/>
      <c r="H50" s="289"/>
      <c r="I50" s="289"/>
      <c r="J50" s="289"/>
      <c r="K50" s="289"/>
      <c r="L50" s="290"/>
      <c r="M50" s="295"/>
      <c r="N50" s="296"/>
      <c r="O50" s="296"/>
      <c r="P50" s="296"/>
      <c r="Q50" s="297"/>
      <c r="R50" s="298"/>
      <c r="S50" s="299"/>
      <c r="T50" s="299"/>
      <c r="U50" s="299"/>
      <c r="V50" s="300"/>
      <c r="W50" s="238"/>
      <c r="X50" s="231"/>
      <c r="Y50" s="137"/>
      <c r="Z50" s="237" t="str">
        <f>IFERROR(VLOOKUP(Y50, 【参考】数式用!$A$4:$B$54, 2, FALSE), "")</f>
        <v/>
      </c>
    </row>
    <row r="51" spans="1:26" ht="38.25" customHeight="1">
      <c r="A51" s="20"/>
      <c r="B51" s="110">
        <f t="shared" si="0"/>
        <v>12</v>
      </c>
      <c r="C51" s="288"/>
      <c r="D51" s="289"/>
      <c r="E51" s="289"/>
      <c r="F51" s="289"/>
      <c r="G51" s="289"/>
      <c r="H51" s="289"/>
      <c r="I51" s="289"/>
      <c r="J51" s="289"/>
      <c r="K51" s="289"/>
      <c r="L51" s="290"/>
      <c r="M51" s="295"/>
      <c r="N51" s="296"/>
      <c r="O51" s="296"/>
      <c r="P51" s="296"/>
      <c r="Q51" s="297"/>
      <c r="R51" s="298"/>
      <c r="S51" s="299"/>
      <c r="T51" s="299"/>
      <c r="U51" s="299"/>
      <c r="V51" s="300"/>
      <c r="W51" s="238"/>
      <c r="X51" s="136"/>
      <c r="Y51" s="137"/>
      <c r="Z51" s="237" t="str">
        <f>IFERROR(VLOOKUP(Y51, 【参考】数式用!$A$4:$B$54, 2, FALSE), "")</f>
        <v/>
      </c>
    </row>
    <row r="52" spans="1:26" ht="38.25" customHeight="1">
      <c r="A52" s="20"/>
      <c r="B52" s="110">
        <f t="shared" si="0"/>
        <v>13</v>
      </c>
      <c r="C52" s="288"/>
      <c r="D52" s="289"/>
      <c r="E52" s="289"/>
      <c r="F52" s="289"/>
      <c r="G52" s="289"/>
      <c r="H52" s="289"/>
      <c r="I52" s="289"/>
      <c r="J52" s="289"/>
      <c r="K52" s="289"/>
      <c r="L52" s="290"/>
      <c r="M52" s="295"/>
      <c r="N52" s="296"/>
      <c r="O52" s="296"/>
      <c r="P52" s="296"/>
      <c r="Q52" s="297"/>
      <c r="R52" s="298"/>
      <c r="S52" s="299"/>
      <c r="T52" s="299"/>
      <c r="U52" s="299"/>
      <c r="V52" s="300"/>
      <c r="W52" s="238"/>
      <c r="X52" s="136"/>
      <c r="Y52" s="137"/>
      <c r="Z52" s="237" t="str">
        <f>IFERROR(VLOOKUP(Y52, 【参考】数式用!$A$4:$B$54, 2, FALSE), "")</f>
        <v/>
      </c>
    </row>
    <row r="53" spans="1:26" ht="38.25" customHeight="1">
      <c r="A53" s="20"/>
      <c r="B53" s="110">
        <f t="shared" si="0"/>
        <v>14</v>
      </c>
      <c r="C53" s="288"/>
      <c r="D53" s="289"/>
      <c r="E53" s="289"/>
      <c r="F53" s="289"/>
      <c r="G53" s="289"/>
      <c r="H53" s="289"/>
      <c r="I53" s="289"/>
      <c r="J53" s="289"/>
      <c r="K53" s="289"/>
      <c r="L53" s="290"/>
      <c r="M53" s="295"/>
      <c r="N53" s="296"/>
      <c r="O53" s="296"/>
      <c r="P53" s="296"/>
      <c r="Q53" s="297"/>
      <c r="R53" s="298"/>
      <c r="S53" s="299"/>
      <c r="T53" s="299"/>
      <c r="U53" s="299"/>
      <c r="V53" s="300"/>
      <c r="W53" s="238"/>
      <c r="X53" s="136"/>
      <c r="Y53" s="137"/>
      <c r="Z53" s="237" t="str">
        <f>IFERROR(VLOOKUP(Y53, 【参考】数式用!$A$4:$B$54, 2, FALSE), "")</f>
        <v/>
      </c>
    </row>
    <row r="54" spans="1:26" ht="38.25" customHeight="1">
      <c r="A54" s="20"/>
      <c r="B54" s="110">
        <f t="shared" si="0"/>
        <v>15</v>
      </c>
      <c r="C54" s="288"/>
      <c r="D54" s="289"/>
      <c r="E54" s="289"/>
      <c r="F54" s="289"/>
      <c r="G54" s="289"/>
      <c r="H54" s="289"/>
      <c r="I54" s="289"/>
      <c r="J54" s="289"/>
      <c r="K54" s="289"/>
      <c r="L54" s="290"/>
      <c r="M54" s="295"/>
      <c r="N54" s="296"/>
      <c r="O54" s="296"/>
      <c r="P54" s="296"/>
      <c r="Q54" s="297"/>
      <c r="R54" s="298"/>
      <c r="S54" s="299"/>
      <c r="T54" s="299"/>
      <c r="U54" s="299"/>
      <c r="V54" s="300"/>
      <c r="W54" s="238"/>
      <c r="X54" s="136"/>
      <c r="Y54" s="137"/>
      <c r="Z54" s="237" t="str">
        <f>IFERROR(VLOOKUP(Y54, 【参考】数式用!$A$4:$B$54, 2, FALSE), "")</f>
        <v/>
      </c>
    </row>
    <row r="55" spans="1:26" ht="38.25" customHeight="1">
      <c r="A55" s="20"/>
      <c r="B55" s="110">
        <f t="shared" si="0"/>
        <v>16</v>
      </c>
      <c r="C55" s="288"/>
      <c r="D55" s="289"/>
      <c r="E55" s="289"/>
      <c r="F55" s="289"/>
      <c r="G55" s="289"/>
      <c r="H55" s="289"/>
      <c r="I55" s="289"/>
      <c r="J55" s="289"/>
      <c r="K55" s="289"/>
      <c r="L55" s="290"/>
      <c r="M55" s="295"/>
      <c r="N55" s="296"/>
      <c r="O55" s="296"/>
      <c r="P55" s="296"/>
      <c r="Q55" s="297"/>
      <c r="R55" s="298"/>
      <c r="S55" s="299"/>
      <c r="T55" s="299"/>
      <c r="U55" s="299"/>
      <c r="V55" s="300"/>
      <c r="W55" s="238"/>
      <c r="X55" s="136"/>
      <c r="Y55" s="137"/>
      <c r="Z55" s="237" t="str">
        <f>IFERROR(VLOOKUP(Y55, 【参考】数式用!$A$4:$B$54, 2, FALSE), "")</f>
        <v/>
      </c>
    </row>
    <row r="56" spans="1:26" ht="38.25" customHeight="1">
      <c r="A56" s="20"/>
      <c r="B56" s="110">
        <f t="shared" si="0"/>
        <v>17</v>
      </c>
      <c r="C56" s="288"/>
      <c r="D56" s="289"/>
      <c r="E56" s="289"/>
      <c r="F56" s="289"/>
      <c r="G56" s="289"/>
      <c r="H56" s="289"/>
      <c r="I56" s="289"/>
      <c r="J56" s="289"/>
      <c r="K56" s="289"/>
      <c r="L56" s="290"/>
      <c r="M56" s="295"/>
      <c r="N56" s="296"/>
      <c r="O56" s="296"/>
      <c r="P56" s="296"/>
      <c r="Q56" s="297"/>
      <c r="R56" s="298"/>
      <c r="S56" s="299"/>
      <c r="T56" s="299"/>
      <c r="U56" s="299"/>
      <c r="V56" s="300"/>
      <c r="W56" s="238"/>
      <c r="X56" s="136"/>
      <c r="Y56" s="137"/>
      <c r="Z56" s="237" t="str">
        <f>IFERROR(VLOOKUP(Y56, 【参考】数式用!$A$4:$B$54, 2, FALSE), "")</f>
        <v/>
      </c>
    </row>
    <row r="57" spans="1:26" ht="38.25" customHeight="1">
      <c r="A57" s="20"/>
      <c r="B57" s="110">
        <f t="shared" si="0"/>
        <v>18</v>
      </c>
      <c r="C57" s="288"/>
      <c r="D57" s="289"/>
      <c r="E57" s="289"/>
      <c r="F57" s="289"/>
      <c r="G57" s="289"/>
      <c r="H57" s="289"/>
      <c r="I57" s="289"/>
      <c r="J57" s="289"/>
      <c r="K57" s="289"/>
      <c r="L57" s="290"/>
      <c r="M57" s="295"/>
      <c r="N57" s="296"/>
      <c r="O57" s="296"/>
      <c r="P57" s="296"/>
      <c r="Q57" s="297"/>
      <c r="R57" s="298"/>
      <c r="S57" s="299"/>
      <c r="T57" s="299"/>
      <c r="U57" s="299"/>
      <c r="V57" s="300"/>
      <c r="W57" s="238"/>
      <c r="X57" s="136"/>
      <c r="Y57" s="137"/>
      <c r="Z57" s="237" t="str">
        <f>IFERROR(VLOOKUP(Y57, 【参考】数式用!$A$4:$B$54, 2, FALSE), "")</f>
        <v/>
      </c>
    </row>
    <row r="58" spans="1:26" ht="38.25" customHeight="1">
      <c r="A58" s="20"/>
      <c r="B58" s="110">
        <f t="shared" si="0"/>
        <v>19</v>
      </c>
      <c r="C58" s="288"/>
      <c r="D58" s="289"/>
      <c r="E58" s="289"/>
      <c r="F58" s="289"/>
      <c r="G58" s="289"/>
      <c r="H58" s="289"/>
      <c r="I58" s="289"/>
      <c r="J58" s="289"/>
      <c r="K58" s="289"/>
      <c r="L58" s="290"/>
      <c r="M58" s="295"/>
      <c r="N58" s="296"/>
      <c r="O58" s="296"/>
      <c r="P58" s="296"/>
      <c r="Q58" s="297"/>
      <c r="R58" s="298"/>
      <c r="S58" s="299"/>
      <c r="T58" s="299"/>
      <c r="U58" s="299"/>
      <c r="V58" s="300"/>
      <c r="W58" s="238"/>
      <c r="X58" s="136"/>
      <c r="Y58" s="137"/>
      <c r="Z58" s="237" t="str">
        <f>IFERROR(VLOOKUP(Y58, 【参考】数式用!$A$4:$B$54, 2, FALSE), "")</f>
        <v/>
      </c>
    </row>
    <row r="59" spans="1:26" ht="38.25" customHeight="1">
      <c r="A59" s="20"/>
      <c r="B59" s="110">
        <f t="shared" si="0"/>
        <v>20</v>
      </c>
      <c r="C59" s="288"/>
      <c r="D59" s="289"/>
      <c r="E59" s="289"/>
      <c r="F59" s="289"/>
      <c r="G59" s="289"/>
      <c r="H59" s="289"/>
      <c r="I59" s="289"/>
      <c r="J59" s="289"/>
      <c r="K59" s="289"/>
      <c r="L59" s="290"/>
      <c r="M59" s="295"/>
      <c r="N59" s="296"/>
      <c r="O59" s="296"/>
      <c r="P59" s="296"/>
      <c r="Q59" s="297"/>
      <c r="R59" s="298"/>
      <c r="S59" s="299"/>
      <c r="T59" s="299"/>
      <c r="U59" s="299"/>
      <c r="V59" s="300"/>
      <c r="W59" s="238"/>
      <c r="X59" s="136"/>
      <c r="Y59" s="137"/>
      <c r="Z59" s="237" t="str">
        <f>IFERROR(VLOOKUP(Y59, 【参考】数式用!$A$4:$B$54, 2, FALSE), "")</f>
        <v/>
      </c>
    </row>
    <row r="60" spans="1:26" ht="38.25" customHeight="1">
      <c r="A60" s="20"/>
      <c r="B60" s="110">
        <f t="shared" si="0"/>
        <v>21</v>
      </c>
      <c r="C60" s="288"/>
      <c r="D60" s="289"/>
      <c r="E60" s="289"/>
      <c r="F60" s="289"/>
      <c r="G60" s="289"/>
      <c r="H60" s="289"/>
      <c r="I60" s="289"/>
      <c r="J60" s="289"/>
      <c r="K60" s="289"/>
      <c r="L60" s="290"/>
      <c r="M60" s="295"/>
      <c r="N60" s="296"/>
      <c r="O60" s="296"/>
      <c r="P60" s="296"/>
      <c r="Q60" s="297"/>
      <c r="R60" s="298"/>
      <c r="S60" s="299"/>
      <c r="T60" s="299"/>
      <c r="U60" s="299"/>
      <c r="V60" s="300"/>
      <c r="W60" s="238"/>
      <c r="X60" s="136"/>
      <c r="Y60" s="137"/>
      <c r="Z60" s="237" t="str">
        <f>IFERROR(VLOOKUP(Y60, 【参考】数式用!$A$4:$B$54, 2, FALSE), "")</f>
        <v/>
      </c>
    </row>
    <row r="61" spans="1:26" ht="38.25" customHeight="1">
      <c r="A61" s="20"/>
      <c r="B61" s="110">
        <f t="shared" si="0"/>
        <v>22</v>
      </c>
      <c r="C61" s="288"/>
      <c r="D61" s="289"/>
      <c r="E61" s="289"/>
      <c r="F61" s="289"/>
      <c r="G61" s="289"/>
      <c r="H61" s="289"/>
      <c r="I61" s="289"/>
      <c r="J61" s="289"/>
      <c r="K61" s="289"/>
      <c r="L61" s="290"/>
      <c r="M61" s="295"/>
      <c r="N61" s="296"/>
      <c r="O61" s="296"/>
      <c r="P61" s="296"/>
      <c r="Q61" s="297"/>
      <c r="R61" s="298"/>
      <c r="S61" s="299"/>
      <c r="T61" s="299"/>
      <c r="U61" s="299"/>
      <c r="V61" s="300"/>
      <c r="W61" s="238"/>
      <c r="X61" s="136"/>
      <c r="Y61" s="137"/>
      <c r="Z61" s="237" t="str">
        <f>IFERROR(VLOOKUP(Y61, 【参考】数式用!$A$4:$B$54, 2, FALSE), "")</f>
        <v/>
      </c>
    </row>
    <row r="62" spans="1:26" ht="38.25" customHeight="1">
      <c r="A62" s="20"/>
      <c r="B62" s="110">
        <f t="shared" si="0"/>
        <v>23</v>
      </c>
      <c r="C62" s="288"/>
      <c r="D62" s="289"/>
      <c r="E62" s="289"/>
      <c r="F62" s="289"/>
      <c r="G62" s="289"/>
      <c r="H62" s="289"/>
      <c r="I62" s="289"/>
      <c r="J62" s="289"/>
      <c r="K62" s="289"/>
      <c r="L62" s="290"/>
      <c r="M62" s="295"/>
      <c r="N62" s="296"/>
      <c r="O62" s="296"/>
      <c r="P62" s="296"/>
      <c r="Q62" s="297"/>
      <c r="R62" s="298"/>
      <c r="S62" s="299"/>
      <c r="T62" s="299"/>
      <c r="U62" s="299"/>
      <c r="V62" s="300"/>
      <c r="W62" s="238"/>
      <c r="X62" s="136"/>
      <c r="Y62" s="137"/>
      <c r="Z62" s="237" t="str">
        <f>IFERROR(VLOOKUP(Y62, 【参考】数式用!$A$4:$B$54, 2, FALSE), "")</f>
        <v/>
      </c>
    </row>
    <row r="63" spans="1:26" ht="38.25" customHeight="1">
      <c r="A63" s="20"/>
      <c r="B63" s="110">
        <f t="shared" si="0"/>
        <v>24</v>
      </c>
      <c r="C63" s="288"/>
      <c r="D63" s="289"/>
      <c r="E63" s="289"/>
      <c r="F63" s="289"/>
      <c r="G63" s="289"/>
      <c r="H63" s="289"/>
      <c r="I63" s="289"/>
      <c r="J63" s="289"/>
      <c r="K63" s="289"/>
      <c r="L63" s="290"/>
      <c r="M63" s="295"/>
      <c r="N63" s="296"/>
      <c r="O63" s="296"/>
      <c r="P63" s="296"/>
      <c r="Q63" s="297"/>
      <c r="R63" s="298"/>
      <c r="S63" s="299"/>
      <c r="T63" s="299"/>
      <c r="U63" s="299"/>
      <c r="V63" s="300"/>
      <c r="W63" s="238"/>
      <c r="X63" s="136"/>
      <c r="Y63" s="137"/>
      <c r="Z63" s="237" t="str">
        <f>IFERROR(VLOOKUP(Y63, 【参考】数式用!$A$4:$B$54, 2, FALSE), "")</f>
        <v/>
      </c>
    </row>
    <row r="64" spans="1:26" ht="38.25" customHeight="1">
      <c r="A64" s="20"/>
      <c r="B64" s="110">
        <f t="shared" si="0"/>
        <v>25</v>
      </c>
      <c r="C64" s="288"/>
      <c r="D64" s="289"/>
      <c r="E64" s="289"/>
      <c r="F64" s="289"/>
      <c r="G64" s="289"/>
      <c r="H64" s="289"/>
      <c r="I64" s="289"/>
      <c r="J64" s="289"/>
      <c r="K64" s="289"/>
      <c r="L64" s="290"/>
      <c r="M64" s="295"/>
      <c r="N64" s="296"/>
      <c r="O64" s="296"/>
      <c r="P64" s="296"/>
      <c r="Q64" s="297"/>
      <c r="R64" s="298"/>
      <c r="S64" s="299"/>
      <c r="T64" s="299"/>
      <c r="U64" s="299"/>
      <c r="V64" s="300"/>
      <c r="W64" s="238"/>
      <c r="X64" s="136"/>
      <c r="Y64" s="137"/>
      <c r="Z64" s="237" t="str">
        <f>IFERROR(VLOOKUP(Y64, 【参考】数式用!$A$4:$B$54, 2, FALSE), "")</f>
        <v/>
      </c>
    </row>
    <row r="65" spans="1:26" ht="38.25" customHeight="1">
      <c r="A65" s="20"/>
      <c r="B65" s="110">
        <f t="shared" si="0"/>
        <v>26</v>
      </c>
      <c r="C65" s="288"/>
      <c r="D65" s="289"/>
      <c r="E65" s="289"/>
      <c r="F65" s="289"/>
      <c r="G65" s="289"/>
      <c r="H65" s="289"/>
      <c r="I65" s="289"/>
      <c r="J65" s="289"/>
      <c r="K65" s="289"/>
      <c r="L65" s="290"/>
      <c r="M65" s="295"/>
      <c r="N65" s="296"/>
      <c r="O65" s="296"/>
      <c r="P65" s="296"/>
      <c r="Q65" s="297"/>
      <c r="R65" s="298"/>
      <c r="S65" s="299"/>
      <c r="T65" s="299"/>
      <c r="U65" s="299"/>
      <c r="V65" s="300"/>
      <c r="W65" s="238"/>
      <c r="X65" s="136"/>
      <c r="Y65" s="137"/>
      <c r="Z65" s="237" t="str">
        <f>IFERROR(VLOOKUP(Y65, 【参考】数式用!$A$4:$B$54, 2, FALSE), "")</f>
        <v/>
      </c>
    </row>
    <row r="66" spans="1:26" ht="38.25" customHeight="1">
      <c r="A66" s="20"/>
      <c r="B66" s="110">
        <f t="shared" si="0"/>
        <v>27</v>
      </c>
      <c r="C66" s="288"/>
      <c r="D66" s="289"/>
      <c r="E66" s="289"/>
      <c r="F66" s="289"/>
      <c r="G66" s="289"/>
      <c r="H66" s="289"/>
      <c r="I66" s="289"/>
      <c r="J66" s="289"/>
      <c r="K66" s="289"/>
      <c r="L66" s="290"/>
      <c r="M66" s="295"/>
      <c r="N66" s="296"/>
      <c r="O66" s="296"/>
      <c r="P66" s="296"/>
      <c r="Q66" s="297"/>
      <c r="R66" s="298"/>
      <c r="S66" s="299"/>
      <c r="T66" s="299"/>
      <c r="U66" s="299"/>
      <c r="V66" s="300"/>
      <c r="W66" s="238"/>
      <c r="X66" s="136"/>
      <c r="Y66" s="137"/>
      <c r="Z66" s="237" t="str">
        <f>IFERROR(VLOOKUP(Y66, 【参考】数式用!$A$4:$B$54, 2, FALSE), "")</f>
        <v/>
      </c>
    </row>
    <row r="67" spans="1:26" ht="38.25" customHeight="1">
      <c r="A67" s="20"/>
      <c r="B67" s="110">
        <f t="shared" si="0"/>
        <v>28</v>
      </c>
      <c r="C67" s="288"/>
      <c r="D67" s="289"/>
      <c r="E67" s="289"/>
      <c r="F67" s="289"/>
      <c r="G67" s="289"/>
      <c r="H67" s="289"/>
      <c r="I67" s="289"/>
      <c r="J67" s="289"/>
      <c r="K67" s="289"/>
      <c r="L67" s="290"/>
      <c r="M67" s="295"/>
      <c r="N67" s="296"/>
      <c r="O67" s="296"/>
      <c r="P67" s="296"/>
      <c r="Q67" s="297"/>
      <c r="R67" s="298"/>
      <c r="S67" s="299"/>
      <c r="T67" s="299"/>
      <c r="U67" s="299"/>
      <c r="V67" s="300"/>
      <c r="W67" s="238"/>
      <c r="X67" s="136"/>
      <c r="Y67" s="137"/>
      <c r="Z67" s="237" t="str">
        <f>IFERROR(VLOOKUP(Y67, 【参考】数式用!$A$4:$B$54, 2, FALSE), "")</f>
        <v/>
      </c>
    </row>
    <row r="68" spans="1:26" ht="38.25" customHeight="1">
      <c r="A68" s="20"/>
      <c r="B68" s="110">
        <f t="shared" si="0"/>
        <v>29</v>
      </c>
      <c r="C68" s="288"/>
      <c r="D68" s="289"/>
      <c r="E68" s="289"/>
      <c r="F68" s="289"/>
      <c r="G68" s="289"/>
      <c r="H68" s="289"/>
      <c r="I68" s="289"/>
      <c r="J68" s="289"/>
      <c r="K68" s="289"/>
      <c r="L68" s="290"/>
      <c r="M68" s="295"/>
      <c r="N68" s="296"/>
      <c r="O68" s="296"/>
      <c r="P68" s="296"/>
      <c r="Q68" s="297"/>
      <c r="R68" s="298"/>
      <c r="S68" s="299"/>
      <c r="T68" s="299"/>
      <c r="U68" s="299"/>
      <c r="V68" s="300"/>
      <c r="W68" s="238"/>
      <c r="X68" s="136"/>
      <c r="Y68" s="137"/>
      <c r="Z68" s="237" t="str">
        <f>IFERROR(VLOOKUP(Y68, 【参考】数式用!$A$4:$B$54, 2, FALSE), "")</f>
        <v/>
      </c>
    </row>
    <row r="69" spans="1:26" ht="38.25" customHeight="1">
      <c r="A69" s="20"/>
      <c r="B69" s="110">
        <f t="shared" si="0"/>
        <v>30</v>
      </c>
      <c r="C69" s="288"/>
      <c r="D69" s="289"/>
      <c r="E69" s="289"/>
      <c r="F69" s="289"/>
      <c r="G69" s="289"/>
      <c r="H69" s="289"/>
      <c r="I69" s="289"/>
      <c r="J69" s="289"/>
      <c r="K69" s="289"/>
      <c r="L69" s="290"/>
      <c r="M69" s="295"/>
      <c r="N69" s="296"/>
      <c r="O69" s="296"/>
      <c r="P69" s="296"/>
      <c r="Q69" s="297"/>
      <c r="R69" s="298"/>
      <c r="S69" s="299"/>
      <c r="T69" s="299"/>
      <c r="U69" s="299"/>
      <c r="V69" s="300"/>
      <c r="W69" s="238"/>
      <c r="X69" s="136"/>
      <c r="Y69" s="137"/>
      <c r="Z69" s="237" t="str">
        <f>IFERROR(VLOOKUP(Y69, 【参考】数式用!$A$4:$B$54, 2, FALSE), "")</f>
        <v/>
      </c>
    </row>
    <row r="70" spans="1:26" ht="38.25" customHeight="1">
      <c r="A70" s="20"/>
      <c r="B70" s="110">
        <f t="shared" si="0"/>
        <v>31</v>
      </c>
      <c r="C70" s="288"/>
      <c r="D70" s="289"/>
      <c r="E70" s="289"/>
      <c r="F70" s="289"/>
      <c r="G70" s="289"/>
      <c r="H70" s="289"/>
      <c r="I70" s="289"/>
      <c r="J70" s="289"/>
      <c r="K70" s="289"/>
      <c r="L70" s="290"/>
      <c r="M70" s="295"/>
      <c r="N70" s="296"/>
      <c r="O70" s="296"/>
      <c r="P70" s="296"/>
      <c r="Q70" s="297"/>
      <c r="R70" s="298"/>
      <c r="S70" s="299"/>
      <c r="T70" s="299"/>
      <c r="U70" s="299"/>
      <c r="V70" s="300"/>
      <c r="W70" s="238"/>
      <c r="X70" s="136"/>
      <c r="Y70" s="137"/>
      <c r="Z70" s="237" t="str">
        <f>IFERROR(VLOOKUP(Y70, 【参考】数式用!$A$4:$B$54, 2, FALSE), "")</f>
        <v/>
      </c>
    </row>
    <row r="71" spans="1:26" ht="38.25" customHeight="1">
      <c r="A71" s="20"/>
      <c r="B71" s="110">
        <f t="shared" si="0"/>
        <v>32</v>
      </c>
      <c r="C71" s="288"/>
      <c r="D71" s="289"/>
      <c r="E71" s="289"/>
      <c r="F71" s="289"/>
      <c r="G71" s="289"/>
      <c r="H71" s="289"/>
      <c r="I71" s="289"/>
      <c r="J71" s="289"/>
      <c r="K71" s="289"/>
      <c r="L71" s="290"/>
      <c r="M71" s="295"/>
      <c r="N71" s="296"/>
      <c r="O71" s="296"/>
      <c r="P71" s="296"/>
      <c r="Q71" s="297"/>
      <c r="R71" s="298"/>
      <c r="S71" s="299"/>
      <c r="T71" s="299"/>
      <c r="U71" s="299"/>
      <c r="V71" s="300"/>
      <c r="W71" s="238"/>
      <c r="X71" s="136"/>
      <c r="Y71" s="137"/>
      <c r="Z71" s="237" t="str">
        <f>IFERROR(VLOOKUP(Y71, 【参考】数式用!$A$4:$B$54, 2, FALSE), "")</f>
        <v/>
      </c>
    </row>
    <row r="72" spans="1:26" ht="38.25" customHeight="1">
      <c r="A72" s="20"/>
      <c r="B72" s="110">
        <f t="shared" si="0"/>
        <v>33</v>
      </c>
      <c r="C72" s="288"/>
      <c r="D72" s="289"/>
      <c r="E72" s="289"/>
      <c r="F72" s="289"/>
      <c r="G72" s="289"/>
      <c r="H72" s="289"/>
      <c r="I72" s="289"/>
      <c r="J72" s="289"/>
      <c r="K72" s="289"/>
      <c r="L72" s="290"/>
      <c r="M72" s="295"/>
      <c r="N72" s="296"/>
      <c r="O72" s="296"/>
      <c r="P72" s="296"/>
      <c r="Q72" s="297"/>
      <c r="R72" s="298"/>
      <c r="S72" s="299"/>
      <c r="T72" s="299"/>
      <c r="U72" s="299"/>
      <c r="V72" s="300"/>
      <c r="W72" s="238"/>
      <c r="X72" s="136"/>
      <c r="Y72" s="137"/>
      <c r="Z72" s="237" t="str">
        <f>IFERROR(VLOOKUP(Y72, 【参考】数式用!$A$4:$B$54, 2, FALSE), "")</f>
        <v/>
      </c>
    </row>
    <row r="73" spans="1:26" ht="38.25" customHeight="1">
      <c r="A73" s="20"/>
      <c r="B73" s="110">
        <f t="shared" si="0"/>
        <v>34</v>
      </c>
      <c r="C73" s="288"/>
      <c r="D73" s="289"/>
      <c r="E73" s="289"/>
      <c r="F73" s="289"/>
      <c r="G73" s="289"/>
      <c r="H73" s="289"/>
      <c r="I73" s="289"/>
      <c r="J73" s="289"/>
      <c r="K73" s="289"/>
      <c r="L73" s="290"/>
      <c r="M73" s="295"/>
      <c r="N73" s="296"/>
      <c r="O73" s="296"/>
      <c r="P73" s="296"/>
      <c r="Q73" s="297"/>
      <c r="R73" s="298"/>
      <c r="S73" s="299"/>
      <c r="T73" s="299"/>
      <c r="U73" s="299"/>
      <c r="V73" s="300"/>
      <c r="W73" s="238"/>
      <c r="X73" s="136"/>
      <c r="Y73" s="137"/>
      <c r="Z73" s="237" t="str">
        <f>IFERROR(VLOOKUP(Y73, 【参考】数式用!$A$4:$B$54, 2, FALSE), "")</f>
        <v/>
      </c>
    </row>
    <row r="74" spans="1:26" ht="38.25" customHeight="1">
      <c r="A74" s="20"/>
      <c r="B74" s="110">
        <f t="shared" si="0"/>
        <v>35</v>
      </c>
      <c r="C74" s="288"/>
      <c r="D74" s="289"/>
      <c r="E74" s="289"/>
      <c r="F74" s="289"/>
      <c r="G74" s="289"/>
      <c r="H74" s="289"/>
      <c r="I74" s="289"/>
      <c r="J74" s="289"/>
      <c r="K74" s="289"/>
      <c r="L74" s="290"/>
      <c r="M74" s="295"/>
      <c r="N74" s="296"/>
      <c r="O74" s="296"/>
      <c r="P74" s="296"/>
      <c r="Q74" s="297"/>
      <c r="R74" s="298"/>
      <c r="S74" s="299"/>
      <c r="T74" s="299"/>
      <c r="U74" s="299"/>
      <c r="V74" s="300"/>
      <c r="W74" s="238"/>
      <c r="X74" s="136"/>
      <c r="Y74" s="137"/>
      <c r="Z74" s="237" t="str">
        <f>IFERROR(VLOOKUP(Y74, 【参考】数式用!$A$4:$B$54, 2, FALSE), "")</f>
        <v/>
      </c>
    </row>
    <row r="75" spans="1:26" ht="38.25" customHeight="1">
      <c r="A75" s="20"/>
      <c r="B75" s="110">
        <f t="shared" si="0"/>
        <v>36</v>
      </c>
      <c r="C75" s="288"/>
      <c r="D75" s="289"/>
      <c r="E75" s="289"/>
      <c r="F75" s="289"/>
      <c r="G75" s="289"/>
      <c r="H75" s="289"/>
      <c r="I75" s="289"/>
      <c r="J75" s="289"/>
      <c r="K75" s="289"/>
      <c r="L75" s="290"/>
      <c r="M75" s="295"/>
      <c r="N75" s="296"/>
      <c r="O75" s="296"/>
      <c r="P75" s="296"/>
      <c r="Q75" s="297"/>
      <c r="R75" s="298"/>
      <c r="S75" s="299"/>
      <c r="T75" s="299"/>
      <c r="U75" s="299"/>
      <c r="V75" s="300"/>
      <c r="W75" s="238"/>
      <c r="X75" s="136"/>
      <c r="Y75" s="137"/>
      <c r="Z75" s="237" t="str">
        <f>IFERROR(VLOOKUP(Y75, 【参考】数式用!$A$4:$B$54, 2, FALSE), "")</f>
        <v/>
      </c>
    </row>
    <row r="76" spans="1:26" ht="38.25" customHeight="1">
      <c r="A76" s="20"/>
      <c r="B76" s="110">
        <f t="shared" si="0"/>
        <v>37</v>
      </c>
      <c r="C76" s="288"/>
      <c r="D76" s="289"/>
      <c r="E76" s="289"/>
      <c r="F76" s="289"/>
      <c r="G76" s="289"/>
      <c r="H76" s="289"/>
      <c r="I76" s="289"/>
      <c r="J76" s="289"/>
      <c r="K76" s="289"/>
      <c r="L76" s="290"/>
      <c r="M76" s="295"/>
      <c r="N76" s="296"/>
      <c r="O76" s="296"/>
      <c r="P76" s="296"/>
      <c r="Q76" s="297"/>
      <c r="R76" s="298"/>
      <c r="S76" s="299"/>
      <c r="T76" s="299"/>
      <c r="U76" s="299"/>
      <c r="V76" s="300"/>
      <c r="W76" s="238"/>
      <c r="X76" s="136"/>
      <c r="Y76" s="137"/>
      <c r="Z76" s="237" t="str">
        <f>IFERROR(VLOOKUP(Y76, 【参考】数式用!$A$4:$B$54, 2, FALSE), "")</f>
        <v/>
      </c>
    </row>
    <row r="77" spans="1:26" ht="38.25" customHeight="1">
      <c r="A77" s="20"/>
      <c r="B77" s="110">
        <f t="shared" si="0"/>
        <v>38</v>
      </c>
      <c r="C77" s="288"/>
      <c r="D77" s="289"/>
      <c r="E77" s="289"/>
      <c r="F77" s="289"/>
      <c r="G77" s="289"/>
      <c r="H77" s="289"/>
      <c r="I77" s="289"/>
      <c r="J77" s="289"/>
      <c r="K77" s="289"/>
      <c r="L77" s="290"/>
      <c r="M77" s="295"/>
      <c r="N77" s="296"/>
      <c r="O77" s="296"/>
      <c r="P77" s="296"/>
      <c r="Q77" s="297"/>
      <c r="R77" s="298"/>
      <c r="S77" s="299"/>
      <c r="T77" s="299"/>
      <c r="U77" s="299"/>
      <c r="V77" s="300"/>
      <c r="W77" s="238"/>
      <c r="X77" s="136"/>
      <c r="Y77" s="137"/>
      <c r="Z77" s="237" t="str">
        <f>IFERROR(VLOOKUP(Y77, 【参考】数式用!$A$4:$B$54, 2, FALSE), "")</f>
        <v/>
      </c>
    </row>
    <row r="78" spans="1:26" ht="38.25" customHeight="1">
      <c r="A78" s="20"/>
      <c r="B78" s="110">
        <f t="shared" si="0"/>
        <v>39</v>
      </c>
      <c r="C78" s="288"/>
      <c r="D78" s="289"/>
      <c r="E78" s="289"/>
      <c r="F78" s="289"/>
      <c r="G78" s="289"/>
      <c r="H78" s="289"/>
      <c r="I78" s="289"/>
      <c r="J78" s="289"/>
      <c r="K78" s="289"/>
      <c r="L78" s="290"/>
      <c r="M78" s="295"/>
      <c r="N78" s="296"/>
      <c r="O78" s="296"/>
      <c r="P78" s="296"/>
      <c r="Q78" s="297"/>
      <c r="R78" s="298"/>
      <c r="S78" s="299"/>
      <c r="T78" s="299"/>
      <c r="U78" s="299"/>
      <c r="V78" s="300"/>
      <c r="W78" s="238"/>
      <c r="X78" s="136"/>
      <c r="Y78" s="137"/>
      <c r="Z78" s="237" t="str">
        <f>IFERROR(VLOOKUP(Y78, 【参考】数式用!$A$4:$B$54, 2, FALSE), "")</f>
        <v/>
      </c>
    </row>
    <row r="79" spans="1:26" ht="38.25" customHeight="1">
      <c r="A79" s="20"/>
      <c r="B79" s="110">
        <f t="shared" si="0"/>
        <v>40</v>
      </c>
      <c r="C79" s="288"/>
      <c r="D79" s="289"/>
      <c r="E79" s="289"/>
      <c r="F79" s="289"/>
      <c r="G79" s="289"/>
      <c r="H79" s="289"/>
      <c r="I79" s="289"/>
      <c r="J79" s="289"/>
      <c r="K79" s="289"/>
      <c r="L79" s="290"/>
      <c r="M79" s="295"/>
      <c r="N79" s="296"/>
      <c r="O79" s="296"/>
      <c r="P79" s="296"/>
      <c r="Q79" s="297"/>
      <c r="R79" s="298"/>
      <c r="S79" s="299"/>
      <c r="T79" s="299"/>
      <c r="U79" s="299"/>
      <c r="V79" s="300"/>
      <c r="W79" s="238"/>
      <c r="X79" s="136"/>
      <c r="Y79" s="137"/>
      <c r="Z79" s="237" t="str">
        <f>IFERROR(VLOOKUP(Y79, 【参考】数式用!$A$4:$B$54, 2, FALSE), "")</f>
        <v/>
      </c>
    </row>
    <row r="80" spans="1:26" ht="38.25" customHeight="1">
      <c r="A80" s="20"/>
      <c r="B80" s="110">
        <f t="shared" si="0"/>
        <v>41</v>
      </c>
      <c r="C80" s="288"/>
      <c r="D80" s="289"/>
      <c r="E80" s="289"/>
      <c r="F80" s="289"/>
      <c r="G80" s="289"/>
      <c r="H80" s="289"/>
      <c r="I80" s="289"/>
      <c r="J80" s="289"/>
      <c r="K80" s="289"/>
      <c r="L80" s="290"/>
      <c r="M80" s="295"/>
      <c r="N80" s="296"/>
      <c r="O80" s="296"/>
      <c r="P80" s="296"/>
      <c r="Q80" s="297"/>
      <c r="R80" s="298"/>
      <c r="S80" s="299"/>
      <c r="T80" s="299"/>
      <c r="U80" s="299"/>
      <c r="V80" s="300"/>
      <c r="W80" s="238"/>
      <c r="X80" s="136"/>
      <c r="Y80" s="137"/>
      <c r="Z80" s="237" t="str">
        <f>IFERROR(VLOOKUP(Y80, 【参考】数式用!$A$4:$B$54, 2, FALSE), "")</f>
        <v/>
      </c>
    </row>
    <row r="81" spans="1:26" ht="38.25" customHeight="1">
      <c r="A81" s="20"/>
      <c r="B81" s="110">
        <f t="shared" si="0"/>
        <v>42</v>
      </c>
      <c r="C81" s="288"/>
      <c r="D81" s="289"/>
      <c r="E81" s="289"/>
      <c r="F81" s="289"/>
      <c r="G81" s="289"/>
      <c r="H81" s="289"/>
      <c r="I81" s="289"/>
      <c r="J81" s="289"/>
      <c r="K81" s="289"/>
      <c r="L81" s="290"/>
      <c r="M81" s="295"/>
      <c r="N81" s="296"/>
      <c r="O81" s="296"/>
      <c r="P81" s="296"/>
      <c r="Q81" s="297"/>
      <c r="R81" s="298"/>
      <c r="S81" s="299"/>
      <c r="T81" s="299"/>
      <c r="U81" s="299"/>
      <c r="V81" s="300"/>
      <c r="W81" s="238"/>
      <c r="X81" s="136"/>
      <c r="Y81" s="137"/>
      <c r="Z81" s="237" t="str">
        <f>IFERROR(VLOOKUP(Y81, 【参考】数式用!$A$4:$B$54, 2, FALSE), "")</f>
        <v/>
      </c>
    </row>
    <row r="82" spans="1:26" ht="38.25" customHeight="1">
      <c r="A82" s="20"/>
      <c r="B82" s="110">
        <f t="shared" si="0"/>
        <v>43</v>
      </c>
      <c r="C82" s="288"/>
      <c r="D82" s="289"/>
      <c r="E82" s="289"/>
      <c r="F82" s="289"/>
      <c r="G82" s="289"/>
      <c r="H82" s="289"/>
      <c r="I82" s="289"/>
      <c r="J82" s="289"/>
      <c r="K82" s="289"/>
      <c r="L82" s="290"/>
      <c r="M82" s="295"/>
      <c r="N82" s="296"/>
      <c r="O82" s="296"/>
      <c r="P82" s="296"/>
      <c r="Q82" s="297"/>
      <c r="R82" s="298"/>
      <c r="S82" s="299"/>
      <c r="T82" s="299"/>
      <c r="U82" s="299"/>
      <c r="V82" s="300"/>
      <c r="W82" s="238"/>
      <c r="X82" s="136"/>
      <c r="Y82" s="137"/>
      <c r="Z82" s="237" t="str">
        <f>IFERROR(VLOOKUP(Y82, 【参考】数式用!$A$4:$B$54, 2, FALSE), "")</f>
        <v/>
      </c>
    </row>
    <row r="83" spans="1:26" ht="38.25" customHeight="1">
      <c r="A83" s="20"/>
      <c r="B83" s="110">
        <f t="shared" si="0"/>
        <v>44</v>
      </c>
      <c r="C83" s="288"/>
      <c r="D83" s="289"/>
      <c r="E83" s="289"/>
      <c r="F83" s="289"/>
      <c r="G83" s="289"/>
      <c r="H83" s="289"/>
      <c r="I83" s="289"/>
      <c r="J83" s="289"/>
      <c r="K83" s="289"/>
      <c r="L83" s="290"/>
      <c r="M83" s="295"/>
      <c r="N83" s="296"/>
      <c r="O83" s="296"/>
      <c r="P83" s="296"/>
      <c r="Q83" s="297"/>
      <c r="R83" s="298"/>
      <c r="S83" s="299"/>
      <c r="T83" s="299"/>
      <c r="U83" s="299"/>
      <c r="V83" s="300"/>
      <c r="W83" s="238"/>
      <c r="X83" s="136"/>
      <c r="Y83" s="137"/>
      <c r="Z83" s="237" t="str">
        <f>IFERROR(VLOOKUP(Y83, 【参考】数式用!$A$4:$B$54, 2, FALSE), "")</f>
        <v/>
      </c>
    </row>
    <row r="84" spans="1:26" ht="38.25" customHeight="1">
      <c r="A84" s="20"/>
      <c r="B84" s="110">
        <f t="shared" si="0"/>
        <v>45</v>
      </c>
      <c r="C84" s="288"/>
      <c r="D84" s="289"/>
      <c r="E84" s="289"/>
      <c r="F84" s="289"/>
      <c r="G84" s="289"/>
      <c r="H84" s="289"/>
      <c r="I84" s="289"/>
      <c r="J84" s="289"/>
      <c r="K84" s="289"/>
      <c r="L84" s="290"/>
      <c r="M84" s="295"/>
      <c r="N84" s="296"/>
      <c r="O84" s="296"/>
      <c r="P84" s="296"/>
      <c r="Q84" s="297"/>
      <c r="R84" s="298"/>
      <c r="S84" s="299"/>
      <c r="T84" s="299"/>
      <c r="U84" s="299"/>
      <c r="V84" s="300"/>
      <c r="W84" s="238"/>
      <c r="X84" s="136"/>
      <c r="Y84" s="137"/>
      <c r="Z84" s="237" t="str">
        <f>IFERROR(VLOOKUP(Y84, 【参考】数式用!$A$4:$B$54, 2, FALSE), "")</f>
        <v/>
      </c>
    </row>
    <row r="85" spans="1:26" ht="38.25" customHeight="1">
      <c r="A85" s="20"/>
      <c r="B85" s="110">
        <f t="shared" si="0"/>
        <v>46</v>
      </c>
      <c r="C85" s="288"/>
      <c r="D85" s="289"/>
      <c r="E85" s="289"/>
      <c r="F85" s="289"/>
      <c r="G85" s="289"/>
      <c r="H85" s="289"/>
      <c r="I85" s="289"/>
      <c r="J85" s="289"/>
      <c r="K85" s="289"/>
      <c r="L85" s="290"/>
      <c r="M85" s="295"/>
      <c r="N85" s="296"/>
      <c r="O85" s="296"/>
      <c r="P85" s="296"/>
      <c r="Q85" s="297"/>
      <c r="R85" s="298"/>
      <c r="S85" s="299"/>
      <c r="T85" s="299"/>
      <c r="U85" s="299"/>
      <c r="V85" s="300"/>
      <c r="W85" s="238"/>
      <c r="X85" s="136"/>
      <c r="Y85" s="137"/>
      <c r="Z85" s="237" t="str">
        <f>IFERROR(VLOOKUP(Y85, 【参考】数式用!$A$4:$B$54, 2, FALSE), "")</f>
        <v/>
      </c>
    </row>
    <row r="86" spans="1:26" ht="38.25" customHeight="1">
      <c r="A86" s="20"/>
      <c r="B86" s="110">
        <f t="shared" si="0"/>
        <v>47</v>
      </c>
      <c r="C86" s="288"/>
      <c r="D86" s="289"/>
      <c r="E86" s="289"/>
      <c r="F86" s="289"/>
      <c r="G86" s="289"/>
      <c r="H86" s="289"/>
      <c r="I86" s="289"/>
      <c r="J86" s="289"/>
      <c r="K86" s="289"/>
      <c r="L86" s="290"/>
      <c r="M86" s="295"/>
      <c r="N86" s="296"/>
      <c r="O86" s="296"/>
      <c r="P86" s="296"/>
      <c r="Q86" s="297"/>
      <c r="R86" s="298"/>
      <c r="S86" s="299"/>
      <c r="T86" s="299"/>
      <c r="U86" s="299"/>
      <c r="V86" s="300"/>
      <c r="W86" s="238"/>
      <c r="X86" s="136"/>
      <c r="Y86" s="137"/>
      <c r="Z86" s="237" t="str">
        <f>IFERROR(VLOOKUP(Y86, 【参考】数式用!$A$4:$B$54, 2, FALSE), "")</f>
        <v/>
      </c>
    </row>
    <row r="87" spans="1:26" ht="38.25" customHeight="1">
      <c r="A87" s="20"/>
      <c r="B87" s="110">
        <f t="shared" si="0"/>
        <v>48</v>
      </c>
      <c r="C87" s="288"/>
      <c r="D87" s="289"/>
      <c r="E87" s="289"/>
      <c r="F87" s="289"/>
      <c r="G87" s="289"/>
      <c r="H87" s="289"/>
      <c r="I87" s="289"/>
      <c r="J87" s="289"/>
      <c r="K87" s="289"/>
      <c r="L87" s="290"/>
      <c r="M87" s="295"/>
      <c r="N87" s="296"/>
      <c r="O87" s="296"/>
      <c r="P87" s="296"/>
      <c r="Q87" s="297"/>
      <c r="R87" s="298"/>
      <c r="S87" s="299"/>
      <c r="T87" s="299"/>
      <c r="U87" s="299"/>
      <c r="V87" s="300"/>
      <c r="W87" s="238"/>
      <c r="X87" s="136"/>
      <c r="Y87" s="137"/>
      <c r="Z87" s="237" t="str">
        <f>IFERROR(VLOOKUP(Y87, 【参考】数式用!$A$4:$B$54, 2, FALSE), "")</f>
        <v/>
      </c>
    </row>
    <row r="88" spans="1:26" ht="38.25" customHeight="1">
      <c r="A88" s="20"/>
      <c r="B88" s="110">
        <f t="shared" si="0"/>
        <v>49</v>
      </c>
      <c r="C88" s="288"/>
      <c r="D88" s="289"/>
      <c r="E88" s="289"/>
      <c r="F88" s="289"/>
      <c r="G88" s="289"/>
      <c r="H88" s="289"/>
      <c r="I88" s="289"/>
      <c r="J88" s="289"/>
      <c r="K88" s="289"/>
      <c r="L88" s="290"/>
      <c r="M88" s="295"/>
      <c r="N88" s="296"/>
      <c r="O88" s="296"/>
      <c r="P88" s="296"/>
      <c r="Q88" s="297"/>
      <c r="R88" s="298"/>
      <c r="S88" s="299"/>
      <c r="T88" s="299"/>
      <c r="U88" s="299"/>
      <c r="V88" s="300"/>
      <c r="W88" s="238"/>
      <c r="X88" s="136"/>
      <c r="Y88" s="137"/>
      <c r="Z88" s="237" t="str">
        <f>IFERROR(VLOOKUP(Y88, 【参考】数式用!$A$4:$B$54, 2, FALSE), "")</f>
        <v/>
      </c>
    </row>
    <row r="89" spans="1:26" ht="38.25" customHeight="1">
      <c r="A89" s="20"/>
      <c r="B89" s="110">
        <f t="shared" si="0"/>
        <v>50</v>
      </c>
      <c r="C89" s="288"/>
      <c r="D89" s="289"/>
      <c r="E89" s="289"/>
      <c r="F89" s="289"/>
      <c r="G89" s="289"/>
      <c r="H89" s="289"/>
      <c r="I89" s="289"/>
      <c r="J89" s="289"/>
      <c r="K89" s="289"/>
      <c r="L89" s="290"/>
      <c r="M89" s="295"/>
      <c r="N89" s="296"/>
      <c r="O89" s="296"/>
      <c r="P89" s="296"/>
      <c r="Q89" s="297"/>
      <c r="R89" s="298"/>
      <c r="S89" s="299"/>
      <c r="T89" s="299"/>
      <c r="U89" s="299"/>
      <c r="V89" s="300"/>
      <c r="W89" s="238"/>
      <c r="X89" s="136"/>
      <c r="Y89" s="137"/>
      <c r="Z89" s="237" t="str">
        <f>IFERROR(VLOOKUP(Y89, 【参考】数式用!$A$4:$B$54, 2, FALSE), "")</f>
        <v/>
      </c>
    </row>
    <row r="90" spans="1:26" ht="38.25" customHeight="1">
      <c r="A90" s="20"/>
      <c r="B90" s="110">
        <f t="shared" si="0"/>
        <v>51</v>
      </c>
      <c r="C90" s="288"/>
      <c r="D90" s="289"/>
      <c r="E90" s="289"/>
      <c r="F90" s="289"/>
      <c r="G90" s="289"/>
      <c r="H90" s="289"/>
      <c r="I90" s="289"/>
      <c r="J90" s="289"/>
      <c r="K90" s="289"/>
      <c r="L90" s="290"/>
      <c r="M90" s="295"/>
      <c r="N90" s="296"/>
      <c r="O90" s="296"/>
      <c r="P90" s="296"/>
      <c r="Q90" s="297"/>
      <c r="R90" s="298"/>
      <c r="S90" s="299"/>
      <c r="T90" s="299"/>
      <c r="U90" s="299"/>
      <c r="V90" s="300"/>
      <c r="W90" s="238"/>
      <c r="X90" s="136"/>
      <c r="Y90" s="137"/>
      <c r="Z90" s="237" t="str">
        <f>IFERROR(VLOOKUP(Y90, 【参考】数式用!$A$4:$B$54, 2, FALSE), "")</f>
        <v/>
      </c>
    </row>
    <row r="91" spans="1:26" ht="38.25" customHeight="1">
      <c r="A91" s="20"/>
      <c r="B91" s="110">
        <f t="shared" si="0"/>
        <v>52</v>
      </c>
      <c r="C91" s="288"/>
      <c r="D91" s="289"/>
      <c r="E91" s="289"/>
      <c r="F91" s="289"/>
      <c r="G91" s="289"/>
      <c r="H91" s="289"/>
      <c r="I91" s="289"/>
      <c r="J91" s="289"/>
      <c r="K91" s="289"/>
      <c r="L91" s="290"/>
      <c r="M91" s="294"/>
      <c r="N91" s="294"/>
      <c r="O91" s="294"/>
      <c r="P91" s="294"/>
      <c r="Q91" s="294"/>
      <c r="R91" s="294"/>
      <c r="S91" s="294"/>
      <c r="T91" s="294"/>
      <c r="U91" s="294"/>
      <c r="V91" s="294"/>
      <c r="W91" s="135"/>
      <c r="X91" s="136"/>
      <c r="Y91" s="137"/>
      <c r="Z91" s="237" t="str">
        <f>IFERROR(VLOOKUP(Y91, 【参考】数式用!$A$4:$B$54, 2, FALSE), "")</f>
        <v/>
      </c>
    </row>
    <row r="92" spans="1:26" ht="38.25" customHeight="1">
      <c r="A92" s="20"/>
      <c r="B92" s="110">
        <f t="shared" si="0"/>
        <v>53</v>
      </c>
      <c r="C92" s="288"/>
      <c r="D92" s="289"/>
      <c r="E92" s="289"/>
      <c r="F92" s="289"/>
      <c r="G92" s="289"/>
      <c r="H92" s="289"/>
      <c r="I92" s="289"/>
      <c r="J92" s="289"/>
      <c r="K92" s="289"/>
      <c r="L92" s="290"/>
      <c r="M92" s="294"/>
      <c r="N92" s="294"/>
      <c r="O92" s="294"/>
      <c r="P92" s="294"/>
      <c r="Q92" s="294"/>
      <c r="R92" s="294"/>
      <c r="S92" s="294"/>
      <c r="T92" s="294"/>
      <c r="U92" s="294"/>
      <c r="V92" s="294"/>
      <c r="W92" s="135"/>
      <c r="X92" s="136"/>
      <c r="Y92" s="137"/>
      <c r="Z92" s="237" t="str">
        <f>IFERROR(VLOOKUP(Y92, 【参考】数式用!$A$4:$B$54, 2, FALSE), "")</f>
        <v/>
      </c>
    </row>
    <row r="93" spans="1:26" ht="38.25" customHeight="1">
      <c r="A93" s="20"/>
      <c r="B93" s="110">
        <f t="shared" si="0"/>
        <v>54</v>
      </c>
      <c r="C93" s="288"/>
      <c r="D93" s="289"/>
      <c r="E93" s="289"/>
      <c r="F93" s="289"/>
      <c r="G93" s="289"/>
      <c r="H93" s="289"/>
      <c r="I93" s="289"/>
      <c r="J93" s="289"/>
      <c r="K93" s="289"/>
      <c r="L93" s="290"/>
      <c r="M93" s="294"/>
      <c r="N93" s="294"/>
      <c r="O93" s="294"/>
      <c r="P93" s="294"/>
      <c r="Q93" s="294"/>
      <c r="R93" s="294"/>
      <c r="S93" s="294"/>
      <c r="T93" s="294"/>
      <c r="U93" s="294"/>
      <c r="V93" s="294"/>
      <c r="W93" s="135"/>
      <c r="X93" s="136"/>
      <c r="Y93" s="137"/>
      <c r="Z93" s="237" t="str">
        <f>IFERROR(VLOOKUP(Y93, 【参考】数式用!$A$4:$B$54, 2, FALSE), "")</f>
        <v/>
      </c>
    </row>
    <row r="94" spans="1:26" ht="38.25" customHeight="1">
      <c r="A94" s="20"/>
      <c r="B94" s="110">
        <f t="shared" si="0"/>
        <v>55</v>
      </c>
      <c r="C94" s="288"/>
      <c r="D94" s="289"/>
      <c r="E94" s="289"/>
      <c r="F94" s="289"/>
      <c r="G94" s="289"/>
      <c r="H94" s="289"/>
      <c r="I94" s="289"/>
      <c r="J94" s="289"/>
      <c r="K94" s="289"/>
      <c r="L94" s="290"/>
      <c r="M94" s="294"/>
      <c r="N94" s="294"/>
      <c r="O94" s="294"/>
      <c r="P94" s="294"/>
      <c r="Q94" s="294"/>
      <c r="R94" s="294"/>
      <c r="S94" s="294"/>
      <c r="T94" s="294"/>
      <c r="U94" s="294"/>
      <c r="V94" s="294"/>
      <c r="W94" s="135"/>
      <c r="X94" s="136"/>
      <c r="Y94" s="137"/>
      <c r="Z94" s="237" t="str">
        <f>IFERROR(VLOOKUP(Y94, 【参考】数式用!$A$4:$B$54, 2, FALSE), "")</f>
        <v/>
      </c>
    </row>
    <row r="95" spans="1:26" ht="38.25" customHeight="1">
      <c r="A95" s="20"/>
      <c r="B95" s="110">
        <f t="shared" si="0"/>
        <v>56</v>
      </c>
      <c r="C95" s="288"/>
      <c r="D95" s="289"/>
      <c r="E95" s="289"/>
      <c r="F95" s="289"/>
      <c r="G95" s="289"/>
      <c r="H95" s="289"/>
      <c r="I95" s="289"/>
      <c r="J95" s="289"/>
      <c r="K95" s="289"/>
      <c r="L95" s="290"/>
      <c r="M95" s="294"/>
      <c r="N95" s="294"/>
      <c r="O95" s="294"/>
      <c r="P95" s="294"/>
      <c r="Q95" s="294"/>
      <c r="R95" s="294"/>
      <c r="S95" s="294"/>
      <c r="T95" s="294"/>
      <c r="U95" s="294"/>
      <c r="V95" s="294"/>
      <c r="W95" s="135"/>
      <c r="X95" s="136"/>
      <c r="Y95" s="137"/>
      <c r="Z95" s="237" t="str">
        <f>IFERROR(VLOOKUP(Y95, 【参考】数式用!$A$4:$B$54, 2, FALSE), "")</f>
        <v/>
      </c>
    </row>
    <row r="96" spans="1:26" ht="38.25" customHeight="1">
      <c r="A96" s="20"/>
      <c r="B96" s="110">
        <f t="shared" si="0"/>
        <v>57</v>
      </c>
      <c r="C96" s="288"/>
      <c r="D96" s="289"/>
      <c r="E96" s="289"/>
      <c r="F96" s="289"/>
      <c r="G96" s="289"/>
      <c r="H96" s="289"/>
      <c r="I96" s="289"/>
      <c r="J96" s="289"/>
      <c r="K96" s="289"/>
      <c r="L96" s="290"/>
      <c r="M96" s="294"/>
      <c r="N96" s="294"/>
      <c r="O96" s="294"/>
      <c r="P96" s="294"/>
      <c r="Q96" s="294"/>
      <c r="R96" s="294"/>
      <c r="S96" s="294"/>
      <c r="T96" s="294"/>
      <c r="U96" s="294"/>
      <c r="V96" s="294"/>
      <c r="W96" s="135"/>
      <c r="X96" s="136"/>
      <c r="Y96" s="137"/>
      <c r="Z96" s="237" t="str">
        <f>IFERROR(VLOOKUP(Y96, 【参考】数式用!$A$4:$B$54, 2, FALSE), "")</f>
        <v/>
      </c>
    </row>
    <row r="97" spans="1:26" ht="38.25" customHeight="1">
      <c r="A97" s="20"/>
      <c r="B97" s="110">
        <f t="shared" si="0"/>
        <v>58</v>
      </c>
      <c r="C97" s="288"/>
      <c r="D97" s="289"/>
      <c r="E97" s="289"/>
      <c r="F97" s="289"/>
      <c r="G97" s="289"/>
      <c r="H97" s="289"/>
      <c r="I97" s="289"/>
      <c r="J97" s="289"/>
      <c r="K97" s="289"/>
      <c r="L97" s="290"/>
      <c r="M97" s="294"/>
      <c r="N97" s="294"/>
      <c r="O97" s="294"/>
      <c r="P97" s="294"/>
      <c r="Q97" s="294"/>
      <c r="R97" s="294"/>
      <c r="S97" s="294"/>
      <c r="T97" s="294"/>
      <c r="U97" s="294"/>
      <c r="V97" s="294"/>
      <c r="W97" s="135"/>
      <c r="X97" s="136"/>
      <c r="Y97" s="137"/>
      <c r="Z97" s="237" t="str">
        <f>IFERROR(VLOOKUP(Y97, 【参考】数式用!$A$4:$B$54, 2, FALSE), "")</f>
        <v/>
      </c>
    </row>
    <row r="98" spans="1:26" ht="38.25" customHeight="1">
      <c r="A98" s="20"/>
      <c r="B98" s="110">
        <f t="shared" si="0"/>
        <v>59</v>
      </c>
      <c r="C98" s="288"/>
      <c r="D98" s="289"/>
      <c r="E98" s="289"/>
      <c r="F98" s="289"/>
      <c r="G98" s="289"/>
      <c r="H98" s="289"/>
      <c r="I98" s="289"/>
      <c r="J98" s="289"/>
      <c r="K98" s="289"/>
      <c r="L98" s="290"/>
      <c r="M98" s="294"/>
      <c r="N98" s="294"/>
      <c r="O98" s="294"/>
      <c r="P98" s="294"/>
      <c r="Q98" s="294"/>
      <c r="R98" s="294"/>
      <c r="S98" s="294"/>
      <c r="T98" s="294"/>
      <c r="U98" s="294"/>
      <c r="V98" s="294"/>
      <c r="W98" s="135"/>
      <c r="X98" s="136"/>
      <c r="Y98" s="137"/>
      <c r="Z98" s="237" t="str">
        <f>IFERROR(VLOOKUP(Y98, 【参考】数式用!$A$4:$B$54, 2, FALSE), "")</f>
        <v/>
      </c>
    </row>
    <row r="99" spans="1:26" ht="38.25" customHeight="1">
      <c r="A99" s="20"/>
      <c r="B99" s="110">
        <f t="shared" si="0"/>
        <v>60</v>
      </c>
      <c r="C99" s="288"/>
      <c r="D99" s="289"/>
      <c r="E99" s="289"/>
      <c r="F99" s="289"/>
      <c r="G99" s="289"/>
      <c r="H99" s="289"/>
      <c r="I99" s="289"/>
      <c r="J99" s="289"/>
      <c r="K99" s="289"/>
      <c r="L99" s="290"/>
      <c r="M99" s="294"/>
      <c r="N99" s="294"/>
      <c r="O99" s="294"/>
      <c r="P99" s="294"/>
      <c r="Q99" s="294"/>
      <c r="R99" s="294"/>
      <c r="S99" s="294"/>
      <c r="T99" s="294"/>
      <c r="U99" s="294"/>
      <c r="V99" s="294"/>
      <c r="W99" s="135"/>
      <c r="X99" s="136"/>
      <c r="Y99" s="137"/>
      <c r="Z99" s="237" t="str">
        <f>IFERROR(VLOOKUP(Y99, 【参考】数式用!$A$4:$B$54, 2, FALSE), "")</f>
        <v/>
      </c>
    </row>
    <row r="100" spans="1:26" ht="38.25" customHeight="1">
      <c r="A100" s="20"/>
      <c r="B100" s="110">
        <f t="shared" si="0"/>
        <v>61</v>
      </c>
      <c r="C100" s="288"/>
      <c r="D100" s="289"/>
      <c r="E100" s="289"/>
      <c r="F100" s="289"/>
      <c r="G100" s="289"/>
      <c r="H100" s="289"/>
      <c r="I100" s="289"/>
      <c r="J100" s="289"/>
      <c r="K100" s="289"/>
      <c r="L100" s="290"/>
      <c r="M100" s="294"/>
      <c r="N100" s="294"/>
      <c r="O100" s="294"/>
      <c r="P100" s="294"/>
      <c r="Q100" s="294"/>
      <c r="R100" s="294"/>
      <c r="S100" s="294"/>
      <c r="T100" s="294"/>
      <c r="U100" s="294"/>
      <c r="V100" s="294"/>
      <c r="W100" s="135"/>
      <c r="X100" s="136"/>
      <c r="Y100" s="137"/>
      <c r="Z100" s="237" t="str">
        <f>IFERROR(VLOOKUP(Y100, 【参考】数式用!$A$4:$B$54, 2, FALSE), "")</f>
        <v/>
      </c>
    </row>
    <row r="101" spans="1:26" ht="38.25" customHeight="1">
      <c r="A101" s="20"/>
      <c r="B101" s="110">
        <f t="shared" si="0"/>
        <v>62</v>
      </c>
      <c r="C101" s="288"/>
      <c r="D101" s="289"/>
      <c r="E101" s="289"/>
      <c r="F101" s="289"/>
      <c r="G101" s="289"/>
      <c r="H101" s="289"/>
      <c r="I101" s="289"/>
      <c r="J101" s="289"/>
      <c r="K101" s="289"/>
      <c r="L101" s="290"/>
      <c r="M101" s="294"/>
      <c r="N101" s="294"/>
      <c r="O101" s="294"/>
      <c r="P101" s="294"/>
      <c r="Q101" s="294"/>
      <c r="R101" s="294"/>
      <c r="S101" s="294"/>
      <c r="T101" s="294"/>
      <c r="U101" s="294"/>
      <c r="V101" s="294"/>
      <c r="W101" s="135"/>
      <c r="X101" s="136"/>
      <c r="Y101" s="137"/>
      <c r="Z101" s="237" t="str">
        <f>IFERROR(VLOOKUP(Y101, 【参考】数式用!$A$4:$B$54, 2, FALSE), "")</f>
        <v/>
      </c>
    </row>
    <row r="102" spans="1:26" ht="38.25" customHeight="1">
      <c r="A102" s="20"/>
      <c r="B102" s="110">
        <f t="shared" si="0"/>
        <v>63</v>
      </c>
      <c r="C102" s="288"/>
      <c r="D102" s="289"/>
      <c r="E102" s="289"/>
      <c r="F102" s="289"/>
      <c r="G102" s="289"/>
      <c r="H102" s="289"/>
      <c r="I102" s="289"/>
      <c r="J102" s="289"/>
      <c r="K102" s="289"/>
      <c r="L102" s="290"/>
      <c r="M102" s="294"/>
      <c r="N102" s="294"/>
      <c r="O102" s="294"/>
      <c r="P102" s="294"/>
      <c r="Q102" s="294"/>
      <c r="R102" s="294"/>
      <c r="S102" s="294"/>
      <c r="T102" s="294"/>
      <c r="U102" s="294"/>
      <c r="V102" s="294"/>
      <c r="W102" s="135"/>
      <c r="X102" s="136"/>
      <c r="Y102" s="137"/>
      <c r="Z102" s="237" t="str">
        <f>IFERROR(VLOOKUP(Y102, 【参考】数式用!$A$4:$B$54, 2, FALSE), "")</f>
        <v/>
      </c>
    </row>
    <row r="103" spans="1:26" ht="38.25" customHeight="1">
      <c r="A103" s="20"/>
      <c r="B103" s="110">
        <f t="shared" si="0"/>
        <v>64</v>
      </c>
      <c r="C103" s="288"/>
      <c r="D103" s="289"/>
      <c r="E103" s="289"/>
      <c r="F103" s="289"/>
      <c r="G103" s="289"/>
      <c r="H103" s="289"/>
      <c r="I103" s="289"/>
      <c r="J103" s="289"/>
      <c r="K103" s="289"/>
      <c r="L103" s="290"/>
      <c r="M103" s="294"/>
      <c r="N103" s="294"/>
      <c r="O103" s="294"/>
      <c r="P103" s="294"/>
      <c r="Q103" s="294"/>
      <c r="R103" s="294"/>
      <c r="S103" s="294"/>
      <c r="T103" s="294"/>
      <c r="U103" s="294"/>
      <c r="V103" s="294"/>
      <c r="W103" s="135"/>
      <c r="X103" s="136"/>
      <c r="Y103" s="137"/>
      <c r="Z103" s="237" t="str">
        <f>IFERROR(VLOOKUP(Y103, 【参考】数式用!$A$4:$B$54, 2, FALSE), "")</f>
        <v/>
      </c>
    </row>
    <row r="104" spans="1:26" ht="38.25" customHeight="1">
      <c r="A104" s="20"/>
      <c r="B104" s="110">
        <f t="shared" si="0"/>
        <v>65</v>
      </c>
      <c r="C104" s="288"/>
      <c r="D104" s="289"/>
      <c r="E104" s="289"/>
      <c r="F104" s="289"/>
      <c r="G104" s="289"/>
      <c r="H104" s="289"/>
      <c r="I104" s="289"/>
      <c r="J104" s="289"/>
      <c r="K104" s="289"/>
      <c r="L104" s="290"/>
      <c r="M104" s="294"/>
      <c r="N104" s="294"/>
      <c r="O104" s="294"/>
      <c r="P104" s="294"/>
      <c r="Q104" s="294"/>
      <c r="R104" s="294"/>
      <c r="S104" s="294"/>
      <c r="T104" s="294"/>
      <c r="U104" s="294"/>
      <c r="V104" s="294"/>
      <c r="W104" s="135"/>
      <c r="X104" s="136"/>
      <c r="Y104" s="137"/>
      <c r="Z104" s="237" t="str">
        <f>IFERROR(VLOOKUP(Y104, 【参考】数式用!$A$4:$B$54, 2, FALSE), "")</f>
        <v/>
      </c>
    </row>
    <row r="105" spans="1:26" ht="38.25" customHeight="1">
      <c r="A105" s="20"/>
      <c r="B105" s="110">
        <f t="shared" si="0"/>
        <v>66</v>
      </c>
      <c r="C105" s="288"/>
      <c r="D105" s="289"/>
      <c r="E105" s="289"/>
      <c r="F105" s="289"/>
      <c r="G105" s="289"/>
      <c r="H105" s="289"/>
      <c r="I105" s="289"/>
      <c r="J105" s="289"/>
      <c r="K105" s="289"/>
      <c r="L105" s="290"/>
      <c r="M105" s="294"/>
      <c r="N105" s="294"/>
      <c r="O105" s="294"/>
      <c r="P105" s="294"/>
      <c r="Q105" s="294"/>
      <c r="R105" s="294"/>
      <c r="S105" s="294"/>
      <c r="T105" s="294"/>
      <c r="U105" s="294"/>
      <c r="V105" s="294"/>
      <c r="W105" s="135"/>
      <c r="X105" s="136"/>
      <c r="Y105" s="137"/>
      <c r="Z105" s="237" t="str">
        <f>IFERROR(VLOOKUP(Y105, 【参考】数式用!$A$4:$B$54, 2, FALSE), "")</f>
        <v/>
      </c>
    </row>
    <row r="106" spans="1:26" ht="38.25" customHeight="1">
      <c r="A106" s="20"/>
      <c r="B106" s="110">
        <f t="shared" ref="B106:B139" si="1">B105+1</f>
        <v>67</v>
      </c>
      <c r="C106" s="288"/>
      <c r="D106" s="289"/>
      <c r="E106" s="289"/>
      <c r="F106" s="289"/>
      <c r="G106" s="289"/>
      <c r="H106" s="289"/>
      <c r="I106" s="289"/>
      <c r="J106" s="289"/>
      <c r="K106" s="289"/>
      <c r="L106" s="290"/>
      <c r="M106" s="294"/>
      <c r="N106" s="294"/>
      <c r="O106" s="294"/>
      <c r="P106" s="294"/>
      <c r="Q106" s="294"/>
      <c r="R106" s="294"/>
      <c r="S106" s="294"/>
      <c r="T106" s="294"/>
      <c r="U106" s="294"/>
      <c r="V106" s="294"/>
      <c r="W106" s="135"/>
      <c r="X106" s="136"/>
      <c r="Y106" s="137"/>
      <c r="Z106" s="237" t="str">
        <f>IFERROR(VLOOKUP(Y106, 【参考】数式用!$A$4:$B$54, 2, FALSE), "")</f>
        <v/>
      </c>
    </row>
    <row r="107" spans="1:26" ht="38.25" customHeight="1">
      <c r="A107" s="20"/>
      <c r="B107" s="110">
        <f t="shared" si="1"/>
        <v>68</v>
      </c>
      <c r="C107" s="288"/>
      <c r="D107" s="289"/>
      <c r="E107" s="289"/>
      <c r="F107" s="289"/>
      <c r="G107" s="289"/>
      <c r="H107" s="289"/>
      <c r="I107" s="289"/>
      <c r="J107" s="289"/>
      <c r="K107" s="289"/>
      <c r="L107" s="290"/>
      <c r="M107" s="294"/>
      <c r="N107" s="294"/>
      <c r="O107" s="294"/>
      <c r="P107" s="294"/>
      <c r="Q107" s="294"/>
      <c r="R107" s="294"/>
      <c r="S107" s="294"/>
      <c r="T107" s="294"/>
      <c r="U107" s="294"/>
      <c r="V107" s="294"/>
      <c r="W107" s="135"/>
      <c r="X107" s="136"/>
      <c r="Y107" s="137"/>
      <c r="Z107" s="237" t="str">
        <f>IFERROR(VLOOKUP(Y107, 【参考】数式用!$A$4:$B$54, 2, FALSE), "")</f>
        <v/>
      </c>
    </row>
    <row r="108" spans="1:26" ht="38.25" customHeight="1">
      <c r="A108" s="20"/>
      <c r="B108" s="110">
        <f t="shared" si="1"/>
        <v>69</v>
      </c>
      <c r="C108" s="288"/>
      <c r="D108" s="289"/>
      <c r="E108" s="289"/>
      <c r="F108" s="289"/>
      <c r="G108" s="289"/>
      <c r="H108" s="289"/>
      <c r="I108" s="289"/>
      <c r="J108" s="289"/>
      <c r="K108" s="289"/>
      <c r="L108" s="290"/>
      <c r="M108" s="294"/>
      <c r="N108" s="294"/>
      <c r="O108" s="294"/>
      <c r="P108" s="294"/>
      <c r="Q108" s="294"/>
      <c r="R108" s="294"/>
      <c r="S108" s="294"/>
      <c r="T108" s="294"/>
      <c r="U108" s="294"/>
      <c r="V108" s="294"/>
      <c r="W108" s="135"/>
      <c r="X108" s="136"/>
      <c r="Y108" s="137"/>
      <c r="Z108" s="237" t="str">
        <f>IFERROR(VLOOKUP(Y108, 【参考】数式用!$A$4:$B$54, 2, FALSE), "")</f>
        <v/>
      </c>
    </row>
    <row r="109" spans="1:26" ht="38.25" customHeight="1">
      <c r="A109" s="20"/>
      <c r="B109" s="110">
        <f t="shared" si="1"/>
        <v>70</v>
      </c>
      <c r="C109" s="288"/>
      <c r="D109" s="289"/>
      <c r="E109" s="289"/>
      <c r="F109" s="289"/>
      <c r="G109" s="289"/>
      <c r="H109" s="289"/>
      <c r="I109" s="289"/>
      <c r="J109" s="289"/>
      <c r="K109" s="289"/>
      <c r="L109" s="290"/>
      <c r="M109" s="294"/>
      <c r="N109" s="294"/>
      <c r="O109" s="294"/>
      <c r="P109" s="294"/>
      <c r="Q109" s="294"/>
      <c r="R109" s="294"/>
      <c r="S109" s="294"/>
      <c r="T109" s="294"/>
      <c r="U109" s="294"/>
      <c r="V109" s="294"/>
      <c r="W109" s="135"/>
      <c r="X109" s="136"/>
      <c r="Y109" s="137"/>
      <c r="Z109" s="237" t="str">
        <f>IFERROR(VLOOKUP(Y109, 【参考】数式用!$A$4:$B$54, 2, FALSE), "")</f>
        <v/>
      </c>
    </row>
    <row r="110" spans="1:26" ht="38.25" customHeight="1">
      <c r="A110" s="20"/>
      <c r="B110" s="110">
        <f t="shared" si="1"/>
        <v>71</v>
      </c>
      <c r="C110" s="288"/>
      <c r="D110" s="289"/>
      <c r="E110" s="289"/>
      <c r="F110" s="289"/>
      <c r="G110" s="289"/>
      <c r="H110" s="289"/>
      <c r="I110" s="289"/>
      <c r="J110" s="289"/>
      <c r="K110" s="289"/>
      <c r="L110" s="290"/>
      <c r="M110" s="294"/>
      <c r="N110" s="294"/>
      <c r="O110" s="294"/>
      <c r="P110" s="294"/>
      <c r="Q110" s="294"/>
      <c r="R110" s="294"/>
      <c r="S110" s="294"/>
      <c r="T110" s="294"/>
      <c r="U110" s="294"/>
      <c r="V110" s="294"/>
      <c r="W110" s="135"/>
      <c r="X110" s="136"/>
      <c r="Y110" s="137"/>
      <c r="Z110" s="237" t="str">
        <f>IFERROR(VLOOKUP(Y110, 【参考】数式用!$A$4:$B$54, 2, FALSE), "")</f>
        <v/>
      </c>
    </row>
    <row r="111" spans="1:26" ht="38.25" customHeight="1">
      <c r="A111" s="20"/>
      <c r="B111" s="110">
        <f t="shared" si="1"/>
        <v>72</v>
      </c>
      <c r="C111" s="288"/>
      <c r="D111" s="289"/>
      <c r="E111" s="289"/>
      <c r="F111" s="289"/>
      <c r="G111" s="289"/>
      <c r="H111" s="289"/>
      <c r="I111" s="289"/>
      <c r="J111" s="289"/>
      <c r="K111" s="289"/>
      <c r="L111" s="290"/>
      <c r="M111" s="294"/>
      <c r="N111" s="294"/>
      <c r="O111" s="294"/>
      <c r="P111" s="294"/>
      <c r="Q111" s="294"/>
      <c r="R111" s="294"/>
      <c r="S111" s="294"/>
      <c r="T111" s="294"/>
      <c r="U111" s="294"/>
      <c r="V111" s="294"/>
      <c r="W111" s="135"/>
      <c r="X111" s="136"/>
      <c r="Y111" s="137"/>
      <c r="Z111" s="237" t="str">
        <f>IFERROR(VLOOKUP(Y111, 【参考】数式用!$A$4:$B$54, 2, FALSE), "")</f>
        <v/>
      </c>
    </row>
    <row r="112" spans="1:26" ht="38.25" customHeight="1">
      <c r="A112" s="20"/>
      <c r="B112" s="110">
        <f t="shared" si="1"/>
        <v>73</v>
      </c>
      <c r="C112" s="288"/>
      <c r="D112" s="289"/>
      <c r="E112" s="289"/>
      <c r="F112" s="289"/>
      <c r="G112" s="289"/>
      <c r="H112" s="289"/>
      <c r="I112" s="289"/>
      <c r="J112" s="289"/>
      <c r="K112" s="289"/>
      <c r="L112" s="290"/>
      <c r="M112" s="294"/>
      <c r="N112" s="294"/>
      <c r="O112" s="294"/>
      <c r="P112" s="294"/>
      <c r="Q112" s="294"/>
      <c r="R112" s="294"/>
      <c r="S112" s="294"/>
      <c r="T112" s="294"/>
      <c r="U112" s="294"/>
      <c r="V112" s="294"/>
      <c r="W112" s="135"/>
      <c r="X112" s="136"/>
      <c r="Y112" s="137"/>
      <c r="Z112" s="237" t="str">
        <f>IFERROR(VLOOKUP(Y112, 【参考】数式用!$A$4:$B$54, 2, FALSE), "")</f>
        <v/>
      </c>
    </row>
    <row r="113" spans="1:26" ht="38.25" customHeight="1">
      <c r="A113" s="20"/>
      <c r="B113" s="110">
        <f t="shared" si="1"/>
        <v>74</v>
      </c>
      <c r="C113" s="288"/>
      <c r="D113" s="289"/>
      <c r="E113" s="289"/>
      <c r="F113" s="289"/>
      <c r="G113" s="289"/>
      <c r="H113" s="289"/>
      <c r="I113" s="289"/>
      <c r="J113" s="289"/>
      <c r="K113" s="289"/>
      <c r="L113" s="290"/>
      <c r="M113" s="294"/>
      <c r="N113" s="294"/>
      <c r="O113" s="294"/>
      <c r="P113" s="294"/>
      <c r="Q113" s="294"/>
      <c r="R113" s="294"/>
      <c r="S113" s="294"/>
      <c r="T113" s="294"/>
      <c r="U113" s="294"/>
      <c r="V113" s="294"/>
      <c r="W113" s="135"/>
      <c r="X113" s="136"/>
      <c r="Y113" s="137"/>
      <c r="Z113" s="237" t="str">
        <f>IFERROR(VLOOKUP(Y113, 【参考】数式用!$A$4:$B$54, 2, FALSE), "")</f>
        <v/>
      </c>
    </row>
    <row r="114" spans="1:26" ht="38.25" customHeight="1">
      <c r="A114" s="20"/>
      <c r="B114" s="110">
        <f t="shared" si="1"/>
        <v>75</v>
      </c>
      <c r="C114" s="288"/>
      <c r="D114" s="289"/>
      <c r="E114" s="289"/>
      <c r="F114" s="289"/>
      <c r="G114" s="289"/>
      <c r="H114" s="289"/>
      <c r="I114" s="289"/>
      <c r="J114" s="289"/>
      <c r="K114" s="289"/>
      <c r="L114" s="290"/>
      <c r="M114" s="294"/>
      <c r="N114" s="294"/>
      <c r="O114" s="294"/>
      <c r="P114" s="294"/>
      <c r="Q114" s="294"/>
      <c r="R114" s="294"/>
      <c r="S114" s="294"/>
      <c r="T114" s="294"/>
      <c r="U114" s="294"/>
      <c r="V114" s="294"/>
      <c r="W114" s="135"/>
      <c r="X114" s="136"/>
      <c r="Y114" s="137"/>
      <c r="Z114" s="237" t="str">
        <f>IFERROR(VLOOKUP(Y114, 【参考】数式用!$A$4:$B$54, 2, FALSE), "")</f>
        <v/>
      </c>
    </row>
    <row r="115" spans="1:26" ht="38.25" customHeight="1">
      <c r="A115" s="20"/>
      <c r="B115" s="110">
        <f t="shared" si="1"/>
        <v>76</v>
      </c>
      <c r="C115" s="288"/>
      <c r="D115" s="289"/>
      <c r="E115" s="289"/>
      <c r="F115" s="289"/>
      <c r="G115" s="289"/>
      <c r="H115" s="289"/>
      <c r="I115" s="289"/>
      <c r="J115" s="289"/>
      <c r="K115" s="289"/>
      <c r="L115" s="290"/>
      <c r="M115" s="294"/>
      <c r="N115" s="294"/>
      <c r="O115" s="294"/>
      <c r="P115" s="294"/>
      <c r="Q115" s="294"/>
      <c r="R115" s="294"/>
      <c r="S115" s="294"/>
      <c r="T115" s="294"/>
      <c r="U115" s="294"/>
      <c r="V115" s="294"/>
      <c r="W115" s="135"/>
      <c r="X115" s="136"/>
      <c r="Y115" s="137"/>
      <c r="Z115" s="237" t="str">
        <f>IFERROR(VLOOKUP(Y115, 【参考】数式用!$A$4:$B$54, 2, FALSE), "")</f>
        <v/>
      </c>
    </row>
    <row r="116" spans="1:26" ht="38.25" customHeight="1">
      <c r="A116" s="20"/>
      <c r="B116" s="110">
        <f t="shared" si="1"/>
        <v>77</v>
      </c>
      <c r="C116" s="288"/>
      <c r="D116" s="289"/>
      <c r="E116" s="289"/>
      <c r="F116" s="289"/>
      <c r="G116" s="289"/>
      <c r="H116" s="289"/>
      <c r="I116" s="289"/>
      <c r="J116" s="289"/>
      <c r="K116" s="289"/>
      <c r="L116" s="290"/>
      <c r="M116" s="294"/>
      <c r="N116" s="294"/>
      <c r="O116" s="294"/>
      <c r="P116" s="294"/>
      <c r="Q116" s="294"/>
      <c r="R116" s="294"/>
      <c r="S116" s="294"/>
      <c r="T116" s="294"/>
      <c r="U116" s="294"/>
      <c r="V116" s="294"/>
      <c r="W116" s="135"/>
      <c r="X116" s="136"/>
      <c r="Y116" s="137"/>
      <c r="Z116" s="237" t="str">
        <f>IFERROR(VLOOKUP(Y116, 【参考】数式用!$A$4:$B$54, 2, FALSE), "")</f>
        <v/>
      </c>
    </row>
    <row r="117" spans="1:26" ht="38.25" customHeight="1">
      <c r="A117" s="20"/>
      <c r="B117" s="110">
        <f t="shared" si="1"/>
        <v>78</v>
      </c>
      <c r="C117" s="288"/>
      <c r="D117" s="289"/>
      <c r="E117" s="289"/>
      <c r="F117" s="289"/>
      <c r="G117" s="289"/>
      <c r="H117" s="289"/>
      <c r="I117" s="289"/>
      <c r="J117" s="289"/>
      <c r="K117" s="289"/>
      <c r="L117" s="290"/>
      <c r="M117" s="294"/>
      <c r="N117" s="294"/>
      <c r="O117" s="294"/>
      <c r="P117" s="294"/>
      <c r="Q117" s="294"/>
      <c r="R117" s="294"/>
      <c r="S117" s="294"/>
      <c r="T117" s="294"/>
      <c r="U117" s="294"/>
      <c r="V117" s="294"/>
      <c r="W117" s="135"/>
      <c r="X117" s="136"/>
      <c r="Y117" s="137"/>
      <c r="Z117" s="237" t="str">
        <f>IFERROR(VLOOKUP(Y117, 【参考】数式用!$A$4:$B$54, 2, FALSE), "")</f>
        <v/>
      </c>
    </row>
    <row r="118" spans="1:26" ht="38.25" customHeight="1">
      <c r="A118" s="20"/>
      <c r="B118" s="110">
        <f t="shared" si="1"/>
        <v>79</v>
      </c>
      <c r="C118" s="288"/>
      <c r="D118" s="289"/>
      <c r="E118" s="289"/>
      <c r="F118" s="289"/>
      <c r="G118" s="289"/>
      <c r="H118" s="289"/>
      <c r="I118" s="289"/>
      <c r="J118" s="289"/>
      <c r="K118" s="289"/>
      <c r="L118" s="290"/>
      <c r="M118" s="294"/>
      <c r="N118" s="294"/>
      <c r="O118" s="294"/>
      <c r="P118" s="294"/>
      <c r="Q118" s="294"/>
      <c r="R118" s="294"/>
      <c r="S118" s="294"/>
      <c r="T118" s="294"/>
      <c r="U118" s="294"/>
      <c r="V118" s="294"/>
      <c r="W118" s="135"/>
      <c r="X118" s="136"/>
      <c r="Y118" s="137"/>
      <c r="Z118" s="237" t="str">
        <f>IFERROR(VLOOKUP(Y118, 【参考】数式用!$A$4:$B$54, 2, FALSE), "")</f>
        <v/>
      </c>
    </row>
    <row r="119" spans="1:26" ht="38.25" customHeight="1">
      <c r="A119" s="20"/>
      <c r="B119" s="110">
        <f t="shared" si="1"/>
        <v>80</v>
      </c>
      <c r="C119" s="288"/>
      <c r="D119" s="289"/>
      <c r="E119" s="289"/>
      <c r="F119" s="289"/>
      <c r="G119" s="289"/>
      <c r="H119" s="289"/>
      <c r="I119" s="289"/>
      <c r="J119" s="289"/>
      <c r="K119" s="289"/>
      <c r="L119" s="290"/>
      <c r="M119" s="294"/>
      <c r="N119" s="294"/>
      <c r="O119" s="294"/>
      <c r="P119" s="294"/>
      <c r="Q119" s="294"/>
      <c r="R119" s="294"/>
      <c r="S119" s="294"/>
      <c r="T119" s="294"/>
      <c r="U119" s="294"/>
      <c r="V119" s="294"/>
      <c r="W119" s="135"/>
      <c r="X119" s="136"/>
      <c r="Y119" s="137"/>
      <c r="Z119" s="237" t="str">
        <f>IFERROR(VLOOKUP(Y119, 【参考】数式用!$A$4:$B$54, 2, FALSE), "")</f>
        <v/>
      </c>
    </row>
    <row r="120" spans="1:26" ht="38.25" customHeight="1">
      <c r="A120" s="20"/>
      <c r="B120" s="110">
        <f t="shared" si="1"/>
        <v>81</v>
      </c>
      <c r="C120" s="288"/>
      <c r="D120" s="289"/>
      <c r="E120" s="289"/>
      <c r="F120" s="289"/>
      <c r="G120" s="289"/>
      <c r="H120" s="289"/>
      <c r="I120" s="289"/>
      <c r="J120" s="289"/>
      <c r="K120" s="289"/>
      <c r="L120" s="290"/>
      <c r="M120" s="294"/>
      <c r="N120" s="294"/>
      <c r="O120" s="294"/>
      <c r="P120" s="294"/>
      <c r="Q120" s="294"/>
      <c r="R120" s="294"/>
      <c r="S120" s="294"/>
      <c r="T120" s="294"/>
      <c r="U120" s="294"/>
      <c r="V120" s="294"/>
      <c r="W120" s="135"/>
      <c r="X120" s="136"/>
      <c r="Y120" s="137"/>
      <c r="Z120" s="237" t="str">
        <f>IFERROR(VLOOKUP(Y120, 【参考】数式用!$A$4:$B$54, 2, FALSE), "")</f>
        <v/>
      </c>
    </row>
    <row r="121" spans="1:26" ht="38.25" customHeight="1">
      <c r="A121" s="20"/>
      <c r="B121" s="110">
        <f t="shared" si="1"/>
        <v>82</v>
      </c>
      <c r="C121" s="288"/>
      <c r="D121" s="289"/>
      <c r="E121" s="289"/>
      <c r="F121" s="289"/>
      <c r="G121" s="289"/>
      <c r="H121" s="289"/>
      <c r="I121" s="289"/>
      <c r="J121" s="289"/>
      <c r="K121" s="289"/>
      <c r="L121" s="290"/>
      <c r="M121" s="294"/>
      <c r="N121" s="294"/>
      <c r="O121" s="294"/>
      <c r="P121" s="294"/>
      <c r="Q121" s="294"/>
      <c r="R121" s="294"/>
      <c r="S121" s="294"/>
      <c r="T121" s="294"/>
      <c r="U121" s="294"/>
      <c r="V121" s="294"/>
      <c r="W121" s="135"/>
      <c r="X121" s="136"/>
      <c r="Y121" s="137"/>
      <c r="Z121" s="237" t="str">
        <f>IFERROR(VLOOKUP(Y121, 【参考】数式用!$A$4:$B$54, 2, FALSE), "")</f>
        <v/>
      </c>
    </row>
    <row r="122" spans="1:26" ht="38.25" customHeight="1">
      <c r="A122" s="20"/>
      <c r="B122" s="110">
        <f t="shared" si="1"/>
        <v>83</v>
      </c>
      <c r="C122" s="288"/>
      <c r="D122" s="289"/>
      <c r="E122" s="289"/>
      <c r="F122" s="289"/>
      <c r="G122" s="289"/>
      <c r="H122" s="289"/>
      <c r="I122" s="289"/>
      <c r="J122" s="289"/>
      <c r="K122" s="289"/>
      <c r="L122" s="290"/>
      <c r="M122" s="294"/>
      <c r="N122" s="294"/>
      <c r="O122" s="294"/>
      <c r="P122" s="294"/>
      <c r="Q122" s="294"/>
      <c r="R122" s="294"/>
      <c r="S122" s="294"/>
      <c r="T122" s="294"/>
      <c r="U122" s="294"/>
      <c r="V122" s="294"/>
      <c r="W122" s="135"/>
      <c r="X122" s="136"/>
      <c r="Y122" s="137"/>
      <c r="Z122" s="237" t="str">
        <f>IFERROR(VLOOKUP(Y122, 【参考】数式用!$A$4:$B$54, 2, FALSE), "")</f>
        <v/>
      </c>
    </row>
    <row r="123" spans="1:26" ht="38.25" customHeight="1">
      <c r="A123" s="20"/>
      <c r="B123" s="110">
        <f t="shared" si="1"/>
        <v>84</v>
      </c>
      <c r="C123" s="288"/>
      <c r="D123" s="289"/>
      <c r="E123" s="289"/>
      <c r="F123" s="289"/>
      <c r="G123" s="289"/>
      <c r="H123" s="289"/>
      <c r="I123" s="289"/>
      <c r="J123" s="289"/>
      <c r="K123" s="289"/>
      <c r="L123" s="290"/>
      <c r="M123" s="294"/>
      <c r="N123" s="294"/>
      <c r="O123" s="294"/>
      <c r="P123" s="294"/>
      <c r="Q123" s="294"/>
      <c r="R123" s="294"/>
      <c r="S123" s="294"/>
      <c r="T123" s="294"/>
      <c r="U123" s="294"/>
      <c r="V123" s="294"/>
      <c r="W123" s="135"/>
      <c r="X123" s="136"/>
      <c r="Y123" s="137"/>
      <c r="Z123" s="237" t="str">
        <f>IFERROR(VLOOKUP(Y123, 【参考】数式用!$A$4:$B$54, 2, FALSE), "")</f>
        <v/>
      </c>
    </row>
    <row r="124" spans="1:26" ht="38.25" customHeight="1">
      <c r="A124" s="20"/>
      <c r="B124" s="110">
        <f t="shared" si="1"/>
        <v>85</v>
      </c>
      <c r="C124" s="288"/>
      <c r="D124" s="289"/>
      <c r="E124" s="289"/>
      <c r="F124" s="289"/>
      <c r="G124" s="289"/>
      <c r="H124" s="289"/>
      <c r="I124" s="289"/>
      <c r="J124" s="289"/>
      <c r="K124" s="289"/>
      <c r="L124" s="290"/>
      <c r="M124" s="294"/>
      <c r="N124" s="294"/>
      <c r="O124" s="294"/>
      <c r="P124" s="294"/>
      <c r="Q124" s="294"/>
      <c r="R124" s="294"/>
      <c r="S124" s="294"/>
      <c r="T124" s="294"/>
      <c r="U124" s="294"/>
      <c r="V124" s="294"/>
      <c r="W124" s="135"/>
      <c r="X124" s="136"/>
      <c r="Y124" s="137"/>
      <c r="Z124" s="237" t="str">
        <f>IFERROR(VLOOKUP(Y124, 【参考】数式用!$A$4:$B$54, 2, FALSE), "")</f>
        <v/>
      </c>
    </row>
    <row r="125" spans="1:26" ht="38.25" customHeight="1">
      <c r="A125" s="20"/>
      <c r="B125" s="110">
        <f t="shared" si="1"/>
        <v>86</v>
      </c>
      <c r="C125" s="288"/>
      <c r="D125" s="289"/>
      <c r="E125" s="289"/>
      <c r="F125" s="289"/>
      <c r="G125" s="289"/>
      <c r="H125" s="289"/>
      <c r="I125" s="289"/>
      <c r="J125" s="289"/>
      <c r="K125" s="289"/>
      <c r="L125" s="290"/>
      <c r="M125" s="294"/>
      <c r="N125" s="294"/>
      <c r="O125" s="294"/>
      <c r="P125" s="294"/>
      <c r="Q125" s="294"/>
      <c r="R125" s="294"/>
      <c r="S125" s="294"/>
      <c r="T125" s="294"/>
      <c r="U125" s="294"/>
      <c r="V125" s="294"/>
      <c r="W125" s="135"/>
      <c r="X125" s="136"/>
      <c r="Y125" s="137"/>
      <c r="Z125" s="237" t="str">
        <f>IFERROR(VLOOKUP(Y125, 【参考】数式用!$A$4:$B$54, 2, FALSE), "")</f>
        <v/>
      </c>
    </row>
    <row r="126" spans="1:26" ht="38.25" customHeight="1">
      <c r="A126" s="20"/>
      <c r="B126" s="110">
        <f t="shared" si="1"/>
        <v>87</v>
      </c>
      <c r="C126" s="288"/>
      <c r="D126" s="289"/>
      <c r="E126" s="289"/>
      <c r="F126" s="289"/>
      <c r="G126" s="289"/>
      <c r="H126" s="289"/>
      <c r="I126" s="289"/>
      <c r="J126" s="289"/>
      <c r="K126" s="289"/>
      <c r="L126" s="290"/>
      <c r="M126" s="294"/>
      <c r="N126" s="294"/>
      <c r="O126" s="294"/>
      <c r="P126" s="294"/>
      <c r="Q126" s="294"/>
      <c r="R126" s="294"/>
      <c r="S126" s="294"/>
      <c r="T126" s="294"/>
      <c r="U126" s="294"/>
      <c r="V126" s="294"/>
      <c r="W126" s="135"/>
      <c r="X126" s="136"/>
      <c r="Y126" s="137"/>
      <c r="Z126" s="237" t="str">
        <f>IFERROR(VLOOKUP(Y126, 【参考】数式用!$A$4:$B$54, 2, FALSE), "")</f>
        <v/>
      </c>
    </row>
    <row r="127" spans="1:26" ht="38.25" customHeight="1">
      <c r="A127" s="20"/>
      <c r="B127" s="110">
        <f t="shared" si="1"/>
        <v>88</v>
      </c>
      <c r="C127" s="288"/>
      <c r="D127" s="289"/>
      <c r="E127" s="289"/>
      <c r="F127" s="289"/>
      <c r="G127" s="289"/>
      <c r="H127" s="289"/>
      <c r="I127" s="289"/>
      <c r="J127" s="289"/>
      <c r="K127" s="289"/>
      <c r="L127" s="290"/>
      <c r="M127" s="294"/>
      <c r="N127" s="294"/>
      <c r="O127" s="294"/>
      <c r="P127" s="294"/>
      <c r="Q127" s="294"/>
      <c r="R127" s="294"/>
      <c r="S127" s="294"/>
      <c r="T127" s="294"/>
      <c r="U127" s="294"/>
      <c r="V127" s="294"/>
      <c r="W127" s="135"/>
      <c r="X127" s="136"/>
      <c r="Y127" s="137"/>
      <c r="Z127" s="237" t="str">
        <f>IFERROR(VLOOKUP(Y127, 【参考】数式用!$A$4:$B$54, 2, FALSE), "")</f>
        <v/>
      </c>
    </row>
    <row r="128" spans="1:26" ht="38.25" customHeight="1">
      <c r="A128" s="20"/>
      <c r="B128" s="110">
        <f t="shared" si="1"/>
        <v>89</v>
      </c>
      <c r="C128" s="288"/>
      <c r="D128" s="289"/>
      <c r="E128" s="289"/>
      <c r="F128" s="289"/>
      <c r="G128" s="289"/>
      <c r="H128" s="289"/>
      <c r="I128" s="289"/>
      <c r="J128" s="289"/>
      <c r="K128" s="289"/>
      <c r="L128" s="290"/>
      <c r="M128" s="294"/>
      <c r="N128" s="294"/>
      <c r="O128" s="294"/>
      <c r="P128" s="294"/>
      <c r="Q128" s="294"/>
      <c r="R128" s="294"/>
      <c r="S128" s="294"/>
      <c r="T128" s="294"/>
      <c r="U128" s="294"/>
      <c r="V128" s="294"/>
      <c r="W128" s="135"/>
      <c r="X128" s="136"/>
      <c r="Y128" s="137"/>
      <c r="Z128" s="237" t="str">
        <f>IFERROR(VLOOKUP(Y128, 【参考】数式用!$A$4:$B$54, 2, FALSE), "")</f>
        <v/>
      </c>
    </row>
    <row r="129" spans="1:26" ht="38.25" customHeight="1">
      <c r="A129" s="20"/>
      <c r="B129" s="110">
        <f t="shared" si="1"/>
        <v>90</v>
      </c>
      <c r="C129" s="288"/>
      <c r="D129" s="289"/>
      <c r="E129" s="289"/>
      <c r="F129" s="289"/>
      <c r="G129" s="289"/>
      <c r="H129" s="289"/>
      <c r="I129" s="289"/>
      <c r="J129" s="289"/>
      <c r="K129" s="289"/>
      <c r="L129" s="290"/>
      <c r="M129" s="294"/>
      <c r="N129" s="294"/>
      <c r="O129" s="294"/>
      <c r="P129" s="294"/>
      <c r="Q129" s="294"/>
      <c r="R129" s="294"/>
      <c r="S129" s="294"/>
      <c r="T129" s="294"/>
      <c r="U129" s="294"/>
      <c r="V129" s="294"/>
      <c r="W129" s="135"/>
      <c r="X129" s="136"/>
      <c r="Y129" s="137"/>
      <c r="Z129" s="237" t="str">
        <f>IFERROR(VLOOKUP(Y129, 【参考】数式用!$A$4:$B$54, 2, FALSE), "")</f>
        <v/>
      </c>
    </row>
    <row r="130" spans="1:26" ht="38.25" customHeight="1">
      <c r="A130" s="20"/>
      <c r="B130" s="110">
        <f t="shared" si="1"/>
        <v>91</v>
      </c>
      <c r="C130" s="288"/>
      <c r="D130" s="289"/>
      <c r="E130" s="289"/>
      <c r="F130" s="289"/>
      <c r="G130" s="289"/>
      <c r="H130" s="289"/>
      <c r="I130" s="289"/>
      <c r="J130" s="289"/>
      <c r="K130" s="289"/>
      <c r="L130" s="290"/>
      <c r="M130" s="294"/>
      <c r="N130" s="294"/>
      <c r="O130" s="294"/>
      <c r="P130" s="294"/>
      <c r="Q130" s="294"/>
      <c r="R130" s="294"/>
      <c r="S130" s="294"/>
      <c r="T130" s="294"/>
      <c r="U130" s="294"/>
      <c r="V130" s="294"/>
      <c r="W130" s="135"/>
      <c r="X130" s="136"/>
      <c r="Y130" s="137"/>
      <c r="Z130" s="237" t="str">
        <f>IFERROR(VLOOKUP(Y130, 【参考】数式用!$A$4:$B$54, 2, FALSE), "")</f>
        <v/>
      </c>
    </row>
    <row r="131" spans="1:26" ht="38.25" customHeight="1">
      <c r="A131" s="20"/>
      <c r="B131" s="110">
        <f t="shared" si="1"/>
        <v>92</v>
      </c>
      <c r="C131" s="288"/>
      <c r="D131" s="289"/>
      <c r="E131" s="289"/>
      <c r="F131" s="289"/>
      <c r="G131" s="289"/>
      <c r="H131" s="289"/>
      <c r="I131" s="289"/>
      <c r="J131" s="289"/>
      <c r="K131" s="289"/>
      <c r="L131" s="290"/>
      <c r="M131" s="294"/>
      <c r="N131" s="294"/>
      <c r="O131" s="294"/>
      <c r="P131" s="294"/>
      <c r="Q131" s="294"/>
      <c r="R131" s="294"/>
      <c r="S131" s="294"/>
      <c r="T131" s="294"/>
      <c r="U131" s="294"/>
      <c r="V131" s="294"/>
      <c r="W131" s="135"/>
      <c r="X131" s="136"/>
      <c r="Y131" s="137"/>
      <c r="Z131" s="237" t="str">
        <f>IFERROR(VLOOKUP(Y131, 【参考】数式用!$A$4:$B$54, 2, FALSE), "")</f>
        <v/>
      </c>
    </row>
    <row r="132" spans="1:26" ht="38.25" customHeight="1">
      <c r="A132" s="20"/>
      <c r="B132" s="110">
        <f t="shared" si="1"/>
        <v>93</v>
      </c>
      <c r="C132" s="288"/>
      <c r="D132" s="289"/>
      <c r="E132" s="289"/>
      <c r="F132" s="289"/>
      <c r="G132" s="289"/>
      <c r="H132" s="289"/>
      <c r="I132" s="289"/>
      <c r="J132" s="289"/>
      <c r="K132" s="289"/>
      <c r="L132" s="290"/>
      <c r="M132" s="294"/>
      <c r="N132" s="294"/>
      <c r="O132" s="294"/>
      <c r="P132" s="294"/>
      <c r="Q132" s="294"/>
      <c r="R132" s="294"/>
      <c r="S132" s="294"/>
      <c r="T132" s="294"/>
      <c r="U132" s="294"/>
      <c r="V132" s="294"/>
      <c r="W132" s="135"/>
      <c r="X132" s="136"/>
      <c r="Y132" s="137"/>
      <c r="Z132" s="237" t="str">
        <f>IFERROR(VLOOKUP(Y132, 【参考】数式用!$A$4:$B$54, 2, FALSE), "")</f>
        <v/>
      </c>
    </row>
    <row r="133" spans="1:26" ht="38.25" customHeight="1">
      <c r="A133" s="20"/>
      <c r="B133" s="110">
        <f t="shared" si="1"/>
        <v>94</v>
      </c>
      <c r="C133" s="288"/>
      <c r="D133" s="289"/>
      <c r="E133" s="289"/>
      <c r="F133" s="289"/>
      <c r="G133" s="289"/>
      <c r="H133" s="289"/>
      <c r="I133" s="289"/>
      <c r="J133" s="289"/>
      <c r="K133" s="289"/>
      <c r="L133" s="290"/>
      <c r="M133" s="294"/>
      <c r="N133" s="294"/>
      <c r="O133" s="294"/>
      <c r="P133" s="294"/>
      <c r="Q133" s="294"/>
      <c r="R133" s="294"/>
      <c r="S133" s="294"/>
      <c r="T133" s="294"/>
      <c r="U133" s="294"/>
      <c r="V133" s="294"/>
      <c r="W133" s="135"/>
      <c r="X133" s="136"/>
      <c r="Y133" s="137"/>
      <c r="Z133" s="237" t="str">
        <f>IFERROR(VLOOKUP(Y133, 【参考】数式用!$A$4:$B$54, 2, FALSE), "")</f>
        <v/>
      </c>
    </row>
    <row r="134" spans="1:26" ht="38.25" customHeight="1">
      <c r="A134" s="20"/>
      <c r="B134" s="110">
        <f t="shared" si="1"/>
        <v>95</v>
      </c>
      <c r="C134" s="288"/>
      <c r="D134" s="289"/>
      <c r="E134" s="289"/>
      <c r="F134" s="289"/>
      <c r="G134" s="289"/>
      <c r="H134" s="289"/>
      <c r="I134" s="289"/>
      <c r="J134" s="289"/>
      <c r="K134" s="289"/>
      <c r="L134" s="290"/>
      <c r="M134" s="294"/>
      <c r="N134" s="294"/>
      <c r="O134" s="294"/>
      <c r="P134" s="294"/>
      <c r="Q134" s="294"/>
      <c r="R134" s="294"/>
      <c r="S134" s="294"/>
      <c r="T134" s="294"/>
      <c r="U134" s="294"/>
      <c r="V134" s="294"/>
      <c r="W134" s="135"/>
      <c r="X134" s="136"/>
      <c r="Y134" s="137"/>
      <c r="Z134" s="237" t="str">
        <f>IFERROR(VLOOKUP(Y134, 【参考】数式用!$A$4:$B$54, 2, FALSE), "")</f>
        <v/>
      </c>
    </row>
    <row r="135" spans="1:26" ht="38.25" customHeight="1">
      <c r="A135" s="20"/>
      <c r="B135" s="110">
        <f t="shared" si="1"/>
        <v>96</v>
      </c>
      <c r="C135" s="288"/>
      <c r="D135" s="289"/>
      <c r="E135" s="289"/>
      <c r="F135" s="289"/>
      <c r="G135" s="289"/>
      <c r="H135" s="289"/>
      <c r="I135" s="289"/>
      <c r="J135" s="289"/>
      <c r="K135" s="289"/>
      <c r="L135" s="290"/>
      <c r="M135" s="294"/>
      <c r="N135" s="294"/>
      <c r="O135" s="294"/>
      <c r="P135" s="294"/>
      <c r="Q135" s="294"/>
      <c r="R135" s="294"/>
      <c r="S135" s="294"/>
      <c r="T135" s="294"/>
      <c r="U135" s="294"/>
      <c r="V135" s="294"/>
      <c r="W135" s="135"/>
      <c r="X135" s="136"/>
      <c r="Y135" s="137"/>
      <c r="Z135" s="237" t="str">
        <f>IFERROR(VLOOKUP(Y135, 【参考】数式用!$A$4:$B$54, 2, FALSE), "")</f>
        <v/>
      </c>
    </row>
    <row r="136" spans="1:26" ht="38.25" customHeight="1">
      <c r="A136" s="20"/>
      <c r="B136" s="110">
        <f t="shared" si="1"/>
        <v>97</v>
      </c>
      <c r="C136" s="288"/>
      <c r="D136" s="289"/>
      <c r="E136" s="289"/>
      <c r="F136" s="289"/>
      <c r="G136" s="289"/>
      <c r="H136" s="289"/>
      <c r="I136" s="289"/>
      <c r="J136" s="289"/>
      <c r="K136" s="289"/>
      <c r="L136" s="290"/>
      <c r="M136" s="294"/>
      <c r="N136" s="294"/>
      <c r="O136" s="294"/>
      <c r="P136" s="294"/>
      <c r="Q136" s="294"/>
      <c r="R136" s="294"/>
      <c r="S136" s="294"/>
      <c r="T136" s="294"/>
      <c r="U136" s="294"/>
      <c r="V136" s="294"/>
      <c r="W136" s="135"/>
      <c r="X136" s="136"/>
      <c r="Y136" s="137"/>
      <c r="Z136" s="237" t="str">
        <f>IFERROR(VLOOKUP(Y136, 【参考】数式用!$A$4:$B$54, 2, FALSE), "")</f>
        <v/>
      </c>
    </row>
    <row r="137" spans="1:26" ht="38.25" customHeight="1">
      <c r="A137" s="20"/>
      <c r="B137" s="110">
        <f t="shared" si="1"/>
        <v>98</v>
      </c>
      <c r="C137" s="288"/>
      <c r="D137" s="289"/>
      <c r="E137" s="289"/>
      <c r="F137" s="289"/>
      <c r="G137" s="289"/>
      <c r="H137" s="289"/>
      <c r="I137" s="289"/>
      <c r="J137" s="289"/>
      <c r="K137" s="289"/>
      <c r="L137" s="290"/>
      <c r="M137" s="294"/>
      <c r="N137" s="294"/>
      <c r="O137" s="294"/>
      <c r="P137" s="294"/>
      <c r="Q137" s="294"/>
      <c r="R137" s="294"/>
      <c r="S137" s="294"/>
      <c r="T137" s="294"/>
      <c r="U137" s="294"/>
      <c r="V137" s="294"/>
      <c r="W137" s="135"/>
      <c r="X137" s="136"/>
      <c r="Y137" s="137"/>
      <c r="Z137" s="237" t="str">
        <f>IFERROR(VLOOKUP(Y137, 【参考】数式用!$A$4:$B$54, 2, FALSE), "")</f>
        <v/>
      </c>
    </row>
    <row r="138" spans="1:26" ht="38.25" customHeight="1">
      <c r="A138" s="20"/>
      <c r="B138" s="110">
        <f t="shared" si="1"/>
        <v>99</v>
      </c>
      <c r="C138" s="288"/>
      <c r="D138" s="289"/>
      <c r="E138" s="289"/>
      <c r="F138" s="289"/>
      <c r="G138" s="289"/>
      <c r="H138" s="289"/>
      <c r="I138" s="289"/>
      <c r="J138" s="289"/>
      <c r="K138" s="289"/>
      <c r="L138" s="290"/>
      <c r="M138" s="294"/>
      <c r="N138" s="294"/>
      <c r="O138" s="294"/>
      <c r="P138" s="294"/>
      <c r="Q138" s="294"/>
      <c r="R138" s="294"/>
      <c r="S138" s="294"/>
      <c r="T138" s="294"/>
      <c r="U138" s="294"/>
      <c r="V138" s="294"/>
      <c r="W138" s="135"/>
      <c r="X138" s="136"/>
      <c r="Y138" s="137"/>
      <c r="Z138" s="237" t="str">
        <f>IFERROR(VLOOKUP(Y138, 【参考】数式用!$A$4:$B$54, 2, FALSE), "")</f>
        <v/>
      </c>
    </row>
    <row r="139" spans="1:26" ht="38.25" customHeight="1" thickBot="1">
      <c r="A139" s="20"/>
      <c r="B139" s="110">
        <f t="shared" si="1"/>
        <v>100</v>
      </c>
      <c r="C139" s="291"/>
      <c r="D139" s="292"/>
      <c r="E139" s="292"/>
      <c r="F139" s="292"/>
      <c r="G139" s="292"/>
      <c r="H139" s="292"/>
      <c r="I139" s="292"/>
      <c r="J139" s="292"/>
      <c r="K139" s="292"/>
      <c r="L139" s="293"/>
      <c r="M139" s="301"/>
      <c r="N139" s="301"/>
      <c r="O139" s="301"/>
      <c r="P139" s="301"/>
      <c r="Q139" s="301"/>
      <c r="R139" s="301"/>
      <c r="S139" s="301"/>
      <c r="T139" s="301"/>
      <c r="U139" s="301"/>
      <c r="V139" s="301"/>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49999999999999" customHeight="1">
      <c r="M141" s="240"/>
      <c r="N141" s="240"/>
      <c r="O141" s="240"/>
      <c r="P141" s="240"/>
      <c r="Q141" s="240"/>
      <c r="R141" s="240"/>
      <c r="S141" s="240"/>
      <c r="T141" s="240"/>
      <c r="U141" s="240"/>
      <c r="V141" s="240"/>
      <c r="W141" s="240"/>
    </row>
    <row r="142" spans="1:26" ht="20.149999999999999" customHeight="1">
      <c r="M142" s="240"/>
      <c r="N142" s="240"/>
      <c r="O142" s="240"/>
      <c r="P142" s="240"/>
      <c r="Q142" s="240"/>
      <c r="R142" s="240"/>
      <c r="S142" s="240"/>
      <c r="T142" s="240"/>
      <c r="U142" s="240"/>
      <c r="V142" s="240"/>
      <c r="W142" s="240"/>
    </row>
    <row r="143" spans="1:26" ht="20.149999999999999" customHeight="1">
      <c r="M143" s="240"/>
      <c r="N143" s="240"/>
      <c r="O143" s="240"/>
      <c r="P143" s="240"/>
      <c r="Q143" s="240"/>
      <c r="R143" s="240"/>
      <c r="S143" s="240"/>
      <c r="T143" s="240"/>
      <c r="U143" s="240"/>
      <c r="V143" s="240"/>
      <c r="W143" s="240"/>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5"/>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23A9-34C5-4B6A-BBF9-72CF11FAB4F0}">
  <sheetPr>
    <tabColor rgb="FFFFFF00"/>
  </sheetPr>
  <dimension ref="A1:BJ44"/>
  <sheetViews>
    <sheetView showGridLines="0" showZeros="0" view="pageBreakPreview" zoomScaleNormal="120" zoomScaleSheetLayoutView="100" workbookViewId="0"/>
  </sheetViews>
  <sheetFormatPr defaultColWidth="2.26953125" defaultRowHeight="12"/>
  <cols>
    <col min="1" max="1" width="2.6328125" style="272" customWidth="1"/>
    <col min="2" max="2" width="2.453125" style="272" bestFit="1" customWidth="1"/>
    <col min="3" max="16384" width="2.26953125" style="272"/>
  </cols>
  <sheetData>
    <row r="1" spans="1:42" ht="13">
      <c r="A1" s="269" t="s">
        <v>2054</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1"/>
    </row>
    <row r="2" spans="1:42" ht="22.5" customHeight="1">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row>
    <row r="3" spans="1:42" ht="13">
      <c r="A3" s="270"/>
      <c r="B3" s="270"/>
      <c r="C3" s="273"/>
      <c r="D3" s="273"/>
      <c r="E3" s="270"/>
      <c r="F3" s="270"/>
      <c r="G3" s="270"/>
      <c r="H3" s="270"/>
      <c r="I3" s="270"/>
      <c r="J3" s="270"/>
      <c r="K3" s="270"/>
      <c r="L3" s="270"/>
      <c r="M3" s="270"/>
      <c r="N3" s="270"/>
      <c r="O3" s="270"/>
      <c r="P3" s="270"/>
      <c r="Q3" s="270"/>
      <c r="R3" s="270"/>
      <c r="S3" s="270"/>
      <c r="T3" s="270"/>
      <c r="U3" s="270"/>
      <c r="V3" s="270"/>
      <c r="W3" s="270"/>
      <c r="X3" s="270"/>
      <c r="Y3" s="270"/>
      <c r="Z3" s="270"/>
      <c r="AA3" s="270"/>
      <c r="AB3" s="270"/>
      <c r="AC3" s="271" t="s">
        <v>2055</v>
      </c>
      <c r="AD3" s="568">
        <v>8</v>
      </c>
      <c r="AE3" s="568"/>
      <c r="AF3" s="273" t="s">
        <v>2056</v>
      </c>
      <c r="AG3" s="568">
        <f>'別紙様式3-1（補助金　総括表）'!G45</f>
        <v>0</v>
      </c>
      <c r="AH3" s="568"/>
      <c r="AI3" s="273" t="s">
        <v>2057</v>
      </c>
      <c r="AJ3" s="568">
        <f>'別紙様式3-1（補助金　総括表）'!J45</f>
        <v>0</v>
      </c>
      <c r="AK3" s="568"/>
      <c r="AL3" s="273" t="s">
        <v>2058</v>
      </c>
      <c r="AM3" s="273"/>
    </row>
    <row r="4" spans="1:42" ht="45" customHeight="1">
      <c r="A4" s="270"/>
      <c r="B4" s="270"/>
      <c r="C4" s="273"/>
      <c r="D4" s="273"/>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row>
    <row r="5" spans="1:42" ht="18" customHeight="1">
      <c r="A5" s="375" t="s">
        <v>2059</v>
      </c>
      <c r="B5" s="375"/>
      <c r="C5" s="375"/>
      <c r="D5" s="375"/>
      <c r="E5" s="375"/>
      <c r="F5" s="375"/>
      <c r="G5" s="375"/>
      <c r="H5" s="270"/>
      <c r="I5" s="270" t="s">
        <v>2060</v>
      </c>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row>
    <row r="6" spans="1:42" ht="45" customHeight="1">
      <c r="A6" s="271"/>
      <c r="B6" s="271"/>
      <c r="C6" s="271"/>
      <c r="D6" s="271"/>
      <c r="E6" s="271"/>
      <c r="F6" s="271"/>
      <c r="G6" s="271"/>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row>
    <row r="7" spans="1:42" ht="15.75" customHeight="1">
      <c r="A7" s="271"/>
      <c r="B7" s="271"/>
      <c r="C7" s="271"/>
      <c r="D7" s="271"/>
      <c r="E7" s="271"/>
      <c r="F7" s="271"/>
      <c r="G7" s="271"/>
      <c r="H7" s="270"/>
      <c r="I7" s="270"/>
      <c r="J7" s="270"/>
      <c r="K7" s="270"/>
      <c r="L7" s="270"/>
      <c r="M7" s="270"/>
      <c r="N7" s="270"/>
      <c r="O7" s="375" t="s">
        <v>2061</v>
      </c>
      <c r="P7" s="375"/>
      <c r="Q7" s="375"/>
      <c r="R7" s="375"/>
      <c r="S7" s="375"/>
      <c r="T7" s="375"/>
      <c r="U7" s="375"/>
      <c r="V7" s="375"/>
      <c r="W7" s="569" t="str">
        <f>IFERROR(基本情報入力シート!M25&amp;" "&amp;基本情報入力シート!M26,"")</f>
        <v xml:space="preserve"> </v>
      </c>
      <c r="X7" s="569"/>
      <c r="Y7" s="569"/>
      <c r="Z7" s="569"/>
      <c r="AA7" s="569"/>
      <c r="AB7" s="569"/>
      <c r="AC7" s="569"/>
      <c r="AD7" s="569"/>
      <c r="AE7" s="569"/>
      <c r="AF7" s="569"/>
      <c r="AG7" s="569"/>
      <c r="AH7" s="569"/>
      <c r="AI7" s="569"/>
      <c r="AJ7" s="569"/>
      <c r="AK7" s="569"/>
      <c r="AL7" s="270"/>
      <c r="AM7" s="270"/>
    </row>
    <row r="8" spans="1:42" ht="15.75" customHeight="1">
      <c r="A8" s="271"/>
      <c r="B8" s="271"/>
      <c r="C8" s="271"/>
      <c r="D8" s="271"/>
      <c r="E8" s="271"/>
      <c r="F8" s="271"/>
      <c r="G8" s="271"/>
      <c r="H8" s="270"/>
      <c r="I8" s="270"/>
      <c r="J8" s="270"/>
      <c r="K8" s="270"/>
      <c r="L8" s="270"/>
      <c r="M8" s="270"/>
      <c r="N8" s="270"/>
      <c r="O8" s="375" t="s">
        <v>2062</v>
      </c>
      <c r="P8" s="375"/>
      <c r="Q8" s="375"/>
      <c r="R8" s="375"/>
      <c r="S8" s="375"/>
      <c r="T8" s="375"/>
      <c r="U8" s="375"/>
      <c r="V8" s="375"/>
      <c r="W8" s="569" t="str">
        <f>IF(基本情報入力シート!M23="","",基本情報入力シート!M23)</f>
        <v/>
      </c>
      <c r="X8" s="569"/>
      <c r="Y8" s="569"/>
      <c r="Z8" s="569"/>
      <c r="AA8" s="569"/>
      <c r="AB8" s="569"/>
      <c r="AC8" s="569"/>
      <c r="AD8" s="569"/>
      <c r="AE8" s="569"/>
      <c r="AF8" s="569"/>
      <c r="AG8" s="569"/>
      <c r="AH8" s="569"/>
      <c r="AI8" s="569"/>
      <c r="AJ8" s="569"/>
      <c r="AK8" s="569"/>
      <c r="AL8" s="271"/>
      <c r="AM8" s="270"/>
    </row>
    <row r="9" spans="1:42" ht="15.75" customHeight="1">
      <c r="A9" s="271"/>
      <c r="B9" s="271"/>
      <c r="C9" s="271"/>
      <c r="D9" s="271"/>
      <c r="E9" s="271"/>
      <c r="F9" s="271"/>
      <c r="G9" s="271"/>
      <c r="H9" s="270"/>
      <c r="I9" s="270"/>
      <c r="J9" s="270"/>
      <c r="K9" s="270"/>
      <c r="L9" s="270"/>
      <c r="M9" s="270"/>
      <c r="N9" s="270"/>
      <c r="O9" s="382"/>
      <c r="P9" s="382"/>
      <c r="Q9" s="382"/>
      <c r="R9" s="382"/>
      <c r="S9" s="382"/>
      <c r="T9" s="382"/>
      <c r="U9" s="382"/>
      <c r="V9" s="382"/>
      <c r="W9" s="570" t="str">
        <f>'別紙様式3-1（補助金　総括表）'!S46&amp;"　"&amp;'別紙様式3-1（補助金　総括表）'!Z46</f>
        <v>　</v>
      </c>
      <c r="X9" s="570"/>
      <c r="Y9" s="570"/>
      <c r="Z9" s="570"/>
      <c r="AA9" s="570"/>
      <c r="AB9" s="570"/>
      <c r="AC9" s="570"/>
      <c r="AD9" s="570"/>
      <c r="AE9" s="570"/>
      <c r="AF9" s="570"/>
      <c r="AG9" s="570"/>
      <c r="AH9" s="570"/>
      <c r="AI9" s="570"/>
      <c r="AJ9" s="570"/>
      <c r="AK9" s="570"/>
      <c r="AL9" s="271"/>
      <c r="AM9" s="270"/>
    </row>
    <row r="10" spans="1:42" ht="60" customHeight="1">
      <c r="A10" s="271"/>
      <c r="B10" s="271"/>
      <c r="C10" s="271"/>
      <c r="D10" s="271"/>
      <c r="E10" s="271"/>
      <c r="F10" s="271"/>
      <c r="G10" s="271"/>
      <c r="H10" s="270"/>
      <c r="I10" s="270"/>
      <c r="J10" s="270"/>
      <c r="K10" s="270"/>
      <c r="L10" s="270"/>
      <c r="M10" s="270"/>
      <c r="N10" s="270"/>
      <c r="O10" s="270"/>
      <c r="P10" s="270"/>
      <c r="Q10" s="270"/>
      <c r="R10" s="270"/>
      <c r="S10" s="270"/>
      <c r="T10" s="270"/>
      <c r="U10" s="270"/>
      <c r="V10" s="270"/>
      <c r="W10" s="383"/>
      <c r="X10" s="384"/>
      <c r="Y10" s="384"/>
      <c r="Z10" s="384"/>
      <c r="AA10" s="384"/>
      <c r="AB10" s="384"/>
      <c r="AC10" s="384"/>
      <c r="AD10" s="384"/>
      <c r="AE10" s="384"/>
      <c r="AF10" s="384"/>
      <c r="AG10" s="384"/>
      <c r="AH10" s="384"/>
      <c r="AI10" s="384"/>
      <c r="AJ10" s="384"/>
      <c r="AK10" s="384"/>
      <c r="AL10" s="270"/>
      <c r="AM10" s="270"/>
    </row>
    <row r="11" spans="1:42" ht="18" customHeight="1">
      <c r="A11" s="385" t="s">
        <v>2063</v>
      </c>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row>
    <row r="12" spans="1:42" ht="56.25" customHeight="1">
      <c r="A12" s="270"/>
      <c r="B12" s="270"/>
      <c r="C12" s="273"/>
      <c r="D12" s="273"/>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row>
    <row r="13" spans="1:42" ht="13.5" customHeight="1">
      <c r="A13" s="274"/>
      <c r="B13" s="386" t="s">
        <v>2064</v>
      </c>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274"/>
      <c r="AM13" s="274"/>
    </row>
    <row r="14" spans="1:42" ht="57" customHeight="1">
      <c r="A14" s="274"/>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274"/>
      <c r="AM14" s="274"/>
    </row>
    <row r="15" spans="1:42" ht="13.5" customHeight="1">
      <c r="A15" s="270"/>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P15" s="275"/>
    </row>
    <row r="16" spans="1:42" ht="13.5" customHeight="1">
      <c r="A16" s="270"/>
      <c r="B16" s="276" t="s">
        <v>2065</v>
      </c>
      <c r="D16" s="270" t="s">
        <v>2066</v>
      </c>
      <c r="E16" s="270"/>
      <c r="F16" s="270"/>
      <c r="G16" s="270"/>
      <c r="H16" s="270"/>
      <c r="I16" s="270"/>
      <c r="J16" s="270"/>
      <c r="K16" s="270"/>
      <c r="L16" s="270" t="s">
        <v>2067</v>
      </c>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row>
    <row r="17" spans="1:62" ht="13.5" customHeight="1">
      <c r="A17" s="270"/>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row>
    <row r="18" spans="1:62" ht="13.5" customHeight="1">
      <c r="A18" s="270"/>
      <c r="B18" s="276" t="s">
        <v>2068</v>
      </c>
      <c r="D18" s="270" t="s">
        <v>2069</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row>
    <row r="19" spans="1:62" ht="13.5" customHeight="1">
      <c r="A19" s="270"/>
      <c r="B19" s="276"/>
      <c r="D19" s="277" t="s">
        <v>2070</v>
      </c>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0"/>
    </row>
    <row r="20" spans="1:62" ht="13.5" customHeight="1">
      <c r="A20" s="270"/>
      <c r="B20" s="276"/>
      <c r="D20" s="277"/>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0"/>
    </row>
    <row r="21" spans="1:62" ht="13.5" customHeight="1">
      <c r="A21" s="270"/>
      <c r="B21" s="276" t="s">
        <v>2071</v>
      </c>
      <c r="D21" s="277" t="s">
        <v>2072</v>
      </c>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0"/>
    </row>
    <row r="22" spans="1:62" ht="13.5" customHeight="1">
      <c r="A22" s="270"/>
      <c r="B22" s="276"/>
      <c r="D22" s="277" t="s">
        <v>2073</v>
      </c>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0"/>
    </row>
    <row r="23" spans="1:62" ht="13.5" customHeight="1">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row>
    <row r="24" spans="1:62" ht="13.5" customHeight="1">
      <c r="A24" s="270"/>
      <c r="B24" s="276" t="s">
        <v>2074</v>
      </c>
      <c r="C24" s="278"/>
      <c r="D24" s="278" t="s">
        <v>2075</v>
      </c>
      <c r="E24" s="278"/>
      <c r="F24" s="278"/>
      <c r="G24" s="278"/>
      <c r="H24" s="278"/>
      <c r="I24" s="278"/>
      <c r="J24" s="278"/>
      <c r="K24" s="278"/>
      <c r="L24" s="387"/>
      <c r="M24" s="387"/>
      <c r="N24" s="387"/>
      <c r="O24" s="387"/>
      <c r="P24" s="387"/>
      <c r="Q24" s="387"/>
      <c r="R24" s="387"/>
      <c r="S24" s="387"/>
      <c r="T24" s="270"/>
      <c r="U24" s="270"/>
      <c r="V24" s="270"/>
      <c r="W24" s="270"/>
      <c r="X24" s="270"/>
      <c r="Y24" s="270"/>
      <c r="Z24" s="270"/>
      <c r="AA24" s="270"/>
      <c r="AB24" s="270"/>
      <c r="AC24" s="270"/>
      <c r="AD24" s="270"/>
      <c r="AE24" s="270"/>
      <c r="AF24" s="270"/>
      <c r="AG24" s="270"/>
      <c r="AH24" s="270"/>
      <c r="AI24" s="270"/>
      <c r="AJ24" s="270"/>
      <c r="AK24" s="270"/>
      <c r="AL24" s="270"/>
      <c r="AM24" s="270"/>
      <c r="AP24" s="275"/>
    </row>
    <row r="25" spans="1:62" ht="13.5" customHeight="1">
      <c r="A25" s="270"/>
      <c r="B25" s="270"/>
      <c r="C25" s="270" t="s">
        <v>2076</v>
      </c>
      <c r="D25" s="279"/>
      <c r="E25" s="270"/>
      <c r="F25" s="270"/>
      <c r="G25" s="270"/>
      <c r="H25" s="270"/>
      <c r="I25" s="270"/>
      <c r="J25" s="270"/>
      <c r="K25" s="270"/>
      <c r="L25" s="270"/>
      <c r="M25" s="270"/>
      <c r="N25" s="270"/>
      <c r="O25" s="270"/>
      <c r="P25" s="270"/>
      <c r="Q25" s="270"/>
      <c r="R25" s="270"/>
      <c r="S25" s="270"/>
      <c r="T25" s="270"/>
      <c r="U25" s="278"/>
      <c r="V25" s="278"/>
      <c r="W25" s="278"/>
      <c r="X25" s="278"/>
      <c r="Y25" s="278"/>
      <c r="Z25" s="278"/>
      <c r="AA25" s="278"/>
      <c r="AB25" s="278"/>
      <c r="AC25" s="270"/>
      <c r="AD25" s="270"/>
      <c r="AE25" s="270"/>
      <c r="AF25" s="270"/>
      <c r="AG25" s="270"/>
      <c r="AH25" s="270"/>
      <c r="AI25" s="270"/>
      <c r="AJ25" s="270"/>
      <c r="AK25" s="270"/>
      <c r="AL25" s="270"/>
      <c r="AM25" s="270"/>
    </row>
    <row r="26" spans="1:62" ht="13">
      <c r="A26" s="270"/>
      <c r="B26" s="278"/>
      <c r="C26" s="278"/>
      <c r="D26" s="279"/>
      <c r="E26" s="280" t="s">
        <v>2077</v>
      </c>
      <c r="G26" s="278"/>
      <c r="H26" s="278"/>
      <c r="I26" s="278"/>
      <c r="J26" s="278"/>
      <c r="K26" s="278"/>
      <c r="L26" s="278"/>
      <c r="M26" s="278"/>
      <c r="N26" s="278"/>
      <c r="O26" s="278"/>
      <c r="P26" s="278"/>
      <c r="Q26" s="278"/>
      <c r="R26" s="278"/>
      <c r="S26" s="278"/>
      <c r="T26" s="278"/>
      <c r="U26" s="278"/>
      <c r="V26" s="278"/>
      <c r="W26" s="278"/>
      <c r="X26" s="278"/>
      <c r="Y26" s="278"/>
      <c r="Z26" s="278"/>
      <c r="AA26" s="278"/>
      <c r="AB26" s="278"/>
      <c r="AC26" s="270"/>
      <c r="AD26" s="270"/>
      <c r="AE26" s="270"/>
      <c r="AF26" s="270"/>
      <c r="AG26" s="270"/>
      <c r="AH26" s="270"/>
      <c r="AI26" s="270"/>
      <c r="AJ26" s="270"/>
      <c r="AK26" s="270"/>
      <c r="AL26" s="270"/>
      <c r="AM26" s="270"/>
      <c r="AP26" s="281"/>
      <c r="AQ26" s="281"/>
      <c r="AR26" s="281"/>
      <c r="AS26" s="281"/>
      <c r="AT26" s="281"/>
      <c r="AU26" s="281"/>
      <c r="AV26" s="388"/>
      <c r="AW26" s="388"/>
      <c r="AX26" s="281"/>
      <c r="AY26" s="281"/>
      <c r="AZ26" s="281"/>
      <c r="BA26" s="281"/>
      <c r="BB26" s="388"/>
      <c r="BC26" s="388"/>
      <c r="BD26" s="281"/>
      <c r="BE26" s="281"/>
      <c r="BF26" s="281"/>
      <c r="BG26" s="281"/>
      <c r="BH26" s="388"/>
      <c r="BI26" s="388"/>
      <c r="BJ26" s="281"/>
    </row>
    <row r="27" spans="1:62" ht="13">
      <c r="A27" s="278"/>
      <c r="B27" s="278"/>
      <c r="C27" s="278" t="s">
        <v>2078</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row>
    <row r="28" spans="1:62" ht="13">
      <c r="A28" s="278"/>
      <c r="B28" s="278"/>
      <c r="C28" s="278"/>
      <c r="D28" s="280"/>
      <c r="E28" s="278" t="s">
        <v>2079</v>
      </c>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row>
    <row r="29" spans="1:62" ht="13">
      <c r="A29" s="278"/>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row>
    <row r="30" spans="1:62" ht="13">
      <c r="A30" s="278"/>
      <c r="B30" s="278"/>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row>
    <row r="31" spans="1:62" ht="13">
      <c r="A31" s="278"/>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row>
    <row r="32" spans="1:62" ht="13">
      <c r="A32" s="270"/>
      <c r="B32" s="270"/>
      <c r="C32" s="270"/>
      <c r="D32" s="270"/>
      <c r="E32" s="270"/>
      <c r="F32" s="270"/>
      <c r="G32" s="270"/>
      <c r="H32" s="270"/>
      <c r="I32" s="270"/>
      <c r="J32" s="270"/>
      <c r="K32" s="270"/>
      <c r="L32" s="270"/>
      <c r="M32" s="270"/>
      <c r="N32" s="270"/>
      <c r="O32" s="270"/>
      <c r="P32" s="270"/>
      <c r="Q32" s="270"/>
      <c r="R32" s="270"/>
      <c r="S32" s="270"/>
      <c r="T32" s="270" t="s">
        <v>2080</v>
      </c>
      <c r="U32" s="270"/>
      <c r="V32" s="270"/>
      <c r="W32" s="270"/>
      <c r="X32" s="270"/>
      <c r="Y32" s="270"/>
      <c r="Z32" s="270"/>
      <c r="AA32" s="270"/>
      <c r="AB32" s="270"/>
      <c r="AC32" s="270"/>
      <c r="AD32" s="270"/>
      <c r="AE32" s="270"/>
      <c r="AF32" s="270"/>
      <c r="AG32" s="270"/>
      <c r="AH32" s="270"/>
      <c r="AI32" s="270"/>
      <c r="AJ32" s="270"/>
      <c r="AK32" s="270"/>
      <c r="AL32" s="270"/>
      <c r="AM32" s="270"/>
    </row>
    <row r="33" spans="1:39" ht="6" customHeight="1">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row>
    <row r="34" spans="1:39" ht="13">
      <c r="A34" s="270"/>
      <c r="B34" s="270"/>
      <c r="C34" s="270"/>
      <c r="D34" s="270"/>
      <c r="E34" s="270"/>
      <c r="F34" s="270"/>
      <c r="G34" s="270"/>
      <c r="H34" s="270"/>
      <c r="I34" s="270"/>
      <c r="J34" s="270"/>
      <c r="K34" s="270"/>
      <c r="L34" s="270"/>
      <c r="M34" s="270"/>
      <c r="N34" s="270"/>
      <c r="O34" s="270"/>
      <c r="P34" s="270"/>
      <c r="Q34" s="270"/>
      <c r="R34" s="270"/>
      <c r="S34" s="270"/>
      <c r="T34" s="270"/>
      <c r="U34" s="376" t="s">
        <v>2081</v>
      </c>
      <c r="V34" s="377"/>
      <c r="W34" s="377"/>
      <c r="X34" s="377"/>
      <c r="Y34" s="377"/>
      <c r="Z34" s="377"/>
      <c r="AA34" s="377"/>
      <c r="AB34" s="378"/>
      <c r="AC34" s="282" t="s">
        <v>2082</v>
      </c>
      <c r="AD34" s="571" t="str">
        <f>'別紙様式3-1（補助金　総括表）'!H8</f>
        <v>-</v>
      </c>
      <c r="AE34" s="571"/>
      <c r="AF34" s="571"/>
      <c r="AG34" s="571"/>
      <c r="AH34" s="283"/>
      <c r="AI34" s="283"/>
      <c r="AJ34" s="283"/>
      <c r="AK34" s="284"/>
      <c r="AL34" s="270"/>
      <c r="AM34" s="270"/>
    </row>
    <row r="35" spans="1:39" ht="18" customHeight="1">
      <c r="A35" s="270"/>
      <c r="B35" s="270"/>
      <c r="C35" s="270"/>
      <c r="D35" s="270"/>
      <c r="E35" s="270"/>
      <c r="F35" s="270"/>
      <c r="G35" s="270"/>
      <c r="H35" s="270"/>
      <c r="I35" s="270"/>
      <c r="J35" s="270"/>
      <c r="K35" s="270"/>
      <c r="L35" s="270"/>
      <c r="M35" s="270"/>
      <c r="N35" s="270"/>
      <c r="O35" s="270"/>
      <c r="P35" s="270"/>
      <c r="Q35" s="270"/>
      <c r="R35" s="270"/>
      <c r="S35" s="270"/>
      <c r="T35" s="270"/>
      <c r="U35" s="379"/>
      <c r="V35" s="380"/>
      <c r="W35" s="380"/>
      <c r="X35" s="380"/>
      <c r="Y35" s="380"/>
      <c r="Z35" s="380"/>
      <c r="AA35" s="380"/>
      <c r="AB35" s="381"/>
      <c r="AC35" s="572" t="str">
        <f>基本情報入力シート!M25&amp;基本情報入力シート!M26</f>
        <v/>
      </c>
      <c r="AD35" s="572"/>
      <c r="AE35" s="572"/>
      <c r="AF35" s="572"/>
      <c r="AG35" s="572"/>
      <c r="AH35" s="572"/>
      <c r="AI35" s="572"/>
      <c r="AJ35" s="572"/>
      <c r="AK35" s="572"/>
      <c r="AL35" s="270"/>
      <c r="AM35" s="270"/>
    </row>
    <row r="36" spans="1:39" ht="18.75" customHeight="1">
      <c r="A36" s="270"/>
      <c r="B36" s="270"/>
      <c r="C36" s="270"/>
      <c r="D36" s="270"/>
      <c r="E36" s="270"/>
      <c r="F36" s="270"/>
      <c r="G36" s="270"/>
      <c r="H36" s="270"/>
      <c r="I36" s="270"/>
      <c r="J36" s="270"/>
      <c r="K36" s="270"/>
      <c r="L36" s="270"/>
      <c r="M36" s="270"/>
      <c r="N36" s="270"/>
      <c r="O36" s="270"/>
      <c r="P36" s="270"/>
      <c r="Q36" s="270"/>
      <c r="R36" s="270"/>
      <c r="S36" s="270"/>
      <c r="T36" s="270"/>
      <c r="U36" s="389" t="s">
        <v>2083</v>
      </c>
      <c r="V36" s="390"/>
      <c r="W36" s="390"/>
      <c r="X36" s="390"/>
      <c r="Y36" s="390"/>
      <c r="Z36" s="390"/>
      <c r="AA36" s="390"/>
      <c r="AB36" s="285"/>
      <c r="AC36" s="573">
        <f>基本情報入力シート!M31</f>
        <v>0</v>
      </c>
      <c r="AD36" s="573"/>
      <c r="AE36" s="573"/>
      <c r="AF36" s="573"/>
      <c r="AG36" s="573"/>
      <c r="AH36" s="573"/>
      <c r="AI36" s="573"/>
      <c r="AJ36" s="573"/>
      <c r="AK36" s="573"/>
      <c r="AL36" s="270"/>
      <c r="AM36" s="270"/>
    </row>
    <row r="37" spans="1:39" ht="18.75" customHeight="1">
      <c r="A37" s="270"/>
      <c r="B37" s="270"/>
      <c r="C37" s="270"/>
      <c r="D37" s="270"/>
      <c r="E37" s="270"/>
      <c r="F37" s="270"/>
      <c r="G37" s="270"/>
      <c r="H37" s="270"/>
      <c r="I37" s="270"/>
      <c r="J37" s="270"/>
      <c r="K37" s="270"/>
      <c r="L37" s="270"/>
      <c r="M37" s="270"/>
      <c r="N37" s="270"/>
      <c r="O37" s="270"/>
      <c r="P37" s="270"/>
      <c r="Q37" s="270"/>
      <c r="R37" s="270"/>
      <c r="S37" s="270"/>
      <c r="T37" s="270"/>
      <c r="U37" s="391" t="s">
        <v>2084</v>
      </c>
      <c r="V37" s="392"/>
      <c r="W37" s="392"/>
      <c r="X37" s="393"/>
      <c r="Y37" s="397" t="s">
        <v>2085</v>
      </c>
      <c r="Z37" s="398"/>
      <c r="AA37" s="398"/>
      <c r="AB37" s="399"/>
      <c r="AC37" s="573">
        <f>基本情報入力シート!M32</f>
        <v>0</v>
      </c>
      <c r="AD37" s="573"/>
      <c r="AE37" s="573"/>
      <c r="AF37" s="573"/>
      <c r="AG37" s="573"/>
      <c r="AH37" s="573"/>
      <c r="AI37" s="573"/>
      <c r="AJ37" s="573"/>
      <c r="AK37" s="573"/>
      <c r="AL37" s="270"/>
      <c r="AM37" s="270"/>
    </row>
    <row r="38" spans="1:39" ht="18.75" customHeight="1">
      <c r="A38" s="270"/>
      <c r="B38" s="270"/>
      <c r="C38" s="270"/>
      <c r="D38" s="270"/>
      <c r="E38" s="270"/>
      <c r="F38" s="270"/>
      <c r="G38" s="270"/>
      <c r="H38" s="270"/>
      <c r="I38" s="270"/>
      <c r="J38" s="270"/>
      <c r="K38" s="270"/>
      <c r="L38" s="270"/>
      <c r="M38" s="270"/>
      <c r="N38" s="270"/>
      <c r="O38" s="270"/>
      <c r="P38" s="270"/>
      <c r="Q38" s="270"/>
      <c r="R38" s="270"/>
      <c r="S38" s="270"/>
      <c r="T38" s="270"/>
      <c r="U38" s="394"/>
      <c r="V38" s="395"/>
      <c r="W38" s="395"/>
      <c r="X38" s="396"/>
      <c r="Y38" s="397" t="s">
        <v>2086</v>
      </c>
      <c r="Z38" s="398"/>
      <c r="AA38" s="398"/>
      <c r="AB38" s="399"/>
      <c r="AC38" s="574">
        <f>基本情報入力シート!M33</f>
        <v>0</v>
      </c>
      <c r="AD38" s="573"/>
      <c r="AE38" s="573"/>
      <c r="AF38" s="573"/>
      <c r="AG38" s="573"/>
      <c r="AH38" s="573"/>
      <c r="AI38" s="573"/>
      <c r="AJ38" s="573"/>
      <c r="AK38" s="573"/>
      <c r="AL38" s="270"/>
      <c r="AM38" s="270"/>
    </row>
    <row r="39" spans="1:39" ht="18.75" customHeight="1">
      <c r="A39" s="286"/>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row>
    <row r="40" spans="1:39">
      <c r="A40" s="286"/>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row>
    <row r="41" spans="1:39">
      <c r="A41" s="286"/>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row>
    <row r="42" spans="1:39">
      <c r="A42" s="286"/>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row>
    <row r="43" spans="1:39">
      <c r="A43" s="286"/>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row>
    <row r="44" spans="1:39">
      <c r="A44" s="286"/>
      <c r="B44" s="286"/>
      <c r="C44" s="286"/>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row>
  </sheetData>
  <sheetProtection algorithmName="SHA-512" hashValue="6xSswqkdAr26+s8dxYaBKnRZcuAZNPVKQNhEYeNRRKD5YoObHY6y1oJ4bwaRi6fMXHH+s2wK1+9Cot8efG/6dQ==" saltValue="0TWYerJq0L5oUFbFxSaMAw==" spinCount="100000" sheet="1" objects="1" scenarios="1"/>
  <mergeCells count="27">
    <mergeCell ref="U37:X38"/>
    <mergeCell ref="Y37:AB37"/>
    <mergeCell ref="AC37:AK37"/>
    <mergeCell ref="Y38:AB38"/>
    <mergeCell ref="AC38:AK38"/>
    <mergeCell ref="AV26:AW26"/>
    <mergeCell ref="BB26:BC26"/>
    <mergeCell ref="BH26:BI26"/>
    <mergeCell ref="U36:AA36"/>
    <mergeCell ref="AC36:AK36"/>
    <mergeCell ref="U34:AB35"/>
    <mergeCell ref="AD34:AG34"/>
    <mergeCell ref="AC35:AK35"/>
    <mergeCell ref="O8:V8"/>
    <mergeCell ref="W8:AK8"/>
    <mergeCell ref="O9:V9"/>
    <mergeCell ref="W9:AK9"/>
    <mergeCell ref="W10:AK10"/>
    <mergeCell ref="A11:AM11"/>
    <mergeCell ref="B13:AK14"/>
    <mergeCell ref="L24:S24"/>
    <mergeCell ref="AD3:AE3"/>
    <mergeCell ref="AG3:AH3"/>
    <mergeCell ref="AJ3:AK3"/>
    <mergeCell ref="A5:G5"/>
    <mergeCell ref="O7:V7"/>
    <mergeCell ref="W7:AK7"/>
  </mergeCells>
  <phoneticPr fontId="7"/>
  <printOptions horizontalCentered="1"/>
  <pageMargins left="0.70866141732283472" right="0.70866141732283472" top="0.94488188976377951"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Normal="120" zoomScaleSheetLayoutView="100" workbookViewId="0">
      <selection activeCell="Z18" sqref="Z18:AF18"/>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41" t="s">
        <v>3</v>
      </c>
      <c r="AA1" s="441"/>
      <c r="AB1" s="441"/>
      <c r="AC1" s="441" t="str">
        <f>IF(基本情報入力シート!C18="", "", 基本情報入力シート!C18)</f>
        <v>徳島県</v>
      </c>
      <c r="AD1" s="446"/>
      <c r="AE1" s="446"/>
      <c r="AF1" s="446"/>
      <c r="AG1" s="446"/>
      <c r="AH1" s="446"/>
      <c r="AI1" s="447"/>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42" t="s">
        <v>1865</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43" t="s">
        <v>8</v>
      </c>
      <c r="B6" s="443"/>
      <c r="C6" s="443"/>
      <c r="D6" s="443"/>
      <c r="E6" s="443"/>
      <c r="F6" s="443"/>
      <c r="G6" s="444" t="str">
        <f>IF(基本情報入力シート!M22="","",基本情報入力シート!M22)</f>
        <v/>
      </c>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5"/>
    </row>
    <row r="7" spans="1:47" s="1" customFormat="1" ht="22.5" customHeight="1">
      <c r="A7" s="473" t="s">
        <v>7</v>
      </c>
      <c r="B7" s="473"/>
      <c r="C7" s="473"/>
      <c r="D7" s="473"/>
      <c r="E7" s="473"/>
      <c r="F7" s="473"/>
      <c r="G7" s="474" t="str">
        <f>IF(基本情報入力シート!M23="","",基本情報入力シート!M23)</f>
        <v/>
      </c>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5"/>
    </row>
    <row r="8" spans="1:47" s="1" customFormat="1" ht="12.75" customHeight="1">
      <c r="A8" s="476" t="s">
        <v>41</v>
      </c>
      <c r="B8" s="476"/>
      <c r="C8" s="476"/>
      <c r="D8" s="476"/>
      <c r="E8" s="476"/>
      <c r="F8" s="476"/>
      <c r="G8" s="124" t="s">
        <v>12</v>
      </c>
      <c r="H8" s="477" t="str">
        <f>IF(基本情報入力シート!AA24="－","",基本情報入力シート!AA24)</f>
        <v>-</v>
      </c>
      <c r="I8" s="477"/>
      <c r="J8" s="477"/>
      <c r="K8" s="477"/>
      <c r="L8" s="477"/>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76"/>
      <c r="B9" s="476"/>
      <c r="C9" s="476"/>
      <c r="D9" s="476"/>
      <c r="E9" s="476"/>
      <c r="F9" s="476"/>
      <c r="G9" s="478" t="str">
        <f>IF(基本情報入力シート!M25="","",基本情報入力シート!M25)</f>
        <v/>
      </c>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9"/>
    </row>
    <row r="10" spans="1:47" s="1" customFormat="1" ht="12" customHeight="1">
      <c r="A10" s="476"/>
      <c r="B10" s="476"/>
      <c r="C10" s="476"/>
      <c r="D10" s="476"/>
      <c r="E10" s="476"/>
      <c r="F10" s="476"/>
      <c r="G10" s="450" t="str">
        <f>IF(基本情報入力シート!M26="","",基本情報入力シート!M26)</f>
        <v/>
      </c>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1"/>
    </row>
    <row r="11" spans="1:47" s="1" customFormat="1" ht="15" customHeight="1">
      <c r="A11" s="448" t="s">
        <v>8</v>
      </c>
      <c r="B11" s="448"/>
      <c r="C11" s="448"/>
      <c r="D11" s="448"/>
      <c r="E11" s="448"/>
      <c r="F11" s="448"/>
      <c r="G11" s="444" t="str">
        <f>IF(基本情報入力シート!M30="","",基本情報入力シート!M30)</f>
        <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5"/>
      <c r="AS11" s="32"/>
    </row>
    <row r="12" spans="1:47" s="1" customFormat="1" ht="22.5" customHeight="1">
      <c r="A12" s="449" t="s">
        <v>42</v>
      </c>
      <c r="B12" s="449"/>
      <c r="C12" s="449"/>
      <c r="D12" s="449"/>
      <c r="E12" s="449"/>
      <c r="F12" s="449"/>
      <c r="G12" s="450" t="str">
        <f>IF(基本情報入力シート!M31="","",基本情報入力シート!M31)</f>
        <v/>
      </c>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1"/>
      <c r="AS12" s="32"/>
    </row>
    <row r="13" spans="1:47" s="1" customFormat="1" ht="17.25" customHeight="1">
      <c r="A13" s="452" t="s">
        <v>20</v>
      </c>
      <c r="B13" s="452"/>
      <c r="C13" s="452"/>
      <c r="D13" s="452"/>
      <c r="E13" s="452"/>
      <c r="F13" s="452"/>
      <c r="G13" s="453" t="s">
        <v>21</v>
      </c>
      <c r="H13" s="453"/>
      <c r="I13" s="453"/>
      <c r="J13" s="453"/>
      <c r="K13" s="454" t="str">
        <f>IF(基本情報入力シート!M32="","",基本情報入力シート!M32)</f>
        <v/>
      </c>
      <c r="L13" s="454"/>
      <c r="M13" s="454"/>
      <c r="N13" s="454"/>
      <c r="O13" s="454"/>
      <c r="P13" s="454"/>
      <c r="Q13" s="454"/>
      <c r="R13" s="454"/>
      <c r="S13" s="454"/>
      <c r="T13" s="454"/>
      <c r="U13" s="452" t="s">
        <v>22</v>
      </c>
      <c r="V13" s="452"/>
      <c r="W13" s="452"/>
      <c r="X13" s="452"/>
      <c r="Y13" s="454" t="str">
        <f>IF(基本情報入力シート!M33="","",基本情報入力シート!M33)</f>
        <v/>
      </c>
      <c r="Z13" s="454"/>
      <c r="AA13" s="454"/>
      <c r="AB13" s="454"/>
      <c r="AC13" s="454"/>
      <c r="AD13" s="454"/>
      <c r="AE13" s="454"/>
      <c r="AF13" s="454"/>
      <c r="AG13" s="454"/>
      <c r="AH13" s="454"/>
      <c r="AI13" s="454"/>
      <c r="AJ13" s="454"/>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64" t="s">
        <v>2027</v>
      </c>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5"/>
      <c r="Z16" s="459">
        <f>'別紙様式3-2（補助金　個票）'!F5</f>
        <v>0</v>
      </c>
      <c r="AA16" s="459"/>
      <c r="AB16" s="459"/>
      <c r="AC16" s="459"/>
      <c r="AD16" s="459"/>
      <c r="AE16" s="459"/>
      <c r="AF16" s="459"/>
      <c r="AG16" s="460" t="s">
        <v>44</v>
      </c>
      <c r="AH16" s="461"/>
      <c r="AI16" s="34" t="str">
        <f>IF(G7="", "", IF(SUM(Z18:AF19)&gt;=Z16, "○", "×"))</f>
        <v/>
      </c>
      <c r="AJ16" s="130"/>
      <c r="AK16" s="455" t="s">
        <v>1872</v>
      </c>
      <c r="AL16" s="455"/>
      <c r="AM16" s="455"/>
      <c r="AN16" s="455"/>
      <c r="AO16" s="455"/>
      <c r="AP16" s="455"/>
      <c r="AQ16" s="455"/>
      <c r="AR16" s="455"/>
      <c r="AS16" s="455"/>
      <c r="AT16" s="455"/>
      <c r="AU16" s="456"/>
    </row>
    <row r="17" spans="1:47" ht="19.5" customHeight="1" thickBot="1">
      <c r="A17" s="220"/>
      <c r="B17" s="462" t="s">
        <v>2051</v>
      </c>
      <c r="C17" s="468"/>
      <c r="D17" s="468"/>
      <c r="E17" s="468"/>
      <c r="F17" s="468"/>
      <c r="G17" s="468"/>
      <c r="H17" s="468"/>
      <c r="I17" s="468"/>
      <c r="J17" s="468"/>
      <c r="K17" s="468"/>
      <c r="L17" s="468"/>
      <c r="M17" s="468"/>
      <c r="N17" s="468"/>
      <c r="O17" s="468"/>
      <c r="P17" s="468"/>
      <c r="Q17" s="468"/>
      <c r="R17" s="468"/>
      <c r="S17" s="468"/>
      <c r="T17" s="468"/>
      <c r="U17" s="468"/>
      <c r="V17" s="468"/>
      <c r="W17" s="468"/>
      <c r="X17" s="468"/>
      <c r="Y17" s="469"/>
      <c r="Z17" s="470">
        <f>'別紙様式3-2（補助金　個票）'!F6</f>
        <v>0</v>
      </c>
      <c r="AA17" s="471"/>
      <c r="AB17" s="471"/>
      <c r="AC17" s="471"/>
      <c r="AD17" s="471"/>
      <c r="AE17" s="471"/>
      <c r="AF17" s="472"/>
      <c r="AG17" s="460" t="s">
        <v>44</v>
      </c>
      <c r="AH17" s="461"/>
      <c r="AI17" s="34" t="str">
        <f>IF(G8="", "", IF(Z18&gt;=Z17, "○", "×"))</f>
        <v>○</v>
      </c>
      <c r="AJ17" s="130"/>
      <c r="AK17" s="171"/>
      <c r="AL17" s="171"/>
      <c r="AM17" s="171"/>
      <c r="AN17" s="171"/>
      <c r="AO17" s="171"/>
      <c r="AP17" s="171"/>
      <c r="AQ17" s="171"/>
      <c r="AR17" s="171"/>
      <c r="AS17" s="171"/>
      <c r="AT17" s="171"/>
      <c r="AU17" s="171"/>
    </row>
    <row r="18" spans="1:47" ht="19.5" customHeight="1">
      <c r="A18" s="462" t="s">
        <v>2028</v>
      </c>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3"/>
      <c r="Z18" s="409"/>
      <c r="AA18" s="409"/>
      <c r="AB18" s="409"/>
      <c r="AC18" s="409"/>
      <c r="AD18" s="409"/>
      <c r="AE18" s="409"/>
      <c r="AF18" s="409"/>
      <c r="AG18" s="403" t="s">
        <v>44</v>
      </c>
      <c r="AH18" s="403"/>
      <c r="AI18" s="73"/>
      <c r="AJ18" s="73"/>
    </row>
    <row r="19" spans="1:47" ht="25.25" customHeight="1">
      <c r="A19" s="467" t="s">
        <v>2029</v>
      </c>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57">
        <f>SUM(Z20:AF22)</f>
        <v>0</v>
      </c>
      <c r="AA19" s="457"/>
      <c r="AB19" s="457"/>
      <c r="AC19" s="457"/>
      <c r="AD19" s="457"/>
      <c r="AE19" s="457"/>
      <c r="AF19" s="457"/>
      <c r="AG19" s="403" t="s">
        <v>44</v>
      </c>
      <c r="AH19" s="403"/>
      <c r="AI19" s="83"/>
      <c r="AJ19" s="83"/>
      <c r="AK19" s="35"/>
      <c r="AL19" s="35"/>
      <c r="AT19" s="33"/>
    </row>
    <row r="20" spans="1:47" ht="19.5" customHeight="1">
      <c r="A20" s="128"/>
      <c r="B20" s="221"/>
      <c r="C20" s="221"/>
      <c r="D20" s="221"/>
      <c r="E20" s="221"/>
      <c r="F20" s="221"/>
      <c r="G20" s="221"/>
      <c r="H20" s="221"/>
      <c r="I20" s="221"/>
      <c r="J20" s="221"/>
      <c r="K20" s="221"/>
      <c r="L20" s="458" t="s">
        <v>45</v>
      </c>
      <c r="M20" s="458"/>
      <c r="N20" s="458"/>
      <c r="O20" s="458"/>
      <c r="P20" s="458"/>
      <c r="Q20" s="458"/>
      <c r="R20" s="458"/>
      <c r="S20" s="458"/>
      <c r="T20" s="458"/>
      <c r="U20" s="458"/>
      <c r="V20" s="458"/>
      <c r="W20" s="458"/>
      <c r="X20" s="458"/>
      <c r="Y20" s="406"/>
      <c r="Z20" s="409"/>
      <c r="AA20" s="466"/>
      <c r="AB20" s="466"/>
      <c r="AC20" s="466"/>
      <c r="AD20" s="466"/>
      <c r="AE20" s="466"/>
      <c r="AF20" s="466"/>
      <c r="AG20" s="403" t="s">
        <v>44</v>
      </c>
      <c r="AH20" s="403"/>
      <c r="AI20" s="83"/>
      <c r="AJ20" s="83"/>
      <c r="AK20" s="35"/>
      <c r="AL20" s="35"/>
      <c r="AO20" s="16"/>
      <c r="AP20" s="121"/>
      <c r="AT20" s="33"/>
    </row>
    <row r="21" spans="1:47" ht="19.5" customHeight="1">
      <c r="A21" s="128"/>
      <c r="B21" s="221"/>
      <c r="C21" s="221"/>
      <c r="D21" s="221"/>
      <c r="E21" s="221"/>
      <c r="F21" s="221"/>
      <c r="G21" s="221"/>
      <c r="H21" s="221"/>
      <c r="I21" s="221"/>
      <c r="J21" s="221"/>
      <c r="K21" s="221"/>
      <c r="L21" s="406" t="s">
        <v>46</v>
      </c>
      <c r="M21" s="406"/>
      <c r="N21" s="406"/>
      <c r="O21" s="406"/>
      <c r="P21" s="406"/>
      <c r="Q21" s="406"/>
      <c r="R21" s="406"/>
      <c r="S21" s="406"/>
      <c r="T21" s="406"/>
      <c r="U21" s="406"/>
      <c r="V21" s="406"/>
      <c r="W21" s="406"/>
      <c r="X21" s="406"/>
      <c r="Y21" s="406"/>
      <c r="Z21" s="409"/>
      <c r="AA21" s="409"/>
      <c r="AB21" s="409"/>
      <c r="AC21" s="409"/>
      <c r="AD21" s="409"/>
      <c r="AE21" s="409"/>
      <c r="AF21" s="409"/>
      <c r="AG21" s="403" t="s">
        <v>44</v>
      </c>
      <c r="AH21" s="403"/>
      <c r="AI21" s="83"/>
      <c r="AJ21" s="83"/>
      <c r="AK21" s="35"/>
      <c r="AL21" s="35"/>
      <c r="AT21" s="33"/>
    </row>
    <row r="22" spans="1:47" ht="19.5" customHeight="1">
      <c r="A22" s="129"/>
      <c r="B22" s="84"/>
      <c r="C22" s="84"/>
      <c r="D22" s="84"/>
      <c r="E22" s="84"/>
      <c r="F22" s="84"/>
      <c r="G22" s="84"/>
      <c r="H22" s="84"/>
      <c r="I22" s="84"/>
      <c r="J22" s="84"/>
      <c r="K22" s="84"/>
      <c r="L22" s="416" t="s">
        <v>47</v>
      </c>
      <c r="M22" s="416"/>
      <c r="N22" s="416"/>
      <c r="O22" s="416"/>
      <c r="P22" s="416"/>
      <c r="Q22" s="416"/>
      <c r="R22" s="416"/>
      <c r="S22" s="416"/>
      <c r="T22" s="416"/>
      <c r="U22" s="416"/>
      <c r="V22" s="416"/>
      <c r="W22" s="416"/>
      <c r="X22" s="416"/>
      <c r="Y22" s="416"/>
      <c r="Z22" s="409"/>
      <c r="AA22" s="409"/>
      <c r="AB22" s="409"/>
      <c r="AC22" s="409"/>
      <c r="AD22" s="409"/>
      <c r="AE22" s="409"/>
      <c r="AF22" s="409"/>
      <c r="AG22" s="403" t="s">
        <v>44</v>
      </c>
      <c r="AH22" s="403"/>
      <c r="AI22" s="83"/>
      <c r="AJ22" s="83"/>
      <c r="AK22" s="35"/>
      <c r="AL22" s="35"/>
      <c r="AT22" s="33"/>
    </row>
    <row r="23" spans="1:47" ht="17"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31" t="s">
        <v>48</v>
      </c>
      <c r="B24" s="431"/>
      <c r="C24" s="431"/>
      <c r="D24" s="431"/>
      <c r="E24" s="431"/>
      <c r="F24" s="431"/>
      <c r="G24" s="431"/>
      <c r="H24" s="431"/>
      <c r="I24" s="431"/>
      <c r="J24" s="431"/>
      <c r="K24" s="431"/>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3" t="str">
        <f>IF(G7="", "", IF(AND(Z22&gt;0, A25=""), "×", "○"))</f>
        <v/>
      </c>
      <c r="AJ24" s="83"/>
      <c r="AK24" s="35"/>
      <c r="AL24" s="35"/>
      <c r="AT24" s="33"/>
    </row>
    <row r="25" spans="1:47" ht="31.25" customHeight="1" thickBot="1">
      <c r="A25" s="405"/>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34"/>
      <c r="AJ25" s="130"/>
      <c r="AK25" s="437" t="s">
        <v>49</v>
      </c>
      <c r="AL25" s="438"/>
      <c r="AM25" s="438"/>
      <c r="AN25" s="438"/>
      <c r="AO25" s="438"/>
      <c r="AP25" s="438"/>
      <c r="AQ25" s="438"/>
      <c r="AR25" s="438"/>
      <c r="AS25" s="438"/>
      <c r="AT25" s="438"/>
      <c r="AU25" s="439"/>
    </row>
    <row r="26" spans="1:47" s="1" customFormat="1" ht="122.4" customHeight="1">
      <c r="A26" s="410" t="s">
        <v>2030</v>
      </c>
      <c r="B26" s="410"/>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11" t="s">
        <v>1868</v>
      </c>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row>
    <row r="29" spans="1:47" ht="25.75" customHeight="1" thickBot="1">
      <c r="A29" s="122"/>
      <c r="B29" s="413" t="s">
        <v>1869</v>
      </c>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5"/>
      <c r="AI29" s="34" t="str">
        <f>IF(Z16=0,"",IF(A29="","×","○"))</f>
        <v/>
      </c>
      <c r="AJ29" s="168"/>
    </row>
    <row r="30" spans="1:47" ht="24" customHeight="1" thickBot="1">
      <c r="A30" s="122"/>
      <c r="B30" s="413" t="s">
        <v>1870</v>
      </c>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5"/>
      <c r="AI30" s="34" t="str">
        <f>IF(Z16=0,"",IF(A30="","×","○"))</f>
        <v/>
      </c>
      <c r="AJ30" s="168"/>
    </row>
    <row r="31" spans="1:47" ht="23.4" customHeight="1" thickBot="1">
      <c r="A31" s="122"/>
      <c r="B31" s="413" t="s">
        <v>1871</v>
      </c>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5"/>
      <c r="AI31" s="34" t="str">
        <f>IF(Z16=0,"",IF(A31="","×","○"))</f>
        <v/>
      </c>
      <c r="AJ31" s="168"/>
    </row>
    <row r="32" spans="1:47" ht="31.25" customHeight="1" thickBot="1">
      <c r="A32" s="122"/>
      <c r="B32" s="413" t="s">
        <v>2052</v>
      </c>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40"/>
      <c r="AI32" s="34" t="str">
        <f>IF(Z16=0,"",IF(A32="","×","○"))</f>
        <v/>
      </c>
      <c r="AJ32" s="233"/>
    </row>
    <row r="33" spans="1:47" ht="18.75" customHeight="1" thickBot="1">
      <c r="A33" s="122"/>
      <c r="B33" s="413" t="s">
        <v>2031</v>
      </c>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5"/>
      <c r="AI33" s="34" t="str">
        <f>IF(Z16=0,"",IF(A33="","×","○"))</f>
        <v/>
      </c>
    </row>
    <row r="34" spans="1:47" ht="36.65" customHeight="1">
      <c r="A34" s="410" t="s">
        <v>50</v>
      </c>
      <c r="B34" s="410"/>
      <c r="C34" s="410"/>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435"/>
      <c r="B36" s="435"/>
      <c r="C36" s="435"/>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11" t="s">
        <v>52</v>
      </c>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row>
    <row r="39" spans="1:47" ht="41" customHeight="1" thickBot="1">
      <c r="A39" s="122"/>
      <c r="B39" s="413" t="s">
        <v>53</v>
      </c>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5"/>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81" t="s">
        <v>54</v>
      </c>
      <c r="B41" s="481"/>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34" t="str">
        <f>IF(G7="", "", IF(AND(B43="✓",AND(G45&lt;&gt;"",J45&lt;&gt;"",Q45&lt;&gt;"",S46&lt;&gt;"",Z46&lt;&gt;"")),"○","×"))</f>
        <v/>
      </c>
      <c r="AJ41" s="92"/>
      <c r="AK41" s="430" t="s">
        <v>55</v>
      </c>
      <c r="AL41" s="430"/>
      <c r="AM41" s="430"/>
      <c r="AN41" s="430"/>
      <c r="AO41" s="430"/>
      <c r="AP41" s="430"/>
      <c r="AQ41" s="430"/>
      <c r="AR41" s="430"/>
      <c r="AS41" s="430"/>
      <c r="AT41" s="430"/>
      <c r="AU41" s="430"/>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489" t="s">
        <v>57</v>
      </c>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58</v>
      </c>
      <c r="C45" s="44"/>
      <c r="D45" s="428">
        <v>8</v>
      </c>
      <c r="E45" s="428"/>
      <c r="F45" s="44" t="s">
        <v>59</v>
      </c>
      <c r="G45" s="426"/>
      <c r="H45" s="427"/>
      <c r="I45" s="44" t="s">
        <v>60</v>
      </c>
      <c r="J45" s="426"/>
      <c r="K45" s="427"/>
      <c r="L45" s="44" t="s">
        <v>61</v>
      </c>
      <c r="M45" s="45"/>
      <c r="N45" s="428" t="s">
        <v>7</v>
      </c>
      <c r="O45" s="428"/>
      <c r="P45" s="428"/>
      <c r="Q45" s="429" t="str">
        <f>IF(基本情報入力シート!M23="","", 基本情報入力シート!M23)</f>
        <v/>
      </c>
      <c r="R45" s="429"/>
      <c r="S45" s="429"/>
      <c r="T45" s="429"/>
      <c r="U45" s="429"/>
      <c r="V45" s="429"/>
      <c r="W45" s="429"/>
      <c r="X45" s="429"/>
      <c r="Y45" s="429"/>
      <c r="Z45" s="429"/>
      <c r="AA45" s="429"/>
      <c r="AB45" s="429"/>
      <c r="AC45" s="429"/>
      <c r="AD45" s="429"/>
      <c r="AE45" s="429"/>
      <c r="AF45" s="429"/>
      <c r="AG45" s="429"/>
      <c r="AH45" s="429"/>
      <c r="AI45" s="46"/>
      <c r="AJ45" s="93"/>
    </row>
    <row r="46" spans="1:47" s="47" customFormat="1" ht="15.65" customHeight="1">
      <c r="A46" s="43"/>
      <c r="B46" s="48"/>
      <c r="C46" s="44"/>
      <c r="D46" s="44"/>
      <c r="E46" s="44"/>
      <c r="F46" s="44"/>
      <c r="G46" s="44"/>
      <c r="H46" s="44"/>
      <c r="I46" s="44"/>
      <c r="J46" s="44"/>
      <c r="K46" s="44"/>
      <c r="L46" s="44"/>
      <c r="M46" s="44"/>
      <c r="N46" s="412" t="s">
        <v>62</v>
      </c>
      <c r="O46" s="412"/>
      <c r="P46" s="412"/>
      <c r="Q46" s="482" t="s">
        <v>16</v>
      </c>
      <c r="R46" s="482"/>
      <c r="S46" s="408" t="str">
        <f>IF(基本情報入力シート!M27="", "", 基本情報入力シート!M27)</f>
        <v/>
      </c>
      <c r="T46" s="408"/>
      <c r="U46" s="408"/>
      <c r="V46" s="408"/>
      <c r="W46" s="408"/>
      <c r="X46" s="407" t="s">
        <v>17</v>
      </c>
      <c r="Y46" s="407"/>
      <c r="Z46" s="408" t="str">
        <f>IF(基本情報入力シート!M28="", "", 基本情報入力シート!M28)</f>
        <v/>
      </c>
      <c r="AA46" s="408"/>
      <c r="AB46" s="408"/>
      <c r="AC46" s="408"/>
      <c r="AD46" s="408"/>
      <c r="AE46" s="408"/>
      <c r="AF46" s="408"/>
      <c r="AG46" s="408"/>
      <c r="AH46" s="408"/>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404" t="s">
        <v>63</v>
      </c>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83" t="s">
        <v>43</v>
      </c>
      <c r="B53" s="483"/>
      <c r="C53" s="483"/>
      <c r="D53" s="483"/>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c r="AH53" s="483"/>
      <c r="AI53" s="483"/>
      <c r="AJ53" s="484"/>
    </row>
    <row r="54" spans="1:36">
      <c r="A54" s="417" t="s">
        <v>1873</v>
      </c>
      <c r="B54" s="418"/>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9"/>
      <c r="AJ54" s="127" t="str">
        <f>AI16</f>
        <v/>
      </c>
    </row>
    <row r="55" spans="1:36">
      <c r="A55" s="420" t="s">
        <v>2032</v>
      </c>
      <c r="B55" s="421"/>
      <c r="C55" s="421"/>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2"/>
      <c r="AJ55" s="127" t="str">
        <f>AI17</f>
        <v>○</v>
      </c>
    </row>
    <row r="56" spans="1:36">
      <c r="A56" s="423" t="s">
        <v>68</v>
      </c>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5"/>
      <c r="AJ56" s="55" t="str">
        <f>AI24</f>
        <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83" t="s">
        <v>1868</v>
      </c>
      <c r="B58" s="483"/>
      <c r="C58" s="483"/>
      <c r="D58" s="483"/>
      <c r="E58" s="483"/>
      <c r="F58" s="483"/>
      <c r="G58" s="483"/>
      <c r="H58" s="483"/>
      <c r="I58" s="483"/>
      <c r="J58" s="483"/>
      <c r="K58" s="483"/>
      <c r="L58" s="483"/>
      <c r="M58" s="483"/>
      <c r="N58" s="483"/>
      <c r="O58" s="483"/>
      <c r="P58" s="483"/>
      <c r="Q58" s="483"/>
      <c r="R58" s="483"/>
      <c r="S58" s="483"/>
      <c r="T58" s="483"/>
      <c r="U58" s="483"/>
      <c r="V58" s="483"/>
      <c r="W58" s="483"/>
      <c r="X58" s="483"/>
      <c r="Y58" s="483"/>
      <c r="Z58" s="483"/>
      <c r="AA58" s="483"/>
      <c r="AB58" s="483"/>
      <c r="AC58" s="483"/>
      <c r="AD58" s="483"/>
      <c r="AE58" s="483"/>
      <c r="AF58" s="483"/>
      <c r="AG58" s="483"/>
      <c r="AH58" s="483"/>
      <c r="AI58" s="483"/>
      <c r="AJ58" s="484"/>
    </row>
    <row r="59" spans="1:36" ht="25.25" customHeight="1">
      <c r="A59" s="400" t="s">
        <v>2022</v>
      </c>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7"/>
      <c r="AH59" s="487"/>
      <c r="AI59" s="488"/>
      <c r="AJ59" s="127" t="str">
        <f>AI29</f>
        <v/>
      </c>
    </row>
    <row r="60" spans="1:36" ht="25.25" customHeight="1">
      <c r="A60" s="400" t="s">
        <v>2023</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2"/>
      <c r="AJ60" s="127" t="str">
        <f>AI30</f>
        <v/>
      </c>
    </row>
    <row r="61" spans="1:36">
      <c r="A61" s="486" t="s">
        <v>2024</v>
      </c>
      <c r="B61" s="487"/>
      <c r="C61" s="487"/>
      <c r="D61" s="487"/>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C61" s="487"/>
      <c r="AD61" s="487"/>
      <c r="AE61" s="487"/>
      <c r="AF61" s="487"/>
      <c r="AG61" s="487"/>
      <c r="AH61" s="487"/>
      <c r="AI61" s="488"/>
      <c r="AJ61" s="127" t="str">
        <f>AI31</f>
        <v/>
      </c>
    </row>
    <row r="62" spans="1:36" ht="24" customHeight="1">
      <c r="A62" s="400" t="s">
        <v>2053</v>
      </c>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2"/>
      <c r="AJ62" s="127" t="str">
        <f>AI32</f>
        <v/>
      </c>
    </row>
    <row r="63" spans="1:36">
      <c r="A63" s="486" t="s">
        <v>2025</v>
      </c>
      <c r="B63" s="487"/>
      <c r="C63" s="487"/>
      <c r="D63" s="487"/>
      <c r="E63" s="487"/>
      <c r="F63" s="487"/>
      <c r="G63" s="487"/>
      <c r="H63" s="487"/>
      <c r="I63" s="487"/>
      <c r="J63" s="487"/>
      <c r="K63" s="487"/>
      <c r="L63" s="487"/>
      <c r="M63" s="487"/>
      <c r="N63" s="487"/>
      <c r="O63" s="487"/>
      <c r="P63" s="487"/>
      <c r="Q63" s="487"/>
      <c r="R63" s="487"/>
      <c r="S63" s="487"/>
      <c r="T63" s="487"/>
      <c r="U63" s="487"/>
      <c r="V63" s="487"/>
      <c r="W63" s="487"/>
      <c r="X63" s="487"/>
      <c r="Y63" s="487"/>
      <c r="Z63" s="487"/>
      <c r="AA63" s="487"/>
      <c r="AB63" s="487"/>
      <c r="AC63" s="487"/>
      <c r="AD63" s="487"/>
      <c r="AE63" s="487"/>
      <c r="AF63" s="487"/>
      <c r="AG63" s="487"/>
      <c r="AH63" s="487"/>
      <c r="AI63" s="488"/>
      <c r="AJ63" s="127" t="str">
        <f>AI33</f>
        <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83" t="s">
        <v>69</v>
      </c>
      <c r="B65" s="483"/>
      <c r="C65" s="483"/>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483"/>
      <c r="AI65" s="483"/>
      <c r="AJ65" s="484"/>
    </row>
    <row r="66" spans="1:36">
      <c r="A66" s="485" t="s">
        <v>70</v>
      </c>
      <c r="B66" s="485"/>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83" t="s">
        <v>71</v>
      </c>
      <c r="B68" s="483"/>
      <c r="C68" s="483"/>
      <c r="D68" s="483"/>
      <c r="E68" s="483"/>
      <c r="F68" s="483"/>
      <c r="G68" s="483"/>
      <c r="H68" s="483"/>
      <c r="I68" s="483"/>
      <c r="J68" s="483"/>
      <c r="K68" s="483"/>
      <c r="L68" s="483"/>
      <c r="M68" s="483"/>
      <c r="N68" s="483"/>
      <c r="O68" s="483"/>
      <c r="P68" s="483"/>
      <c r="Q68" s="483"/>
      <c r="R68" s="483"/>
      <c r="S68" s="483"/>
      <c r="T68" s="483"/>
      <c r="U68" s="483"/>
      <c r="V68" s="483"/>
      <c r="W68" s="483"/>
      <c r="X68" s="483"/>
      <c r="Y68" s="483"/>
      <c r="Z68" s="483"/>
      <c r="AA68" s="483"/>
      <c r="AB68" s="483"/>
      <c r="AC68" s="483"/>
      <c r="AD68" s="483"/>
      <c r="AE68" s="483"/>
      <c r="AF68" s="483"/>
      <c r="AG68" s="483"/>
      <c r="AH68" s="483"/>
      <c r="AI68" s="483"/>
      <c r="AJ68" s="484"/>
    </row>
    <row r="69" spans="1:36">
      <c r="A69" s="480" t="s">
        <v>72</v>
      </c>
      <c r="B69" s="480"/>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7"/>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85" zoomScaleNormal="85" zoomScaleSheetLayoutView="85" zoomScalePageLayoutView="70" workbookViewId="0">
      <selection activeCell="B15" sqref="B15"/>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63" hidden="1" customWidth="1"/>
    <col min="16" max="16" width="25.54296875" style="241" hidden="1" customWidth="1"/>
    <col min="17" max="17" width="23.90625" style="241" hidden="1" customWidth="1"/>
  </cols>
  <sheetData>
    <row r="1" spans="1:23" ht="23.25" customHeight="1" thickBot="1">
      <c r="A1" s="99" t="s">
        <v>73</v>
      </c>
      <c r="B1" s="73"/>
      <c r="C1" s="100"/>
      <c r="D1" s="101" t="s">
        <v>2017</v>
      </c>
      <c r="E1" s="73"/>
      <c r="F1" s="73"/>
      <c r="G1" s="73"/>
      <c r="I1" s="102" t="s">
        <v>3</v>
      </c>
      <c r="J1" s="490" t="str">
        <f>IF(基本情報入力シート!C18="", "", 基本情報入力シート!C18)</f>
        <v>徳島県</v>
      </c>
      <c r="K1" s="491"/>
      <c r="L1" s="492"/>
    </row>
    <row r="2" spans="1:23" ht="21" customHeight="1" thickBot="1">
      <c r="A2" s="73"/>
      <c r="B2" s="101"/>
      <c r="C2" s="103"/>
      <c r="D2" s="101"/>
      <c r="E2" s="101"/>
      <c r="F2" s="101"/>
      <c r="G2" s="73"/>
      <c r="H2" s="104"/>
      <c r="I2" s="104"/>
      <c r="K2" s="73"/>
      <c r="L2" s="73"/>
    </row>
    <row r="3" spans="1:23" ht="27" customHeight="1" thickBot="1">
      <c r="A3" s="523" t="s">
        <v>7</v>
      </c>
      <c r="B3" s="551"/>
      <c r="C3" s="552" t="str">
        <f>IF(基本情報入力シート!M23="","",基本情報入力シート!M23)</f>
        <v/>
      </c>
      <c r="D3" s="553"/>
      <c r="E3" s="553"/>
      <c r="F3" s="554"/>
      <c r="G3" s="73"/>
      <c r="H3" s="538" t="s">
        <v>2040</v>
      </c>
      <c r="I3" s="538"/>
      <c r="J3" s="538"/>
      <c r="K3" s="538"/>
      <c r="L3" s="538"/>
      <c r="M3" s="234"/>
      <c r="N3" s="234"/>
      <c r="O3" s="264"/>
      <c r="P3" s="260"/>
      <c r="Q3" s="260"/>
      <c r="R3" s="111"/>
      <c r="S3" s="111"/>
      <c r="T3" s="111"/>
      <c r="U3" s="111"/>
      <c r="V3" s="111"/>
      <c r="W3" s="111"/>
    </row>
    <row r="4" spans="1:23" ht="24" customHeight="1" thickBot="1">
      <c r="A4" s="105"/>
      <c r="B4" s="105"/>
      <c r="C4" s="106"/>
      <c r="D4" s="107"/>
      <c r="E4" s="107"/>
      <c r="F4" s="107"/>
      <c r="G4" s="104"/>
      <c r="H4" s="538"/>
      <c r="I4" s="538"/>
      <c r="J4" s="538"/>
      <c r="K4" s="538"/>
      <c r="L4" s="538"/>
      <c r="M4" s="234"/>
      <c r="N4" s="234"/>
      <c r="O4" s="264"/>
      <c r="P4" s="260"/>
      <c r="Q4" s="260"/>
      <c r="R4" s="111"/>
      <c r="S4" s="111"/>
      <c r="T4" s="111"/>
      <c r="U4" s="111"/>
      <c r="V4" s="111"/>
      <c r="W4" s="111"/>
    </row>
    <row r="5" spans="1:23" ht="40.25" customHeight="1" thickBot="1">
      <c r="A5" s="530" t="s">
        <v>2018</v>
      </c>
      <c r="B5" s="531"/>
      <c r="C5" s="531"/>
      <c r="D5" s="531"/>
      <c r="E5" s="532"/>
      <c r="F5" s="219">
        <f>IFERROR(SUM(H:I),"")</f>
        <v>0</v>
      </c>
      <c r="G5" s="104"/>
      <c r="H5" s="538"/>
      <c r="I5" s="538"/>
      <c r="J5" s="538"/>
      <c r="K5" s="538"/>
      <c r="L5" s="538"/>
      <c r="M5" s="234"/>
      <c r="N5" s="234"/>
      <c r="O5" s="264"/>
      <c r="P5" s="260"/>
      <c r="Q5" s="260"/>
      <c r="R5" s="111"/>
      <c r="S5" s="111"/>
      <c r="T5" s="111"/>
      <c r="U5" s="111"/>
      <c r="V5" s="111"/>
      <c r="W5" s="111"/>
    </row>
    <row r="6" spans="1:23" ht="40.25" customHeight="1" thickBot="1">
      <c r="A6" s="533" t="s">
        <v>2019</v>
      </c>
      <c r="B6" s="534"/>
      <c r="C6" s="534"/>
      <c r="D6" s="534"/>
      <c r="E6" s="535"/>
      <c r="F6" s="219">
        <f>IFERROR(SUM(K:K),"")</f>
        <v>0</v>
      </c>
      <c r="G6" s="104"/>
      <c r="H6" s="218"/>
      <c r="I6" s="218"/>
      <c r="J6" s="218"/>
      <c r="K6" s="218"/>
      <c r="L6" s="218"/>
      <c r="M6" s="234"/>
      <c r="N6" s="234"/>
      <c r="O6" s="264"/>
      <c r="P6" s="260"/>
      <c r="Q6" s="260"/>
      <c r="R6" s="217"/>
      <c r="S6" s="217"/>
      <c r="T6" s="217"/>
      <c r="U6" s="217"/>
      <c r="V6" s="217"/>
      <c r="W6" s="217"/>
    </row>
    <row r="7" spans="1:23" ht="40.2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545" t="s">
        <v>2033</v>
      </c>
      <c r="B8" s="546"/>
      <c r="C8" s="546"/>
      <c r="D8" s="546"/>
      <c r="E8" s="539" t="s">
        <v>2035</v>
      </c>
      <c r="F8" s="539"/>
      <c r="G8" s="539"/>
      <c r="H8" s="539"/>
      <c r="I8" s="539"/>
      <c r="J8" s="539"/>
      <c r="K8" s="540"/>
      <c r="L8" s="229"/>
      <c r="M8" s="222"/>
      <c r="N8" s="222"/>
      <c r="O8" s="261"/>
      <c r="P8" s="261"/>
      <c r="R8" s="217"/>
      <c r="S8" s="217"/>
      <c r="T8" s="217"/>
      <c r="U8" s="217"/>
      <c r="V8" s="217"/>
      <c r="W8" s="217"/>
    </row>
    <row r="9" spans="1:23" ht="69" customHeight="1">
      <c r="A9" s="547" t="s">
        <v>2038</v>
      </c>
      <c r="B9" s="548"/>
      <c r="C9" s="548"/>
      <c r="D9" s="548"/>
      <c r="E9" s="541" t="s">
        <v>2036</v>
      </c>
      <c r="F9" s="541"/>
      <c r="G9" s="541"/>
      <c r="H9" s="541"/>
      <c r="I9" s="541"/>
      <c r="J9" s="541"/>
      <c r="K9" s="542"/>
      <c r="L9" s="227"/>
      <c r="M9" s="223"/>
      <c r="N9" s="223"/>
      <c r="O9" s="262"/>
      <c r="P9" s="262"/>
      <c r="R9" s="217"/>
      <c r="S9" s="217"/>
      <c r="T9" s="217"/>
      <c r="U9" s="217"/>
      <c r="V9" s="217"/>
      <c r="W9" s="217"/>
    </row>
    <row r="10" spans="1:23" ht="53.4" customHeight="1" thickBot="1">
      <c r="A10" s="549" t="s">
        <v>2039</v>
      </c>
      <c r="B10" s="550"/>
      <c r="C10" s="550"/>
      <c r="D10" s="550"/>
      <c r="E10" s="543" t="s">
        <v>2037</v>
      </c>
      <c r="F10" s="543"/>
      <c r="G10" s="543"/>
      <c r="H10" s="543"/>
      <c r="I10" s="543"/>
      <c r="J10" s="543"/>
      <c r="K10" s="544"/>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516"/>
      <c r="B12" s="519" t="s">
        <v>74</v>
      </c>
      <c r="C12" s="519" t="s">
        <v>27</v>
      </c>
      <c r="D12" s="522" t="s">
        <v>28</v>
      </c>
      <c r="E12" s="522"/>
      <c r="F12" s="524" t="s">
        <v>75</v>
      </c>
      <c r="G12" s="527" t="s">
        <v>30</v>
      </c>
      <c r="H12" s="510" t="s">
        <v>2021</v>
      </c>
      <c r="I12" s="511"/>
      <c r="J12" s="501" t="s">
        <v>2015</v>
      </c>
      <c r="K12" s="504" t="s">
        <v>2020</v>
      </c>
      <c r="L12" s="507" t="s">
        <v>2016</v>
      </c>
    </row>
    <row r="13" spans="1:23" ht="39" customHeight="1">
      <c r="A13" s="517"/>
      <c r="B13" s="520"/>
      <c r="C13" s="520"/>
      <c r="D13" s="523"/>
      <c r="E13" s="523"/>
      <c r="F13" s="525"/>
      <c r="G13" s="528"/>
      <c r="H13" s="512"/>
      <c r="I13" s="513"/>
      <c r="J13" s="502"/>
      <c r="K13" s="505"/>
      <c r="L13" s="508"/>
    </row>
    <row r="14" spans="1:23" ht="57.75" customHeight="1" thickBot="1">
      <c r="A14" s="518"/>
      <c r="B14" s="521"/>
      <c r="C14" s="521"/>
      <c r="D14" s="131" t="s">
        <v>31</v>
      </c>
      <c r="E14" s="131" t="s">
        <v>32</v>
      </c>
      <c r="F14" s="526"/>
      <c r="G14" s="529"/>
      <c r="H14" s="514"/>
      <c r="I14" s="515"/>
      <c r="J14" s="503"/>
      <c r="K14" s="506"/>
      <c r="L14" s="509"/>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536"/>
      <c r="I15" s="537"/>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95"/>
      <c r="I16" s="496"/>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97"/>
      <c r="I17" s="498"/>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95"/>
      <c r="I18" s="496"/>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95"/>
      <c r="I19" s="496"/>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97"/>
      <c r="I20" s="498"/>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95"/>
      <c r="I21" s="496"/>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95"/>
      <c r="I22" s="496"/>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97"/>
      <c r="I23" s="498"/>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95"/>
      <c r="I24" s="496"/>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95"/>
      <c r="I25" s="496"/>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97"/>
      <c r="I26" s="498"/>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95"/>
      <c r="I27" s="496"/>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95"/>
      <c r="I28" s="496"/>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97"/>
      <c r="I29" s="498"/>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95"/>
      <c r="I30" s="496"/>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95"/>
      <c r="I31" s="496"/>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97"/>
      <c r="I32" s="498"/>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95"/>
      <c r="I33" s="496"/>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95"/>
      <c r="I34" s="496"/>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97"/>
      <c r="I35" s="498"/>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95"/>
      <c r="I36" s="496"/>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95"/>
      <c r="I37" s="496"/>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97"/>
      <c r="I38" s="498"/>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95"/>
      <c r="I39" s="496"/>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95"/>
      <c r="I40" s="496"/>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97"/>
      <c r="I41" s="498"/>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95"/>
      <c r="I42" s="496"/>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95"/>
      <c r="I43" s="496"/>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97"/>
      <c r="I44" s="498"/>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95"/>
      <c r="I45" s="496"/>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95"/>
      <c r="I46" s="496"/>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97"/>
      <c r="I47" s="498"/>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95"/>
      <c r="I48" s="496"/>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95"/>
      <c r="I49" s="496"/>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97"/>
      <c r="I50" s="498"/>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95"/>
      <c r="I51" s="496"/>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95"/>
      <c r="I52" s="496"/>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97"/>
      <c r="I53" s="498"/>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95"/>
      <c r="I54" s="496"/>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95"/>
      <c r="I55" s="496"/>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97"/>
      <c r="I56" s="498"/>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95"/>
      <c r="I57" s="496"/>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95"/>
      <c r="I58" s="496"/>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97"/>
      <c r="I59" s="498"/>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95"/>
      <c r="I60" s="496"/>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95"/>
      <c r="I61" s="496"/>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97"/>
      <c r="I62" s="498"/>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95"/>
      <c r="I63" s="496"/>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95"/>
      <c r="I64" s="496"/>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97"/>
      <c r="I65" s="498"/>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95"/>
      <c r="I66" s="496"/>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95"/>
      <c r="I67" s="496"/>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97"/>
      <c r="I68" s="498"/>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95"/>
      <c r="I69" s="496"/>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95"/>
      <c r="I70" s="496"/>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97"/>
      <c r="I71" s="498"/>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95"/>
      <c r="I72" s="496"/>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95"/>
      <c r="I73" s="496"/>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97"/>
      <c r="I74" s="498"/>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95"/>
      <c r="I75" s="496"/>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93"/>
      <c r="I76" s="494"/>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93"/>
      <c r="I77" s="494"/>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93"/>
      <c r="I78" s="494"/>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93"/>
      <c r="I79" s="494"/>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93"/>
      <c r="I80" s="494"/>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93"/>
      <c r="I81" s="494"/>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93"/>
      <c r="I82" s="494"/>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93"/>
      <c r="I83" s="494"/>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93"/>
      <c r="I84" s="494"/>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93"/>
      <c r="I85" s="494"/>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93"/>
      <c r="I86" s="494"/>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93"/>
      <c r="I87" s="494"/>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93"/>
      <c r="I88" s="494"/>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93"/>
      <c r="I89" s="494"/>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93"/>
      <c r="I90" s="494"/>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93"/>
      <c r="I91" s="494"/>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93"/>
      <c r="I92" s="494"/>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93"/>
      <c r="I93" s="494"/>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93"/>
      <c r="I94" s="494"/>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93"/>
      <c r="I95" s="494"/>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93"/>
      <c r="I96" s="494"/>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93"/>
      <c r="I97" s="494"/>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93"/>
      <c r="I98" s="494"/>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93"/>
      <c r="I99" s="494"/>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93"/>
      <c r="I100" s="494"/>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93"/>
      <c r="I101" s="494"/>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93"/>
      <c r="I102" s="494"/>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93"/>
      <c r="I103" s="494"/>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93"/>
      <c r="I104" s="494"/>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93"/>
      <c r="I105" s="494"/>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93"/>
      <c r="I106" s="494"/>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93"/>
      <c r="I107" s="494"/>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93"/>
      <c r="I108" s="494"/>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93"/>
      <c r="I109" s="494"/>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93"/>
      <c r="I110" s="494"/>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93"/>
      <c r="I111" s="494"/>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93"/>
      <c r="I112" s="494"/>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93"/>
      <c r="I113" s="494"/>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9"/>
      <c r="I114" s="500"/>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7"/>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1850</v>
      </c>
      <c r="B1" s="2"/>
      <c r="C1" s="2"/>
      <c r="D1" s="2"/>
      <c r="E1" s="2"/>
      <c r="F1"/>
      <c r="G1"/>
      <c r="H1"/>
      <c r="I1"/>
      <c r="J1"/>
      <c r="K1"/>
      <c r="L1"/>
      <c r="M1"/>
      <c r="N1"/>
      <c r="O1"/>
      <c r="P1"/>
      <c r="Q1"/>
      <c r="R1"/>
      <c r="S1"/>
      <c r="T1"/>
      <c r="U1" s="2" t="s">
        <v>76</v>
      </c>
      <c r="W1" s="2" t="s">
        <v>77</v>
      </c>
      <c r="X1" s="7"/>
      <c r="Z1" s="56" t="s">
        <v>78</v>
      </c>
      <c r="AB1" s="1" t="s">
        <v>79</v>
      </c>
    </row>
    <row r="2" spans="1:28" ht="26.5" thickBot="1">
      <c r="A2" s="563" t="s">
        <v>1851</v>
      </c>
      <c r="B2" s="565" t="s">
        <v>1874</v>
      </c>
      <c r="C2" s="557" t="s">
        <v>1852</v>
      </c>
      <c r="D2" s="558"/>
      <c r="E2" s="558"/>
      <c r="F2" s="555"/>
      <c r="G2" s="557" t="s">
        <v>1875</v>
      </c>
      <c r="H2" s="558"/>
      <c r="I2" s="558"/>
      <c r="J2" s="558"/>
      <c r="K2" s="558"/>
      <c r="L2" s="558"/>
      <c r="M2" s="557" t="s">
        <v>2044</v>
      </c>
      <c r="N2" s="558"/>
      <c r="O2" s="558"/>
      <c r="P2" s="558"/>
      <c r="Q2" s="558"/>
      <c r="R2" s="567"/>
      <c r="S2" s="555" t="s">
        <v>1876</v>
      </c>
      <c r="T2"/>
      <c r="U2" s="3" t="s">
        <v>31</v>
      </c>
      <c r="W2" s="3" t="s">
        <v>31</v>
      </c>
      <c r="X2" s="8" t="s">
        <v>80</v>
      </c>
      <c r="Z2" s="117" t="s">
        <v>81</v>
      </c>
      <c r="AB2" s="13" t="s">
        <v>82</v>
      </c>
    </row>
    <row r="3" spans="1:28" ht="22.5" thickBot="1">
      <c r="A3" s="564"/>
      <c r="B3" s="566"/>
      <c r="C3" s="143" t="s">
        <v>1853</v>
      </c>
      <c r="D3" s="144" t="s">
        <v>66</v>
      </c>
      <c r="E3" s="170" t="s">
        <v>67</v>
      </c>
      <c r="F3" s="556"/>
      <c r="G3" s="560" t="s">
        <v>1877</v>
      </c>
      <c r="H3" s="561"/>
      <c r="I3" s="562"/>
      <c r="J3" s="172" t="s">
        <v>1878</v>
      </c>
      <c r="K3" s="173" t="s">
        <v>1879</v>
      </c>
      <c r="L3" s="174" t="s">
        <v>1880</v>
      </c>
      <c r="M3" s="143" t="s">
        <v>2045</v>
      </c>
      <c r="N3" s="144" t="s">
        <v>2046</v>
      </c>
      <c r="O3" s="144" t="s">
        <v>2047</v>
      </c>
      <c r="P3" s="144" t="s">
        <v>2048</v>
      </c>
      <c r="Q3" s="144" t="s">
        <v>2049</v>
      </c>
      <c r="R3" s="249" t="s">
        <v>2050</v>
      </c>
      <c r="S3" s="559"/>
      <c r="T3"/>
      <c r="U3" s="4" t="s">
        <v>83</v>
      </c>
      <c r="W3" s="9" t="s">
        <v>83</v>
      </c>
      <c r="X3" s="10" t="s">
        <v>84</v>
      </c>
      <c r="Z3" s="118" t="s">
        <v>85</v>
      </c>
      <c r="AB3" s="14" t="s">
        <v>86</v>
      </c>
    </row>
    <row r="4" spans="1:28" ht="13.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3.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3.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3.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7"/>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実績報告書（様式第４号）</vt:lpstr>
      <vt:lpstr>別紙様式3-1（補助金　総括表）</vt:lpstr>
      <vt:lpstr>別紙様式3-2（補助金　個票）</vt:lpstr>
      <vt:lpstr>【参考】数式用</vt:lpstr>
      <vt:lpstr>'実績報告書（様式第４号）'!_Hlk191476892</vt:lpstr>
      <vt:lpstr>【参考】数式用!Print_Area</vt:lpstr>
      <vt:lpstr>基本情報入力シート!Print_Area</vt:lpstr>
      <vt:lpstr>'実績報告書（様式第４号）'!Print_Area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2026-03-05T01:28:41Z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