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harima.teruya\Desktop\X\引継ぎデータ\8_各種調査\R7各種調査\R8_2_3〆 公営企業に係る経営比較分析表（令和６年度決算）の分析等について\提出_財政にて入力→各課確認してもらい提出\"/>
    </mc:Choice>
  </mc:AlternateContent>
  <xr:revisionPtr revIDLastSave="0" documentId="13_ncr:1_{7BEDC1CB-0482-4C3B-AD65-E0C8A32992E1}" xr6:coauthVersionLast="47" xr6:coauthVersionMax="47" xr10:uidLastSave="{00000000-0000-0000-0000-000000000000}"/>
  <workbookProtection workbookAlgorithmName="SHA-512" workbookHashValue="pvoBHzUByTftwG2Gqw+evta5S5sXK2wzvppUYnfU4LpYATHpoLz1zxKqD5wQf2t+v1xUt8c2aLDi722yJJnPmQ==" workbookSaltValue="7+W56/vWcqhuzeq6YIzpDA==" workbookSpinCount="100000" lockStructure="1"/>
  <bookViews>
    <workbookView xWindow="-1441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L10" i="4"/>
  <c r="AD10" i="4"/>
  <c r="W10" i="4"/>
  <c r="B10" i="4"/>
  <c r="BB8" i="4"/>
  <c r="I8"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<sst xmlns="http://schemas.openxmlformats.org/spreadsheetml/2006/main" count="319" uniqueCount="115">
  <si>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</si>
  <si>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</si>
  <si>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</si>
  <si>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</si>
  <si>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</si>
  <si>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</si>
  <si>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</si>
  <si>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</si>
  <si>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</si>
  <si>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</si>
  <si>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</si>
  <si>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</si>
  <si>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</si>
  <si>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</si>
  <si>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</si>
  <si>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</si>
  <si>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</si>
  <si>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</si>
  <si>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</si>
  <si>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</si>
  <si>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</si>
  <si>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</si>
  <si>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</si>
  <si>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</si>
  <si>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</si>
  <si>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</si>
  <si>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</si>
  <si>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</si>
  <si>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</si>
  <si>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</si>
  <si>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</si>
  <si>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</si>
  <si>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</si>
  <si>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</si>
  <si>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</si>
  <si>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</si>
  <si>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</si>
  <si>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</si>
  <si>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</si>
  <si>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</si>
  <si>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</si>
  <si>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</si>
  <si>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</si>
  <si>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</si>
  <si>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</si>
  <si>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</si>
  <si>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</si>
  <si>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</si>
  <si>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</si>
  <si>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</si>
  <si>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</si>
  <si>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</si>
  <si>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</si>
  <si>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</si>
  <si>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</si>
  <si>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</si>
  <si>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</si>
  <si>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</si>
  <si>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</si>
  <si>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</si>
  <si>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</si>
  <si>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</si>
  <si>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</si>
  <si>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</si>
  <si>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</si>
  <si>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</si>
  <si>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</si>
  <si>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</si>
  <si>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</si>
  <si>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</si>
  <si>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</si>
  <si>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</si>
  <si>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</si>
  <si>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</si>
  <si>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</si>
  <si>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</si>
  <si>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</si>
  <si>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</si>
  <si>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</si>
  <si>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</si>
  <si>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</si>
  <si>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</si>
  <si>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</si>
  <si>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</si>
  <si>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</si>
  <si>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</si>
  <si>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</si>
  <si>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</si>
  <si>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</si>
  <si>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</si>
  <si>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</si>
  <si>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</si>
  <si>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</si>
  <si>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</si>
  <si>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</si>
  <si>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</si>
  <si>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美波町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</si>
  <si>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</si>
  <si>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</si>
  <si>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</si>
  <si>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</si>
  <si>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</si>
  <si>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</si>
  <si>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</si>
  <si>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</si>
  <si>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</si>
  <si>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</si>
  <si>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</si>
  <si>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</si>
  <si>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</si>
  <si>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</si>
  <si>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</si>
  <si>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経常収支比率は100％を超えており、ゆとりのない経営状況であるといえる。使用料以外の収入である一般会計からの繰入金が必要であることからも、一層の効率化が求められる。
　水洗化率が90％を超えているにもかかわらず、経費回収率は30％程度であることから、収益は頭打ちの状況であり、支出を抑えなければ経営改善は不可能である。
企業債残高対事業規模比率が5,700%となっており、平均値を大きく上回っている。施設利用率が30％となっていることから、施設規模の縮減を踏まえた経営方針が必要である。</t>
    <rPh sb="13" eb="14">
      <t>コ</t>
    </rPh>
    <rPh sb="25" eb="29">
      <t>ケイエイジョウキョウ</t>
    </rPh>
    <rPh sb="59" eb="61">
      <t>ヒツヨウ</t>
    </rPh>
    <rPh sb="70" eb="72">
      <t>イッソウ</t>
    </rPh>
    <rPh sb="73" eb="76">
      <t>コウリツカ</t>
    </rPh>
    <rPh sb="77" eb="78">
      <t>モト</t>
    </rPh>
    <rPh sb="85" eb="89">
      <t>スイセンカリツ</t>
    </rPh>
    <rPh sb="94" eb="95">
      <t>コ</t>
    </rPh>
    <rPh sb="107" eb="112">
      <t>ケイヒカイシュウリツ</t>
    </rPh>
    <rPh sb="116" eb="118">
      <t>テイド</t>
    </rPh>
    <rPh sb="126" eb="128">
      <t>シュウエキ</t>
    </rPh>
    <rPh sb="129" eb="131">
      <t>アタマウ</t>
    </rPh>
    <rPh sb="133" eb="135">
      <t>ジョウキョウ</t>
    </rPh>
    <rPh sb="139" eb="141">
      <t>シシュツ</t>
    </rPh>
    <rPh sb="142" eb="143">
      <t>オサ</t>
    </rPh>
    <rPh sb="148" eb="152">
      <t>ケイエイカイゼン</t>
    </rPh>
    <rPh sb="153" eb="156">
      <t>フカノウ</t>
    </rPh>
    <rPh sb="167" eb="171">
      <t>ジギョウキボ</t>
    </rPh>
    <rPh sb="187" eb="190">
      <t>ヘイキンチ</t>
    </rPh>
    <rPh sb="191" eb="192">
      <t>オオ</t>
    </rPh>
    <rPh sb="194" eb="196">
      <t>ウワマワ</t>
    </rPh>
    <rPh sb="201" eb="206">
      <t>シセツリヨウリツ</t>
    </rPh>
    <rPh sb="221" eb="225">
      <t>シセツキボ</t>
    </rPh>
    <rPh sb="226" eb="228">
      <t>シュクゲン</t>
    </rPh>
    <rPh sb="229" eb="230">
      <t>フ</t>
    </rPh>
    <phoneticPr fontId="4"/>
  </si>
  <si>
    <t>　計画的な汚泥処理に取り組み、維持管理費の低減に努める必要がある。
修繕、新設等の事業についても、自治体の規模やニーズ、接続数の予想推移などを確認しながら費用対効果の高い設備投資を行う必要がある。</t>
    <phoneticPr fontId="4"/>
  </si>
  <si>
    <t>　施設は老朽化が進んでいることから、施設機能診断調査・最適整備構想の結果を基に施設修繕を計画的に行っていく。
今後は徐々に耐用年数を経過するものが増えてくるため、適切な時期に更新していくことが必要であるが、同時に施設の縮減も検討することが必要である。</t>
    <rPh sb="103" eb="105">
      <t>ドウジ</t>
    </rPh>
    <rPh sb="106" eb="108">
      <t>シセツ</t>
    </rPh>
    <rPh sb="109" eb="111">
      <t>シュクゲン</t>
    </rPh>
    <rPh sb="112" eb="114">
      <t>ケントウ</t>
    </rPh>
    <rPh sb="119" eb="1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</si>
</sst>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30-4CA0-851B-646C4EFFCE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230-4CA0-851B-646C4EFFCE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30.67</c:v>
                </c:pt>
              </c:numCache>
            </c:numRef>
          </c:val>
          <c:extLst>
            <c:ext xmlns:c16="http://schemas.microsoft.com/office/drawing/2014/chart" uri="{C3380CC4-5D6E-409C-BE32-E72D297353CC}">
              <c16:uniqueId val="{00000000-8583-4A25-93A4-B089D1A353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8583-4A25-93A4-B089D1A353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93.85</c:v>
                </c:pt>
              </c:numCache>
            </c:numRef>
          </c:val>
          <c:extLst>
            <c:ext xmlns:c16="http://schemas.microsoft.com/office/drawing/2014/chart" uri="{C3380CC4-5D6E-409C-BE32-E72D297353CC}">
              <c16:uniqueId val="{00000000-40F8-4BF4-B49A-8AFD6957F2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40F8-4BF4-B49A-8AFD6957F2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101.26</c:v>
                </c:pt>
              </c:numCache>
            </c:numRef>
          </c:val>
          <c:extLst>
            <c:ext xmlns:c16="http://schemas.microsoft.com/office/drawing/2014/chart" uri="{C3380CC4-5D6E-409C-BE32-E72D297353CC}">
              <c16:uniqueId val="{00000000-D0A2-4A9E-A394-27E1606E67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D0A2-4A9E-A394-27E1606E67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41.55</c:v>
                </c:pt>
              </c:numCache>
            </c:numRef>
          </c:val>
          <c:extLst>
            <c:ext xmlns:c16="http://schemas.microsoft.com/office/drawing/2014/chart" uri="{C3380CC4-5D6E-409C-BE32-E72D297353CC}">
              <c16:uniqueId val="{00000000-8D21-486E-B4BD-5B27E825EA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8D21-486E-B4BD-5B27E825EA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D5-4300-848A-1822F873D6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8D5-4300-848A-1822F873D6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5AE-4965-A009-2C816174E0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85AE-4965-A009-2C816174E0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12.68</c:v>
                </c:pt>
              </c:numCache>
            </c:numRef>
          </c:val>
          <c:extLst>
            <c:ext xmlns:c16="http://schemas.microsoft.com/office/drawing/2014/chart" uri="{C3380CC4-5D6E-409C-BE32-E72D297353CC}">
              <c16:uniqueId val="{00000000-F18C-4D90-8A66-6B8450FE5E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F18C-4D90-8A66-6B8450FE5E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5734.4</c:v>
                </c:pt>
              </c:numCache>
            </c:numRef>
          </c:val>
          <c:extLst>
            <c:ext xmlns:c16="http://schemas.microsoft.com/office/drawing/2014/chart" uri="{C3380CC4-5D6E-409C-BE32-E72D297353CC}">
              <c16:uniqueId val="{00000000-899D-409F-B052-503AE7CF3B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899D-409F-B052-503AE7CF3B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30.31</c:v>
                </c:pt>
              </c:numCache>
            </c:numRef>
          </c:val>
          <c:extLst>
            <c:ext xmlns:c16="http://schemas.microsoft.com/office/drawing/2014/chart" uri="{C3380CC4-5D6E-409C-BE32-E72D297353CC}">
              <c16:uniqueId val="{00000000-9707-4C9E-B5E0-ECFCAFB670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9707-4C9E-B5E0-ECFCAFB670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350.14</c:v>
                </c:pt>
              </c:numCache>
            </c:numRef>
          </c:val>
          <c:extLst>
            <c:ext xmlns:c16="http://schemas.microsoft.com/office/drawing/2014/chart" uri="{C3380CC4-5D6E-409C-BE32-E72D297353CC}">
              <c16:uniqueId val="{00000000-7F22-448B-B5FE-E7D9E67A92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7F22-448B-B5FE-E7D9E67A92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徳島県　美波町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5711</v>
      </c>
      <c r="AM8" s="54"/>
      <c r="AN8" s="54"/>
      <c r="AO8" s="54"/>
      <c r="AP8" s="54"/>
      <c r="AQ8" s="54"/>
      <c r="AR8" s="54"/>
      <c r="AS8" s="54"/>
      <c r="AT8" s="53">
        <f>データ!T6</f>
        <v>140.74</v>
      </c>
      <c r="AU8" s="53"/>
      <c r="AV8" s="53"/>
      <c r="AW8" s="53"/>
      <c r="AX8" s="53"/>
      <c r="AY8" s="53"/>
      <c r="AZ8" s="53"/>
      <c r="BA8" s="53"/>
      <c r="BB8" s="53">
        <f>データ!U6</f>
        <v>40.58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78.099999999999994</v>
      </c>
      <c r="J10" s="53"/>
      <c r="K10" s="53"/>
      <c r="L10" s="53"/>
      <c r="M10" s="53"/>
      <c r="N10" s="53"/>
      <c r="O10" s="53"/>
      <c r="P10" s="53">
        <f>データ!P6</f>
        <v>3.45</v>
      </c>
      <c r="Q10" s="53"/>
      <c r="R10" s="53"/>
      <c r="S10" s="53"/>
      <c r="T10" s="53"/>
      <c r="U10" s="53"/>
      <c r="V10" s="53"/>
      <c r="W10" s="53">
        <f>データ!Q6</f>
        <v>101.49</v>
      </c>
      <c r="X10" s="53"/>
      <c r="Y10" s="53"/>
      <c r="Z10" s="53"/>
      <c r="AA10" s="53"/>
      <c r="AB10" s="53"/>
      <c r="AC10" s="53"/>
      <c r="AD10" s="54">
        <f>データ!R6</f>
        <v>2090</v>
      </c>
      <c r="AE10" s="54"/>
      <c r="AF10" s="54"/>
      <c r="AG10" s="54"/>
      <c r="AH10" s="54"/>
      <c r="AI10" s="54"/>
      <c r="AJ10" s="54"/>
      <c r="AK10" s="2"/>
      <c r="AL10" s="54">
        <f>データ!V6</f>
        <v>195</v>
      </c>
      <c r="AM10" s="54"/>
      <c r="AN10" s="54"/>
      <c r="AO10" s="54"/>
      <c r="AP10" s="54"/>
      <c r="AQ10" s="54"/>
      <c r="AR10" s="54"/>
      <c r="AS10" s="54"/>
      <c r="AT10" s="53">
        <f>データ!W6</f>
        <v>0.08</v>
      </c>
      <c r="AU10" s="53"/>
      <c r="AV10" s="53"/>
      <c r="AW10" s="53"/>
      <c r="AX10" s="53"/>
      <c r="AY10" s="53"/>
      <c r="AZ10" s="53"/>
      <c r="BA10" s="53"/>
      <c r="BB10" s="53">
        <f>データ!X6</f>
        <v>2437.5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Rm/lntkvm49lbxd88Dhf7MiMJK97vbbB1f0R2BMcpLoYCK5MOeRgX0rfVzt5ddJ6+l7zCD0LT0Wvzy9raKLg/A==" saltValue="Y0NOEkdz85zj60XHta97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363871</v>
      </c>
      <c r="D6" s="19">
        <f t="shared" si="3"/>
        <v>46</v>
      </c>
      <c r="E6" s="19">
        <f t="shared" si="3"/>
        <v>17</v>
      </c>
      <c r="F6" s="19">
        <f t="shared" si="3"/>
        <v>6</v>
      </c>
      <c r="G6" s="19">
        <f t="shared" si="3"/>
        <v>0</v>
      </c>
      <c r="H6" s="19" t="str">
        <f t="shared" si="3"/>
        <v>徳島県　美波町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78.099999999999994</v>
      </c>
      <c r="P6" s="20">
        <f t="shared" si="3"/>
        <v>3.45</v>
      </c>
      <c r="Q6" s="20">
        <f t="shared" si="3"/>
        <v>101.49</v>
      </c>
      <c r="R6" s="20">
        <f t="shared" si="3"/>
        <v>2090</v>
      </c>
      <c r="S6" s="20">
        <f t="shared" si="3"/>
        <v>5711</v>
      </c>
      <c r="T6" s="20">
        <f t="shared" si="3"/>
        <v>140.74</v>
      </c>
      <c r="U6" s="20">
        <f t="shared" si="3"/>
        <v>40.58</v>
      </c>
      <c r="V6" s="20">
        <f t="shared" si="3"/>
        <v>195</v>
      </c>
      <c r="W6" s="20">
        <f t="shared" si="3"/>
        <v>0.08</v>
      </c>
      <c r="X6" s="20">
        <f t="shared" si="3"/>
        <v>2437.5</v>
      </c>
      <c r="Y6" s="21" t="str">
        <f>IF(Y7="",NA(),Y7)</f>
        <v>-</v>
      </c>
      <c r="Z6" s="21" t="str">
        <f t="shared" ref="Z6:AH6" si="4">IF(Z7="",NA(),Z7)</f>
        <v>-</v>
      </c>
      <c r="AA6" s="21" t="str">
        <f t="shared" si="4"/>
        <v>-</v>
      </c>
      <c r="AB6" s="21" t="str">
        <f t="shared" si="4"/>
        <v>-</v>
      </c>
      <c r="AC6" s="21">
        <f t="shared" si="4"/>
        <v>101.26</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12.68</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5734.4</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30.31</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350.14</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30.67</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93.85</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41.55</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363871</v>
      </c>
      <c r="D7" s="23">
        <v>46</v>
      </c>
      <c r="E7" s="23">
        <v>17</v>
      </c>
      <c r="F7" s="23">
        <v>6</v>
      </c>
      <c r="G7" s="23">
        <v>0</v>
      </c>
      <c r="H7" s="23" t="s">
        <v>96</v>
      </c>
      <c r="I7" s="23" t="s">
        <v>97</v>
      </c>
      <c r="J7" s="23" t="s">
        <v>98</v>
      </c>
      <c r="K7" s="23" t="s">
        <v>99</v>
      </c>
      <c r="L7" s="23" t="s">
        <v>100</v>
      </c>
      <c r="M7" s="23" t="s">
        <v>101</v>
      </c>
      <c r="N7" s="24" t="s">
        <v>102</v>
      </c>
      <c r="O7" s="24">
        <v>78.099999999999994</v>
      </c>
      <c r="P7" s="24">
        <v>3.45</v>
      </c>
      <c r="Q7" s="24">
        <v>101.49</v>
      </c>
      <c r="R7" s="24">
        <v>2090</v>
      </c>
      <c r="S7" s="24">
        <v>5711</v>
      </c>
      <c r="T7" s="24">
        <v>140.74</v>
      </c>
      <c r="U7" s="24">
        <v>40.58</v>
      </c>
      <c r="V7" s="24">
        <v>195</v>
      </c>
      <c r="W7" s="24">
        <v>0.08</v>
      </c>
      <c r="X7" s="24">
        <v>2437.5</v>
      </c>
      <c r="Y7" s="24" t="s">
        <v>102</v>
      </c>
      <c r="Z7" s="24" t="s">
        <v>102</v>
      </c>
      <c r="AA7" s="24" t="s">
        <v>102</v>
      </c>
      <c r="AB7" s="24" t="s">
        <v>102</v>
      </c>
      <c r="AC7" s="24">
        <v>101.26</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12.68</v>
      </c>
      <c r="AZ7" s="24" t="s">
        <v>102</v>
      </c>
      <c r="BA7" s="24" t="s">
        <v>102</v>
      </c>
      <c r="BB7" s="24" t="s">
        <v>102</v>
      </c>
      <c r="BC7" s="24" t="s">
        <v>102</v>
      </c>
      <c r="BD7" s="24">
        <v>72.13</v>
      </c>
      <c r="BE7" s="24">
        <v>71.459999999999994</v>
      </c>
      <c r="BF7" s="24" t="s">
        <v>102</v>
      </c>
      <c r="BG7" s="24" t="s">
        <v>102</v>
      </c>
      <c r="BH7" s="24" t="s">
        <v>102</v>
      </c>
      <c r="BI7" s="24" t="s">
        <v>102</v>
      </c>
      <c r="BJ7" s="24">
        <v>5734.4</v>
      </c>
      <c r="BK7" s="24" t="s">
        <v>102</v>
      </c>
      <c r="BL7" s="24" t="s">
        <v>102</v>
      </c>
      <c r="BM7" s="24" t="s">
        <v>102</v>
      </c>
      <c r="BN7" s="24" t="s">
        <v>102</v>
      </c>
      <c r="BO7" s="24">
        <v>1420.25</v>
      </c>
      <c r="BP7" s="24">
        <v>1223.19</v>
      </c>
      <c r="BQ7" s="24" t="s">
        <v>102</v>
      </c>
      <c r="BR7" s="24" t="s">
        <v>102</v>
      </c>
      <c r="BS7" s="24" t="s">
        <v>102</v>
      </c>
      <c r="BT7" s="24" t="s">
        <v>102</v>
      </c>
      <c r="BU7" s="24">
        <v>30.31</v>
      </c>
      <c r="BV7" s="24" t="s">
        <v>102</v>
      </c>
      <c r="BW7" s="24" t="s">
        <v>102</v>
      </c>
      <c r="BX7" s="24" t="s">
        <v>102</v>
      </c>
      <c r="BY7" s="24" t="s">
        <v>102</v>
      </c>
      <c r="BZ7" s="24">
        <v>32.700000000000003</v>
      </c>
      <c r="CA7" s="24">
        <v>37.21</v>
      </c>
      <c r="CB7" s="24" t="s">
        <v>102</v>
      </c>
      <c r="CC7" s="24" t="s">
        <v>102</v>
      </c>
      <c r="CD7" s="24" t="s">
        <v>102</v>
      </c>
      <c r="CE7" s="24" t="s">
        <v>102</v>
      </c>
      <c r="CF7" s="24">
        <v>350.14</v>
      </c>
      <c r="CG7" s="24" t="s">
        <v>102</v>
      </c>
      <c r="CH7" s="24" t="s">
        <v>102</v>
      </c>
      <c r="CI7" s="24" t="s">
        <v>102</v>
      </c>
      <c r="CJ7" s="24" t="s">
        <v>102</v>
      </c>
      <c r="CK7" s="24">
        <v>536.16999999999996</v>
      </c>
      <c r="CL7" s="24">
        <v>462.49</v>
      </c>
      <c r="CM7" s="24" t="s">
        <v>102</v>
      </c>
      <c r="CN7" s="24" t="s">
        <v>102</v>
      </c>
      <c r="CO7" s="24" t="s">
        <v>102</v>
      </c>
      <c r="CP7" s="24" t="s">
        <v>102</v>
      </c>
      <c r="CQ7" s="24">
        <v>30.67</v>
      </c>
      <c r="CR7" s="24" t="s">
        <v>102</v>
      </c>
      <c r="CS7" s="24" t="s">
        <v>102</v>
      </c>
      <c r="CT7" s="24" t="s">
        <v>102</v>
      </c>
      <c r="CU7" s="24" t="s">
        <v>102</v>
      </c>
      <c r="CV7" s="24">
        <v>27.81</v>
      </c>
      <c r="CW7" s="24">
        <v>30.09</v>
      </c>
      <c r="CX7" s="24" t="s">
        <v>102</v>
      </c>
      <c r="CY7" s="24" t="s">
        <v>102</v>
      </c>
      <c r="CZ7" s="24" t="s">
        <v>102</v>
      </c>
      <c r="DA7" s="24" t="s">
        <v>102</v>
      </c>
      <c r="DB7" s="24">
        <v>93.85</v>
      </c>
      <c r="DC7" s="24" t="s">
        <v>102</v>
      </c>
      <c r="DD7" s="24" t="s">
        <v>102</v>
      </c>
      <c r="DE7" s="24" t="s">
        <v>102</v>
      </c>
      <c r="DF7" s="24" t="s">
        <v>102</v>
      </c>
      <c r="DG7" s="24">
        <v>78.680000000000007</v>
      </c>
      <c r="DH7" s="24">
        <v>80.97</v>
      </c>
      <c r="DI7" s="24" t="s">
        <v>102</v>
      </c>
      <c r="DJ7" s="24" t="s">
        <v>102</v>
      </c>
      <c r="DK7" s="24" t="s">
        <v>102</v>
      </c>
      <c r="DL7" s="24" t="s">
        <v>102</v>
      </c>
      <c r="DM7" s="24">
        <v>41.55</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2025-12-23T06:26:29Z</dcterms:created>
  <dcterms:modified xsi:type="dcterms:W3CDTF">2026-01-15T01:40:32Z</dcterms:modified>
  <cp:category/>
</cp:coreProperties>
</file>