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10135000市町村課_2025\Ｉ_地方債\05 R7年度地方債担当（研修生下席）\②後期（井内）\01地方公営企業\08_公営企業に係る経営比較分析表（令和6年度決算）の分析等について（依頼）\03_市町村より（分析表提出）　★\09_勝浦町　●\"/>
    </mc:Choice>
  </mc:AlternateContent>
  <xr:revisionPtr revIDLastSave="0" documentId="13_ncr:1_{90F59E87-241E-4D5D-A0F2-286457C2A627}" xr6:coauthVersionLast="47" xr6:coauthVersionMax="47" xr10:uidLastSave="{00000000-0000-0000-0000-000000000000}"/>
  <workbookProtection workbookAlgorithmName="SHA-512" workbookHashValue="gNoO8G5tsiXdjdd3yasjU/76yUFJYKg/YvnChTHnWXG/taWHonW3f1Zc8uliF9/Jvwg7e8lZqm2xVmLZsQuYiA==" workbookSaltValue="KQVC7AgnWBubWF55a7NI5w==" workbookSpinCount="100000" lockStructure="1"/>
  <bookViews>
    <workbookView xWindow="315" yWindow="0" windowWidth="28530" windowHeight="154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G85" i="4"/>
  <c r="F85" i="4"/>
  <c r="AL10" i="4"/>
</calcChain>
</file>

<file path=xl/sharedStrings.xml><?xml version="1.0" encoding="utf-8"?>
<sst xmlns="http://schemas.openxmlformats.org/spreadsheetml/2006/main" count="275" uniqueCount="117">
  <si>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</si>
  <si>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</si>
  <si>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</si>
  <si>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</si>
  <si>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</si>
  <si>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</si>
  <si>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</si>
  <si>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</si>
  <si>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</si>
  <si>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</si>
  <si>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</si>
  <si>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</si>
  <si>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</si>
  <si>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</si>
  <si>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</si>
  <si>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</si>
  <si>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</si>
  <si>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</si>
  <si>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</si>
  <si>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</si>
  <si>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</si>
  <si>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</si>
  <si>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</si>
  <si>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</si>
  <si>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</si>
  <si>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</si>
  <si>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</si>
  <si>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</si>
  <si>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</si>
  <si>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</si>
  <si>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</si>
  <si>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</si>
  <si>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</si>
  <si>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</si>
  <si>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</si>
  <si>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</si>
  <si>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</si>
  <si>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</si>
  <si>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</si>
  <si>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</si>
  <si>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</si>
  <si>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</si>
  <si>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</si>
  <si>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</si>
  <si>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</si>
  <si>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</si>
  <si>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</si>
  <si>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</si>
  <si>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</si>
  <si>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</si>
  <si>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</si>
  <si>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</si>
  <si>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</si>
  <si>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</si>
  <si>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</si>
  <si>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</si>
  <si>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</si>
  <si>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</si>
  <si>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</si>
  <si>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</si>
  <si>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</si>
  <si>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</si>
  <si>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</si>
  <si>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</si>
  <si>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</si>
  <si>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</si>
  <si>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</si>
  <si>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</si>
  <si>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</si>
  <si>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</si>
  <si>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</si>
  <si>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</si>
  <si>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</si>
  <si>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</si>
  <si>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</si>
  <si>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</si>
  <si>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</si>
  <si>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</si>
  <si>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</si>
  <si>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</si>
  <si>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</si>
  <si>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</si>
  <si>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</si>
  <si>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</si>
  <si>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</si>
  <si>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</si>
  <si>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</si>
  <si>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</si>
  <si>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</si>
  <si>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</si>
  <si>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</si>
  <si>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</si>
  <si>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</si>
  <si>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</si>
  <si>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</si>
  <si>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</si>
  <si>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勝浦町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</si>
  <si>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</si>
  <si>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</si>
  <si>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</si>
  <si>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</si>
  <si>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</si>
  <si>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</si>
  <si>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</si>
  <si>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</si>
  <si>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</si>
  <si>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</si>
  <si>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</si>
  <si>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</si>
  <si>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</si>
  <si>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</si>
  <si>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</si>
  <si>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</si>
  <si>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</si>
  <si>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処理場については、供用開始から約25年以上が経過し老朽化が進み故障箇所が増加していた。そのため、平成23年度から平成27年度にかけて処理場の機能強化を実施した。
　管渠については、老朽化度合を示す管渠老朽化率は0.0％であり減価償却率も類似団体の数値より低いため、勝浦町の施設はまだまだ新しいといえる。
　現在、施設の機能診断と最適整備構想の策定を行い、令和５年度から「機能強化事業」を実施している。今後も適切な施設の運営を行うため、機能強化事業の実施と継続的な保守点検の実施について検討・実施していく必要がある。</t>
    <rPh sb="3" eb="4">
      <t>ジョウ</t>
    </rPh>
    <rPh sb="67" eb="70">
      <t>ショリジョウ</t>
    </rPh>
    <phoneticPr fontId="4"/>
  </si>
  <si>
    <t>　処理場については、供用開始から約25年以上が経過し老朽化が進み故障箇所が増加していた。そのため、平成23年度から平成27年度にかけて処理場の機能強化を実施した。
　管渠については、老朽化度合を示す管渠老朽化率は0.0％であり減価償却率も類似団体の数値より低いため、勝浦町の施設はまだまだ新しいといえる。
　現在、施設の機能診断と最適整備構想の策定を行い令和５年度から「機能強化事業」を実施している。今後も適切な施設の運営を行うため、機能強化事業の実施と継続的な保守点検の実施について検討・実施していく必要がある。</t>
    <rPh sb="1" eb="3">
      <t>ショリ</t>
    </rPh>
    <rPh sb="3" eb="4">
      <t>ジョウ</t>
    </rPh>
    <rPh sb="37" eb="39">
      <t>ゾウカ</t>
    </rPh>
    <rPh sb="83" eb="85">
      <t>カンキョ</t>
    </rPh>
    <phoneticPr fontId="4"/>
  </si>
  <si>
    <t>　本町の農業集落排水事業において、経営の健全化を示す経常収支比率（表①）の値は、単年度の収支が黒字であることを示す100％に近い96.7％となっている。
　こちらは特別利益（過年度損益修正益)が多いためであり、通常は不足分を一般会計からの繰出金で賄っている。その為、令和7年度から9年度にかけ料金改定を行い経営を安定化させていく予定である。
　累積欠損金比率（表②）は0％で累積欠損金はないが、汚水処理に係る経費を使用料でどの程度賄えているかを表す経費回収率（表⑤）の値も前年に引き続き24.5％と悪いため、今後は適正な使用料収入の確保及び汚水処理費の削減が必要である。
　施設の１日の利用率（表⑦）は60％未満である。
　水洗化率（表⑧）については、75％前後で推移しており、全国平均と比較しても低く施設への接続率が低い状態が続いており、水洗化率の向上にむけた普及啓発を行っていく必要がある。
　また、汚水処理原価（表⑥）については、以前から維持管理費等の増加に伴い悪化傾向となっていたが、近年は国補事業を活用し施設の強靭化を図っている。また「機器等の大きな故障がなかったため」維持管理費が減少している。
　今後も維持管理費の削減や接続率の向上による有収水量を増加させる取り組みなど改善が必要である。</t>
    <rPh sb="62" eb="63">
      <t>チカ</t>
    </rPh>
    <rPh sb="82" eb="84">
      <t>トクベツ</t>
    </rPh>
    <rPh sb="84" eb="86">
      <t>リエキ</t>
    </rPh>
    <rPh sb="87" eb="90">
      <t>カネンド</t>
    </rPh>
    <rPh sb="90" eb="92">
      <t>ソンエキ</t>
    </rPh>
    <rPh sb="92" eb="94">
      <t>シュウセイ</t>
    </rPh>
    <rPh sb="94" eb="95">
      <t>エキ</t>
    </rPh>
    <rPh sb="97" eb="98">
      <t>オオ</t>
    </rPh>
    <rPh sb="105" eb="107">
      <t>ツウジョウ</t>
    </rPh>
    <rPh sb="449" eb="451">
      <t>コクホ</t>
    </rPh>
    <rPh sb="451" eb="453">
      <t>ジギョウ</t>
    </rPh>
    <rPh sb="454" eb="456">
      <t>カツヨウ</t>
    </rPh>
    <rPh sb="457" eb="459">
      <t>シセツ</t>
    </rPh>
    <rPh sb="460" eb="463">
      <t>キョウジンカ</t>
    </rPh>
    <rPh sb="464" eb="46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</si>
</sst>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777-4AB4-9E65-BB9B5A4EE7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0.03</c:v>
                </c:pt>
                <c:pt idx="3">
                  <c:v>0.03</c:v>
                </c:pt>
                <c:pt idx="4">
                  <c:v>0.03</c:v>
                </c:pt>
              </c:numCache>
            </c:numRef>
          </c:val>
          <c:smooth val="0"/>
          <c:extLst>
            <c:ext xmlns:c16="http://schemas.microsoft.com/office/drawing/2014/chart" uri="{C3380CC4-5D6E-409C-BE32-E72D297353CC}">
              <c16:uniqueId val="{00000001-F777-4AB4-9E65-BB9B5A4EE7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59.63</c:v>
                </c:pt>
                <c:pt idx="3">
                  <c:v>59.63</c:v>
                </c:pt>
                <c:pt idx="4">
                  <c:v>59.63</c:v>
                </c:pt>
              </c:numCache>
            </c:numRef>
          </c:val>
          <c:extLst>
            <c:ext xmlns:c16="http://schemas.microsoft.com/office/drawing/2014/chart" uri="{C3380CC4-5D6E-409C-BE32-E72D297353CC}">
              <c16:uniqueId val="{00000000-BF19-4291-AE57-B99D7E884F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52.35</c:v>
                </c:pt>
                <c:pt idx="3">
                  <c:v>46.25</c:v>
                </c:pt>
                <c:pt idx="4">
                  <c:v>45.32</c:v>
                </c:pt>
              </c:numCache>
            </c:numRef>
          </c:val>
          <c:smooth val="0"/>
          <c:extLst>
            <c:ext xmlns:c16="http://schemas.microsoft.com/office/drawing/2014/chart" uri="{C3380CC4-5D6E-409C-BE32-E72D297353CC}">
              <c16:uniqueId val="{00000001-BF19-4291-AE57-B99D7E884F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74.540000000000006</c:v>
                </c:pt>
                <c:pt idx="3">
                  <c:v>78.569999999999993</c:v>
                </c:pt>
                <c:pt idx="4">
                  <c:v>76.39</c:v>
                </c:pt>
              </c:numCache>
            </c:numRef>
          </c:val>
          <c:extLst>
            <c:ext xmlns:c16="http://schemas.microsoft.com/office/drawing/2014/chart" uri="{C3380CC4-5D6E-409C-BE32-E72D297353CC}">
              <c16:uniqueId val="{00000000-52E2-4682-88F2-186F4139DD5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84.39</c:v>
                </c:pt>
                <c:pt idx="3">
                  <c:v>83.96</c:v>
                </c:pt>
                <c:pt idx="4">
                  <c:v>83.54</c:v>
                </c:pt>
              </c:numCache>
            </c:numRef>
          </c:val>
          <c:smooth val="0"/>
          <c:extLst>
            <c:ext xmlns:c16="http://schemas.microsoft.com/office/drawing/2014/chart" uri="{C3380CC4-5D6E-409C-BE32-E72D297353CC}">
              <c16:uniqueId val="{00000001-52E2-4682-88F2-186F4139DD5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99.38</c:v>
                </c:pt>
                <c:pt idx="3">
                  <c:v>102.14</c:v>
                </c:pt>
                <c:pt idx="4">
                  <c:v>96.7</c:v>
                </c:pt>
              </c:numCache>
            </c:numRef>
          </c:val>
          <c:extLst>
            <c:ext xmlns:c16="http://schemas.microsoft.com/office/drawing/2014/chart" uri="{C3380CC4-5D6E-409C-BE32-E72D297353CC}">
              <c16:uniqueId val="{00000000-ECE5-4D58-9416-995E27A91A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105.5</c:v>
                </c:pt>
                <c:pt idx="3">
                  <c:v>106.35</c:v>
                </c:pt>
                <c:pt idx="4">
                  <c:v>106.62</c:v>
                </c:pt>
              </c:numCache>
            </c:numRef>
          </c:val>
          <c:smooth val="0"/>
          <c:extLst>
            <c:ext xmlns:c16="http://schemas.microsoft.com/office/drawing/2014/chart" uri="{C3380CC4-5D6E-409C-BE32-E72D297353CC}">
              <c16:uniqueId val="{00000001-ECE5-4D58-9416-995E27A91A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6</c:v>
                </c:pt>
                <c:pt idx="3">
                  <c:v>11.42</c:v>
                </c:pt>
                <c:pt idx="4">
                  <c:v>16.91</c:v>
                </c:pt>
              </c:numCache>
            </c:numRef>
          </c:val>
          <c:extLst>
            <c:ext xmlns:c16="http://schemas.microsoft.com/office/drawing/2014/chart" uri="{C3380CC4-5D6E-409C-BE32-E72D297353CC}">
              <c16:uniqueId val="{00000000-6895-4BE2-873B-8CB99938F6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25.19</c:v>
                </c:pt>
                <c:pt idx="3">
                  <c:v>25.46</c:v>
                </c:pt>
                <c:pt idx="4">
                  <c:v>24.53</c:v>
                </c:pt>
              </c:numCache>
            </c:numRef>
          </c:val>
          <c:smooth val="0"/>
          <c:extLst>
            <c:ext xmlns:c16="http://schemas.microsoft.com/office/drawing/2014/chart" uri="{C3380CC4-5D6E-409C-BE32-E72D297353CC}">
              <c16:uniqueId val="{00000001-6895-4BE2-873B-8CB99938F6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BC5-48BB-89D0-694FC3DFEA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0.19</c:v>
                </c:pt>
                <c:pt idx="4" formatCode="#,##0.00;&quot;△&quot;#,##0.00">
                  <c:v>0</c:v>
                </c:pt>
              </c:numCache>
            </c:numRef>
          </c:val>
          <c:smooth val="0"/>
          <c:extLst>
            <c:ext xmlns:c16="http://schemas.microsoft.com/office/drawing/2014/chart" uri="{C3380CC4-5D6E-409C-BE32-E72D297353CC}">
              <c16:uniqueId val="{00000001-9BC5-48BB-89D0-694FC3DFEA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74F-4D58-A248-1559FF1B2F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145.43</c:v>
                </c:pt>
                <c:pt idx="3">
                  <c:v>129.88999999999999</c:v>
                </c:pt>
                <c:pt idx="4">
                  <c:v>107.99</c:v>
                </c:pt>
              </c:numCache>
            </c:numRef>
          </c:val>
          <c:smooth val="0"/>
          <c:extLst>
            <c:ext xmlns:c16="http://schemas.microsoft.com/office/drawing/2014/chart" uri="{C3380CC4-5D6E-409C-BE32-E72D297353CC}">
              <c16:uniqueId val="{00000001-274F-4D58-A248-1559FF1B2F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56.77</c:v>
                </c:pt>
                <c:pt idx="3">
                  <c:v>78.739999999999995</c:v>
                </c:pt>
                <c:pt idx="4">
                  <c:v>83.59</c:v>
                </c:pt>
              </c:numCache>
            </c:numRef>
          </c:val>
          <c:extLst>
            <c:ext xmlns:c16="http://schemas.microsoft.com/office/drawing/2014/chart" uri="{C3380CC4-5D6E-409C-BE32-E72D297353CC}">
              <c16:uniqueId val="{00000000-645A-4E91-9C99-6AA33A3108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38.4</c:v>
                </c:pt>
                <c:pt idx="3">
                  <c:v>44.04</c:v>
                </c:pt>
                <c:pt idx="4">
                  <c:v>58.25</c:v>
                </c:pt>
              </c:numCache>
            </c:numRef>
          </c:val>
          <c:smooth val="0"/>
          <c:extLst>
            <c:ext xmlns:c16="http://schemas.microsoft.com/office/drawing/2014/chart" uri="{C3380CC4-5D6E-409C-BE32-E72D297353CC}">
              <c16:uniqueId val="{00000001-645A-4E91-9C99-6AA33A3108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9C2-4062-9D98-B50B8BFF4A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900.82</c:v>
                </c:pt>
                <c:pt idx="3">
                  <c:v>839.21</c:v>
                </c:pt>
                <c:pt idx="4">
                  <c:v>791.46</c:v>
                </c:pt>
              </c:numCache>
            </c:numRef>
          </c:val>
          <c:smooth val="0"/>
          <c:extLst>
            <c:ext xmlns:c16="http://schemas.microsoft.com/office/drawing/2014/chart" uri="{C3380CC4-5D6E-409C-BE32-E72D297353CC}">
              <c16:uniqueId val="{00000001-49C2-4062-9D98-B50B8BFF4A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30.49</c:v>
                </c:pt>
                <c:pt idx="3">
                  <c:v>24.5</c:v>
                </c:pt>
                <c:pt idx="4">
                  <c:v>35.049999999999997</c:v>
                </c:pt>
              </c:numCache>
            </c:numRef>
          </c:val>
          <c:extLst>
            <c:ext xmlns:c16="http://schemas.microsoft.com/office/drawing/2014/chart" uri="{C3380CC4-5D6E-409C-BE32-E72D297353CC}">
              <c16:uniqueId val="{00000000-67CD-468F-91CB-A48BB80C7C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52.94</c:v>
                </c:pt>
                <c:pt idx="3">
                  <c:v>52.05</c:v>
                </c:pt>
                <c:pt idx="4">
                  <c:v>47.96</c:v>
                </c:pt>
              </c:numCache>
            </c:numRef>
          </c:val>
          <c:smooth val="0"/>
          <c:extLst>
            <c:ext xmlns:c16="http://schemas.microsoft.com/office/drawing/2014/chart" uri="{C3380CC4-5D6E-409C-BE32-E72D297353CC}">
              <c16:uniqueId val="{00000001-67CD-468F-91CB-A48BB80C7C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496.67</c:v>
                </c:pt>
                <c:pt idx="3">
                  <c:v>541.16999999999996</c:v>
                </c:pt>
                <c:pt idx="4">
                  <c:v>385.4</c:v>
                </c:pt>
              </c:numCache>
            </c:numRef>
          </c:val>
          <c:extLst>
            <c:ext xmlns:c16="http://schemas.microsoft.com/office/drawing/2014/chart" uri="{C3380CC4-5D6E-409C-BE32-E72D297353CC}">
              <c16:uniqueId val="{00000000-AE3C-48BF-AB33-CE65F4956D5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303.27999999999997</c:v>
                </c:pt>
                <c:pt idx="3">
                  <c:v>301.86</c:v>
                </c:pt>
                <c:pt idx="4">
                  <c:v>325.85000000000002</c:v>
                </c:pt>
              </c:numCache>
            </c:numRef>
          </c:val>
          <c:smooth val="0"/>
          <c:extLst>
            <c:ext xmlns:c16="http://schemas.microsoft.com/office/drawing/2014/chart" uri="{C3380CC4-5D6E-409C-BE32-E72D297353CC}">
              <c16:uniqueId val="{00000001-AE3C-48BF-AB33-CE65F4956D5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69" zoomScale="115" zoomScaleNormal="115" workbookViewId="0">
      <selection activeCell="CL56" sqref="CL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徳島県　勝浦町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4570</v>
      </c>
      <c r="AM8" s="45"/>
      <c r="AN8" s="45"/>
      <c r="AO8" s="45"/>
      <c r="AP8" s="45"/>
      <c r="AQ8" s="45"/>
      <c r="AR8" s="45"/>
      <c r="AS8" s="45"/>
      <c r="AT8" s="44">
        <f>データ!T6</f>
        <v>69.83</v>
      </c>
      <c r="AU8" s="44"/>
      <c r="AV8" s="44"/>
      <c r="AW8" s="44"/>
      <c r="AX8" s="44"/>
      <c r="AY8" s="44"/>
      <c r="AZ8" s="44"/>
      <c r="BA8" s="44"/>
      <c r="BB8" s="44">
        <f>データ!U6</f>
        <v>65.44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76.290000000000006</v>
      </c>
      <c r="J10" s="44"/>
      <c r="K10" s="44"/>
      <c r="L10" s="44"/>
      <c r="M10" s="44"/>
      <c r="N10" s="44"/>
      <c r="O10" s="44"/>
      <c r="P10" s="44">
        <f>データ!P6</f>
        <v>12.39</v>
      </c>
      <c r="Q10" s="44"/>
      <c r="R10" s="44"/>
      <c r="S10" s="44"/>
      <c r="T10" s="44"/>
      <c r="U10" s="44"/>
      <c r="V10" s="44"/>
      <c r="W10" s="44">
        <f>データ!Q6</f>
        <v>100</v>
      </c>
      <c r="X10" s="44"/>
      <c r="Y10" s="44"/>
      <c r="Z10" s="44"/>
      <c r="AA10" s="44"/>
      <c r="AB10" s="44"/>
      <c r="AC10" s="44"/>
      <c r="AD10" s="45">
        <f>データ!R6</f>
        <v>3138</v>
      </c>
      <c r="AE10" s="45"/>
      <c r="AF10" s="45"/>
      <c r="AG10" s="45"/>
      <c r="AH10" s="45"/>
      <c r="AI10" s="45"/>
      <c r="AJ10" s="45"/>
      <c r="AK10" s="2"/>
      <c r="AL10" s="45">
        <f>データ!V6</f>
        <v>559</v>
      </c>
      <c r="AM10" s="45"/>
      <c r="AN10" s="45"/>
      <c r="AO10" s="45"/>
      <c r="AP10" s="45"/>
      <c r="AQ10" s="45"/>
      <c r="AR10" s="45"/>
      <c r="AS10" s="45"/>
      <c r="AT10" s="44">
        <f>データ!W6</f>
        <v>0.26</v>
      </c>
      <c r="AU10" s="44"/>
      <c r="AV10" s="44"/>
      <c r="AW10" s="44"/>
      <c r="AX10" s="44"/>
      <c r="AY10" s="44"/>
      <c r="AZ10" s="44"/>
      <c r="BA10" s="44"/>
      <c r="BB10" s="44">
        <f>データ!X6</f>
        <v>2150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lbofx3/dCY1OaTYGCrgDkvsZhLRP3vGd0f6d4Gb3tHq30e48R0aTQfuVxw46/KAite7PeTljJuiNwZohbr7LaQ==" saltValue="r5qlt0ub7/X0QLDmmocg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363014</v>
      </c>
      <c r="D6" s="19">
        <f t="shared" si="3"/>
        <v>46</v>
      </c>
      <c r="E6" s="19">
        <f t="shared" si="3"/>
        <v>17</v>
      </c>
      <c r="F6" s="19">
        <f t="shared" si="3"/>
        <v>5</v>
      </c>
      <c r="G6" s="19">
        <f t="shared" si="3"/>
        <v>0</v>
      </c>
      <c r="H6" s="19" t="str">
        <f t="shared" si="3"/>
        <v>徳島県　勝浦町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76.290000000000006</v>
      </c>
      <c r="P6" s="20">
        <f t="shared" si="3"/>
        <v>12.39</v>
      </c>
      <c r="Q6" s="20">
        <f t="shared" si="3"/>
        <v>100</v>
      </c>
      <c r="R6" s="20">
        <f t="shared" si="3"/>
        <v>3138</v>
      </c>
      <c r="S6" s="20">
        <f t="shared" si="3"/>
        <v>4570</v>
      </c>
      <c r="T6" s="20">
        <f t="shared" si="3"/>
        <v>69.83</v>
      </c>
      <c r="U6" s="20">
        <f t="shared" si="3"/>
        <v>65.44</v>
      </c>
      <c r="V6" s="20">
        <f t="shared" si="3"/>
        <v>559</v>
      </c>
      <c r="W6" s="20">
        <f t="shared" si="3"/>
        <v>0.26</v>
      </c>
      <c r="X6" s="20">
        <f t="shared" si="3"/>
        <v>2150</v>
      </c>
      <c r="Y6" s="21" t="str">
        <f>IF(Y7="",NA(),Y7)</f>
        <v>-</v>
      </c>
      <c r="Z6" s="21" t="str">
        <f t="shared" ref="Z6:AH6" si="4">IF(Z7="",NA(),Z7)</f>
        <v>-</v>
      </c>
      <c r="AA6" s="21">
        <f t="shared" si="4"/>
        <v>99.38</v>
      </c>
      <c r="AB6" s="21">
        <f t="shared" si="4"/>
        <v>102.14</v>
      </c>
      <c r="AC6" s="21">
        <f t="shared" si="4"/>
        <v>96.7</v>
      </c>
      <c r="AD6" s="21" t="str">
        <f t="shared" si="4"/>
        <v>-</v>
      </c>
      <c r="AE6" s="21" t="str">
        <f t="shared" si="4"/>
        <v>-</v>
      </c>
      <c r="AF6" s="21">
        <f t="shared" si="4"/>
        <v>105.5</v>
      </c>
      <c r="AG6" s="21">
        <f t="shared" si="4"/>
        <v>106.35</v>
      </c>
      <c r="AH6" s="21">
        <f t="shared" si="4"/>
        <v>106.62</v>
      </c>
      <c r="AI6" s="20" t="str">
        <f>IF(AI7="","",IF(AI7="-","【-】","【"&amp;SUBSTITUTE(TEXT(AI7,"#,##0.00"),"-","△")&amp;"】"))</f>
        <v>【104.30】</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145.43</v>
      </c>
      <c r="AR6" s="21">
        <f t="shared" si="5"/>
        <v>129.88999999999999</v>
      </c>
      <c r="AS6" s="21">
        <f t="shared" si="5"/>
        <v>107.99</v>
      </c>
      <c r="AT6" s="20" t="str">
        <f>IF(AT7="","",IF(AT7="-","【-】","【"&amp;SUBSTITUTE(TEXT(AT7,"#,##0.00"),"-","△")&amp;"】"))</f>
        <v>【102.74】</v>
      </c>
      <c r="AU6" s="21" t="str">
        <f>IF(AU7="",NA(),AU7)</f>
        <v>-</v>
      </c>
      <c r="AV6" s="21" t="str">
        <f t="shared" ref="AV6:BD6" si="6">IF(AV7="",NA(),AV7)</f>
        <v>-</v>
      </c>
      <c r="AW6" s="21">
        <f t="shared" si="6"/>
        <v>56.77</v>
      </c>
      <c r="AX6" s="21">
        <f t="shared" si="6"/>
        <v>78.739999999999995</v>
      </c>
      <c r="AY6" s="21">
        <f t="shared" si="6"/>
        <v>83.59</v>
      </c>
      <c r="AZ6" s="21" t="str">
        <f t="shared" si="6"/>
        <v>-</v>
      </c>
      <c r="BA6" s="21" t="str">
        <f t="shared" si="6"/>
        <v>-</v>
      </c>
      <c r="BB6" s="21">
        <f t="shared" si="6"/>
        <v>38.4</v>
      </c>
      <c r="BC6" s="21">
        <f t="shared" si="6"/>
        <v>44.04</v>
      </c>
      <c r="BD6" s="21">
        <f t="shared" si="6"/>
        <v>58.25</v>
      </c>
      <c r="BE6" s="20" t="str">
        <f>IF(BE7="","",IF(BE7="-","【-】","【"&amp;SUBSTITUTE(TEXT(BE7,"#,##0.00"),"-","△")&amp;"】"))</f>
        <v>【47.19】</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900.82</v>
      </c>
      <c r="BN6" s="21">
        <f t="shared" si="7"/>
        <v>839.21</v>
      </c>
      <c r="BO6" s="21">
        <f t="shared" si="7"/>
        <v>791.46</v>
      </c>
      <c r="BP6" s="20" t="str">
        <f>IF(BP7="","",IF(BP7="-","【-】","【"&amp;SUBSTITUTE(TEXT(BP7,"#,##0.00"),"-","△")&amp;"】"))</f>
        <v>【798.10】</v>
      </c>
      <c r="BQ6" s="21" t="str">
        <f>IF(BQ7="",NA(),BQ7)</f>
        <v>-</v>
      </c>
      <c r="BR6" s="21" t="str">
        <f t="shared" ref="BR6:BZ6" si="8">IF(BR7="",NA(),BR7)</f>
        <v>-</v>
      </c>
      <c r="BS6" s="21">
        <f t="shared" si="8"/>
        <v>30.49</v>
      </c>
      <c r="BT6" s="21">
        <f t="shared" si="8"/>
        <v>24.5</v>
      </c>
      <c r="BU6" s="21">
        <f t="shared" si="8"/>
        <v>35.049999999999997</v>
      </c>
      <c r="BV6" s="21" t="str">
        <f t="shared" si="8"/>
        <v>-</v>
      </c>
      <c r="BW6" s="21" t="str">
        <f t="shared" si="8"/>
        <v>-</v>
      </c>
      <c r="BX6" s="21">
        <f t="shared" si="8"/>
        <v>52.94</v>
      </c>
      <c r="BY6" s="21">
        <f t="shared" si="8"/>
        <v>52.05</v>
      </c>
      <c r="BZ6" s="21">
        <f t="shared" si="8"/>
        <v>47.96</v>
      </c>
      <c r="CA6" s="20" t="str">
        <f>IF(CA7="","",IF(CA7="-","【-】","【"&amp;SUBSTITUTE(TEXT(CA7,"#,##0.00"),"-","△")&amp;"】"))</f>
        <v>【54.51】</v>
      </c>
      <c r="CB6" s="21" t="str">
        <f>IF(CB7="",NA(),CB7)</f>
        <v>-</v>
      </c>
      <c r="CC6" s="21" t="str">
        <f t="shared" ref="CC6:CK6" si="9">IF(CC7="",NA(),CC7)</f>
        <v>-</v>
      </c>
      <c r="CD6" s="21">
        <f t="shared" si="9"/>
        <v>496.67</v>
      </c>
      <c r="CE6" s="21">
        <f t="shared" si="9"/>
        <v>541.16999999999996</v>
      </c>
      <c r="CF6" s="21">
        <f t="shared" si="9"/>
        <v>385.4</v>
      </c>
      <c r="CG6" s="21" t="str">
        <f t="shared" si="9"/>
        <v>-</v>
      </c>
      <c r="CH6" s="21" t="str">
        <f t="shared" si="9"/>
        <v>-</v>
      </c>
      <c r="CI6" s="21">
        <f t="shared" si="9"/>
        <v>303.27999999999997</v>
      </c>
      <c r="CJ6" s="21">
        <f t="shared" si="9"/>
        <v>301.86</v>
      </c>
      <c r="CK6" s="21">
        <f t="shared" si="9"/>
        <v>325.85000000000002</v>
      </c>
      <c r="CL6" s="20" t="str">
        <f>IF(CL7="","",IF(CL7="-","【-】","【"&amp;SUBSTITUTE(TEXT(CL7,"#,##0.00"),"-","△")&amp;"】"))</f>
        <v>【286.33】</v>
      </c>
      <c r="CM6" s="21" t="str">
        <f>IF(CM7="",NA(),CM7)</f>
        <v>-</v>
      </c>
      <c r="CN6" s="21" t="str">
        <f t="shared" ref="CN6:CV6" si="10">IF(CN7="",NA(),CN7)</f>
        <v>-</v>
      </c>
      <c r="CO6" s="21">
        <f t="shared" si="10"/>
        <v>59.63</v>
      </c>
      <c r="CP6" s="21">
        <f t="shared" si="10"/>
        <v>59.63</v>
      </c>
      <c r="CQ6" s="21">
        <f t="shared" si="10"/>
        <v>59.63</v>
      </c>
      <c r="CR6" s="21" t="str">
        <f t="shared" si="10"/>
        <v>-</v>
      </c>
      <c r="CS6" s="21" t="str">
        <f t="shared" si="10"/>
        <v>-</v>
      </c>
      <c r="CT6" s="21">
        <f t="shared" si="10"/>
        <v>52.35</v>
      </c>
      <c r="CU6" s="21">
        <f t="shared" si="10"/>
        <v>46.25</v>
      </c>
      <c r="CV6" s="21">
        <f t="shared" si="10"/>
        <v>45.32</v>
      </c>
      <c r="CW6" s="20" t="str">
        <f>IF(CW7="","",IF(CW7="-","【-】","【"&amp;SUBSTITUTE(TEXT(CW7,"#,##0.00"),"-","△")&amp;"】"))</f>
        <v>【49.92】</v>
      </c>
      <c r="CX6" s="21" t="str">
        <f>IF(CX7="",NA(),CX7)</f>
        <v>-</v>
      </c>
      <c r="CY6" s="21" t="str">
        <f t="shared" ref="CY6:DG6" si="11">IF(CY7="",NA(),CY7)</f>
        <v>-</v>
      </c>
      <c r="CZ6" s="21">
        <f t="shared" si="11"/>
        <v>74.540000000000006</v>
      </c>
      <c r="DA6" s="21">
        <f t="shared" si="11"/>
        <v>78.569999999999993</v>
      </c>
      <c r="DB6" s="21">
        <f t="shared" si="11"/>
        <v>76.39</v>
      </c>
      <c r="DC6" s="21" t="str">
        <f t="shared" si="11"/>
        <v>-</v>
      </c>
      <c r="DD6" s="21" t="str">
        <f t="shared" si="11"/>
        <v>-</v>
      </c>
      <c r="DE6" s="21">
        <f t="shared" si="11"/>
        <v>84.39</v>
      </c>
      <c r="DF6" s="21">
        <f t="shared" si="11"/>
        <v>83.96</v>
      </c>
      <c r="DG6" s="21">
        <f t="shared" si="11"/>
        <v>83.54</v>
      </c>
      <c r="DH6" s="20" t="str">
        <f>IF(DH7="","",IF(DH7="-","【-】","【"&amp;SUBSTITUTE(TEXT(DH7,"#,##0.00"),"-","△")&amp;"】"))</f>
        <v>【87.80】</v>
      </c>
      <c r="DI6" s="21" t="str">
        <f>IF(DI7="",NA(),DI7)</f>
        <v>-</v>
      </c>
      <c r="DJ6" s="21" t="str">
        <f t="shared" ref="DJ6:DR6" si="12">IF(DJ7="",NA(),DJ7)</f>
        <v>-</v>
      </c>
      <c r="DK6" s="21">
        <f t="shared" si="12"/>
        <v>6</v>
      </c>
      <c r="DL6" s="21">
        <f t="shared" si="12"/>
        <v>11.42</v>
      </c>
      <c r="DM6" s="21">
        <f t="shared" si="12"/>
        <v>16.91</v>
      </c>
      <c r="DN6" s="21" t="str">
        <f t="shared" si="12"/>
        <v>-</v>
      </c>
      <c r="DO6" s="21" t="str">
        <f t="shared" si="12"/>
        <v>-</v>
      </c>
      <c r="DP6" s="21">
        <f t="shared" si="12"/>
        <v>25.19</v>
      </c>
      <c r="DQ6" s="21">
        <f t="shared" si="12"/>
        <v>25.46</v>
      </c>
      <c r="DR6" s="21">
        <f t="shared" si="12"/>
        <v>24.53</v>
      </c>
      <c r="DS6" s="20" t="str">
        <f>IF(DS7="","",IF(DS7="-","【-】","【"&amp;SUBSTITUTE(TEXT(DS7,"#,##0.00"),"-","△")&amp;"】"))</f>
        <v>【28.46】</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0.19</v>
      </c>
      <c r="EC6" s="20">
        <f t="shared" si="13"/>
        <v>0</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0.03</v>
      </c>
      <c r="EM6" s="21">
        <f t="shared" si="14"/>
        <v>0.03</v>
      </c>
      <c r="EN6" s="21">
        <f t="shared" si="14"/>
        <v>0.03</v>
      </c>
      <c r="EO6" s="20" t="str">
        <f>IF(EO7="","",IF(EO7="-","【-】","【"&amp;SUBSTITUTE(TEXT(EO7,"#,##0.00"),"-","△")&amp;"】"))</f>
        <v>【0.02】</v>
      </c>
    </row>
    <row r="7" spans="1:148" s="22" customFormat="1" x14ac:dyDescent="0.15">
      <c r="A7" s="14"/>
      <c r="B7" s="23">
        <v>2024</v>
      </c>
      <c r="C7" s="23">
        <v>363014</v>
      </c>
      <c r="D7" s="23">
        <v>46</v>
      </c>
      <c r="E7" s="23">
        <v>17</v>
      </c>
      <c r="F7" s="23">
        <v>5</v>
      </c>
      <c r="G7" s="23">
        <v>0</v>
      </c>
      <c r="H7" s="23" t="s">
        <v>96</v>
      </c>
      <c r="I7" s="23" t="s">
        <v>97</v>
      </c>
      <c r="J7" s="23" t="s">
        <v>98</v>
      </c>
      <c r="K7" s="23" t="s">
        <v>99</v>
      </c>
      <c r="L7" s="23" t="s">
        <v>100</v>
      </c>
      <c r="M7" s="23" t="s">
        <v>101</v>
      </c>
      <c r="N7" s="24" t="s">
        <v>102</v>
      </c>
      <c r="O7" s="24">
        <v>76.290000000000006</v>
      </c>
      <c r="P7" s="24">
        <v>12.39</v>
      </c>
      <c r="Q7" s="24">
        <v>100</v>
      </c>
      <c r="R7" s="24">
        <v>3138</v>
      </c>
      <c r="S7" s="24">
        <v>4570</v>
      </c>
      <c r="T7" s="24">
        <v>69.83</v>
      </c>
      <c r="U7" s="24">
        <v>65.44</v>
      </c>
      <c r="V7" s="24">
        <v>559</v>
      </c>
      <c r="W7" s="24">
        <v>0.26</v>
      </c>
      <c r="X7" s="24">
        <v>2150</v>
      </c>
      <c r="Y7" s="24" t="s">
        <v>102</v>
      </c>
      <c r="Z7" s="24" t="s">
        <v>102</v>
      </c>
      <c r="AA7" s="24">
        <v>99.38</v>
      </c>
      <c r="AB7" s="24">
        <v>102.14</v>
      </c>
      <c r="AC7" s="24">
        <v>96.7</v>
      </c>
      <c r="AD7" s="24" t="s">
        <v>102</v>
      </c>
      <c r="AE7" s="24" t="s">
        <v>102</v>
      </c>
      <c r="AF7" s="24">
        <v>105.5</v>
      </c>
      <c r="AG7" s="24">
        <v>106.35</v>
      </c>
      <c r="AH7" s="24">
        <v>106.62</v>
      </c>
      <c r="AI7" s="24">
        <v>104.3</v>
      </c>
      <c r="AJ7" s="24" t="s">
        <v>102</v>
      </c>
      <c r="AK7" s="24" t="s">
        <v>102</v>
      </c>
      <c r="AL7" s="24">
        <v>0</v>
      </c>
      <c r="AM7" s="24">
        <v>0</v>
      </c>
      <c r="AN7" s="24">
        <v>0</v>
      </c>
      <c r="AO7" s="24" t="s">
        <v>102</v>
      </c>
      <c r="AP7" s="24" t="s">
        <v>102</v>
      </c>
      <c r="AQ7" s="24">
        <v>145.43</v>
      </c>
      <c r="AR7" s="24">
        <v>129.88999999999999</v>
      </c>
      <c r="AS7" s="24">
        <v>107.99</v>
      </c>
      <c r="AT7" s="24">
        <v>102.74</v>
      </c>
      <c r="AU7" s="24" t="s">
        <v>102</v>
      </c>
      <c r="AV7" s="24" t="s">
        <v>102</v>
      </c>
      <c r="AW7" s="24">
        <v>56.77</v>
      </c>
      <c r="AX7" s="24">
        <v>78.739999999999995</v>
      </c>
      <c r="AY7" s="24">
        <v>83.59</v>
      </c>
      <c r="AZ7" s="24" t="s">
        <v>102</v>
      </c>
      <c r="BA7" s="24" t="s">
        <v>102</v>
      </c>
      <c r="BB7" s="24">
        <v>38.4</v>
      </c>
      <c r="BC7" s="24">
        <v>44.04</v>
      </c>
      <c r="BD7" s="24">
        <v>58.25</v>
      </c>
      <c r="BE7" s="24">
        <v>47.19</v>
      </c>
      <c r="BF7" s="24" t="s">
        <v>102</v>
      </c>
      <c r="BG7" s="24" t="s">
        <v>102</v>
      </c>
      <c r="BH7" s="24">
        <v>0</v>
      </c>
      <c r="BI7" s="24">
        <v>0</v>
      </c>
      <c r="BJ7" s="24">
        <v>0</v>
      </c>
      <c r="BK7" s="24" t="s">
        <v>102</v>
      </c>
      <c r="BL7" s="24" t="s">
        <v>102</v>
      </c>
      <c r="BM7" s="24">
        <v>900.82</v>
      </c>
      <c r="BN7" s="24">
        <v>839.21</v>
      </c>
      <c r="BO7" s="24">
        <v>791.46</v>
      </c>
      <c r="BP7" s="24">
        <v>798.1</v>
      </c>
      <c r="BQ7" s="24" t="s">
        <v>102</v>
      </c>
      <c r="BR7" s="24" t="s">
        <v>102</v>
      </c>
      <c r="BS7" s="24">
        <v>30.49</v>
      </c>
      <c r="BT7" s="24">
        <v>24.5</v>
      </c>
      <c r="BU7" s="24">
        <v>35.049999999999997</v>
      </c>
      <c r="BV7" s="24" t="s">
        <v>102</v>
      </c>
      <c r="BW7" s="24" t="s">
        <v>102</v>
      </c>
      <c r="BX7" s="24">
        <v>52.94</v>
      </c>
      <c r="BY7" s="24">
        <v>52.05</v>
      </c>
      <c r="BZ7" s="24">
        <v>47.96</v>
      </c>
      <c r="CA7" s="24">
        <v>54.51</v>
      </c>
      <c r="CB7" s="24" t="s">
        <v>102</v>
      </c>
      <c r="CC7" s="24" t="s">
        <v>102</v>
      </c>
      <c r="CD7" s="24">
        <v>496.67</v>
      </c>
      <c r="CE7" s="24">
        <v>541.16999999999996</v>
      </c>
      <c r="CF7" s="24">
        <v>385.4</v>
      </c>
      <c r="CG7" s="24" t="s">
        <v>102</v>
      </c>
      <c r="CH7" s="24" t="s">
        <v>102</v>
      </c>
      <c r="CI7" s="24">
        <v>303.27999999999997</v>
      </c>
      <c r="CJ7" s="24">
        <v>301.86</v>
      </c>
      <c r="CK7" s="24">
        <v>325.85000000000002</v>
      </c>
      <c r="CL7" s="24">
        <v>286.33</v>
      </c>
      <c r="CM7" s="24" t="s">
        <v>102</v>
      </c>
      <c r="CN7" s="24" t="s">
        <v>102</v>
      </c>
      <c r="CO7" s="24">
        <v>59.63</v>
      </c>
      <c r="CP7" s="24">
        <v>59.63</v>
      </c>
      <c r="CQ7" s="24">
        <v>59.63</v>
      </c>
      <c r="CR7" s="24" t="s">
        <v>102</v>
      </c>
      <c r="CS7" s="24" t="s">
        <v>102</v>
      </c>
      <c r="CT7" s="24">
        <v>52.35</v>
      </c>
      <c r="CU7" s="24">
        <v>46.25</v>
      </c>
      <c r="CV7" s="24">
        <v>45.32</v>
      </c>
      <c r="CW7" s="24">
        <v>49.92</v>
      </c>
      <c r="CX7" s="24" t="s">
        <v>102</v>
      </c>
      <c r="CY7" s="24" t="s">
        <v>102</v>
      </c>
      <c r="CZ7" s="24">
        <v>74.540000000000006</v>
      </c>
      <c r="DA7" s="24">
        <v>78.569999999999993</v>
      </c>
      <c r="DB7" s="24">
        <v>76.39</v>
      </c>
      <c r="DC7" s="24" t="s">
        <v>102</v>
      </c>
      <c r="DD7" s="24" t="s">
        <v>102</v>
      </c>
      <c r="DE7" s="24">
        <v>84.39</v>
      </c>
      <c r="DF7" s="24">
        <v>83.96</v>
      </c>
      <c r="DG7" s="24">
        <v>83.54</v>
      </c>
      <c r="DH7" s="24">
        <v>87.8</v>
      </c>
      <c r="DI7" s="24" t="s">
        <v>102</v>
      </c>
      <c r="DJ7" s="24" t="s">
        <v>102</v>
      </c>
      <c r="DK7" s="24">
        <v>6</v>
      </c>
      <c r="DL7" s="24">
        <v>11.42</v>
      </c>
      <c r="DM7" s="24">
        <v>16.91</v>
      </c>
      <c r="DN7" s="24" t="s">
        <v>102</v>
      </c>
      <c r="DO7" s="24" t="s">
        <v>102</v>
      </c>
      <c r="DP7" s="24">
        <v>25.19</v>
      </c>
      <c r="DQ7" s="24">
        <v>25.46</v>
      </c>
      <c r="DR7" s="24">
        <v>24.53</v>
      </c>
      <c r="DS7" s="24">
        <v>28.46</v>
      </c>
      <c r="DT7" s="24" t="s">
        <v>102</v>
      </c>
      <c r="DU7" s="24" t="s">
        <v>102</v>
      </c>
      <c r="DV7" s="24">
        <v>0</v>
      </c>
      <c r="DW7" s="24">
        <v>0</v>
      </c>
      <c r="DX7" s="24">
        <v>0</v>
      </c>
      <c r="DY7" s="24" t="s">
        <v>102</v>
      </c>
      <c r="DZ7" s="24" t="s">
        <v>102</v>
      </c>
      <c r="EA7" s="24">
        <v>0</v>
      </c>
      <c r="EB7" s="24">
        <v>0.19</v>
      </c>
      <c r="EC7" s="24">
        <v>0</v>
      </c>
      <c r="ED7" s="24">
        <v>0.03</v>
      </c>
      <c r="EE7" s="24" t="s">
        <v>102</v>
      </c>
      <c r="EF7" s="24" t="s">
        <v>102</v>
      </c>
      <c r="EG7" s="24">
        <v>0</v>
      </c>
      <c r="EH7" s="24">
        <v>0</v>
      </c>
      <c r="EI7" s="24">
        <v>0</v>
      </c>
      <c r="EJ7" s="24" t="s">
        <v>102</v>
      </c>
      <c r="EK7" s="24" t="s">
        <v>102</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2517078</cp:lastModifiedBy>
  <dcterms:created xsi:type="dcterms:W3CDTF">2025-12-23T06:23:03Z</dcterms:created>
  <dcterms:modified xsi:type="dcterms:W3CDTF">2026-02-13T04:13:12Z</dcterms:modified>
  <cp:category/>
</cp:coreProperties>
</file>