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下水道_総務係\【04報告】(05)★調査・報告\調査・報告_令和7年度\県市町村課\260116_【23(火)17時〆】公営企業に係る経営比較分析表（令和６年度決算）の分析等について（依頼）\②提出\"/>
    </mc:Choice>
  </mc:AlternateContent>
  <xr:revisionPtr revIDLastSave="0" documentId="13_ncr:1_{DC127B35-4D10-4F73-BADD-B84D2172A044}" xr6:coauthVersionLast="47" xr6:coauthVersionMax="47" xr10:uidLastSave="{00000000-0000-0000-0000-000000000000}"/>
  <workbookProtection workbookAlgorithmName="SHA-512" workbookHashValue="pMSDUiZdijfBHJLIUe9S8rIds/0Q5euG3moAJRzmHNtxSHUil7vx6o84hok1bqoIVkL0HW7G7YUX8r73tChI0A==" workbookSaltValue="EGTKw7ix5krOUYNnxzP8B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I85" i="4"/>
  <c r="F85" i="4"/>
  <c r="E85" i="4"/>
  <c r="AL10" i="4"/>
  <c r="I10" i="4"/>
  <c r="AL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<sst xmlns="http://schemas.openxmlformats.org/spreadsheetml/2006/main" count="231" uniqueCount="116">
  <si>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</si>
  <si>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</si>
  <si>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</si>
  <si>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</si>
  <si>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</si>
  <si>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</si>
  <si>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</si>
  <si>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</si>
  <si>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</si>
  <si>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</si>
  <si>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</si>
  <si>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</si>
  <si>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</si>
  <si>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</si>
  <si>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</si>
  <si>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</si>
  <si>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</si>
  <si>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</si>
  <si>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</si>
  <si>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</si>
  <si>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</si>
  <si>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</si>
  <si>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</si>
  <si>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</si>
  <si>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</si>
  <si>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</si>
  <si>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</si>
  <si>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</si>
  <si>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</si>
  <si>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</si>
  <si>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</si>
  <si>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</si>
  <si>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</si>
  <si>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</si>
  <si>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</si>
  <si>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</si>
  <si>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</si>
  <si>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</si>
  <si>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</si>
  <si>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</si>
  <si>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</si>
  <si>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</si>
  <si>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</si>
  <si>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</si>
  <si>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</si>
  <si>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</si>
  <si>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</si>
  <si>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</si>
  <si>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</si>
  <si>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</si>
  <si>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</si>
  <si>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</si>
  <si>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</si>
  <si>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</si>
  <si>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</si>
  <si>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</si>
  <si>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</si>
  <si>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</si>
  <si>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</si>
  <si>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</si>
  <si>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</si>
  <si>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</si>
  <si>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</si>
  <si>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</si>
  <si>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</si>
  <si>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</si>
  <si>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</si>
  <si>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</si>
  <si>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</si>
  <si>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</si>
  <si>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</si>
  <si>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</si>
  <si>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</si>
  <si>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</si>
  <si>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</si>
  <si>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</si>
  <si>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</si>
  <si>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</si>
  <si>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</si>
  <si>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</si>
  <si>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</si>
  <si>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</si>
  <si>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</si>
  <si>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</si>
  <si>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</si>
  <si>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</si>
  <si>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</si>
  <si>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</si>
  <si>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</si>
  <si>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</si>
  <si>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</si>
  <si>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</si>
  <si>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</si>
  <si>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</si>
  <si>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</si>
  <si>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</si>
  <si>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吉野川市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</si>
  <si>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</si>
  <si>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</si>
  <si>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</si>
  <si>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</si>
  <si>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</si>
  <si>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</si>
  <si>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</si>
  <si>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</si>
  <si>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</si>
  <si>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</si>
  <si>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</si>
  <si>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</si>
  <si>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</si>
  <si>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</si>
  <si>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</si>
  <si>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</si>
  <si>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現在までに耐用年数を経過した管渠施設は存在しないが、処理場の機械設備等で更新時期を迎えているものがある。</t>
    <phoneticPr fontId="4"/>
  </si>
  <si>
    <t>本市では、使用料単価が全国及び類似団体との比較において低単価となっている。経費回収率についても100%を下回っている状況であり、今後、人口減少や節水機器の普及に伴い有収水量の大幅な増加が見込めないことを想定すると、使用料の改定を含めた経営の改善が必要である。</t>
    <phoneticPr fontId="4"/>
  </si>
  <si>
    <t>経常収支比率は、健全経営の水準とされる100%を上回っている。
流動比率については、現金預金(流動資産)の減少により前年度を下回っているものの、100%を上回っており支払能力には問題はない。
しかしながら、経費回収率については、100%を下回っている。汚水処理費が使用料収入で賄いきれておらず、一般会計からの繰入金等使用料以外の収入に依存してる状態であるため、維持管理費等コスト縮減と接続率の向上などによる適正収入の確保に取り組む必要がある。
なお、企業債残高対事業規模比率については、一般会計負担額を公共下水道事業、特定環境保全公共下水道事業及び農業集落排水事業の総額に対して算出しているため、事業別での比率は正しい数値となっていない。</t>
    <rPh sb="58" eb="61">
      <t>ゼンネンド</t>
    </rPh>
    <rPh sb="62" eb="64">
      <t>シタマワ</t>
    </rPh>
    <rPh sb="83" eb="85">
      <t>シハラ</t>
    </rPh>
    <rPh sb="85" eb="87">
      <t>ノウリョク</t>
    </rPh>
    <rPh sb="89" eb="91">
      <t>モンダイ</t>
    </rPh>
    <rPh sb="147" eb="151">
      <t>イッパンカイケイ</t>
    </rPh>
    <rPh sb="154" eb="157">
      <t>クリイレキン</t>
    </rPh>
    <rPh sb="157" eb="158">
      <t>ナド</t>
    </rPh>
    <rPh sb="158" eb="161">
      <t>シヨウリョウ</t>
    </rPh>
    <rPh sb="161" eb="163">
      <t>イガイ</t>
    </rPh>
    <rPh sb="164" eb="166">
      <t>シュウニュウ</t>
    </rPh>
    <rPh sb="167" eb="169">
      <t>イゾン</t>
    </rPh>
    <rPh sb="172" eb="174">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</si>
</sst>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AA-4836-8C75-1F6F1028317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F8AA-4836-8C75-1F6F1028317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50.87</c:v>
                </c:pt>
                <c:pt idx="1">
                  <c:v>48.78</c:v>
                </c:pt>
                <c:pt idx="2">
                  <c:v>45.72</c:v>
                </c:pt>
                <c:pt idx="3">
                  <c:v>45.72</c:v>
                </c:pt>
                <c:pt idx="4">
                  <c:v>45.11</c:v>
                </c:pt>
              </c:numCache>
            </c:numRef>
          </c:val>
          <c:extLst>
            <c:ext xmlns:c16="http://schemas.microsoft.com/office/drawing/2014/chart" uri="{C3380CC4-5D6E-409C-BE32-E72D297353CC}">
              <c16:uniqueId val="{00000000-BF90-4B10-9362-ED3887F5B18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BF90-4B10-9362-ED3887F5B18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75.66</c:v>
                </c:pt>
                <c:pt idx="1">
                  <c:v>75.5</c:v>
                </c:pt>
                <c:pt idx="2">
                  <c:v>76.650000000000006</c:v>
                </c:pt>
                <c:pt idx="3">
                  <c:v>77.150000000000006</c:v>
                </c:pt>
                <c:pt idx="4">
                  <c:v>77.62</c:v>
                </c:pt>
              </c:numCache>
            </c:numRef>
          </c:val>
          <c:extLst>
            <c:ext xmlns:c16="http://schemas.microsoft.com/office/drawing/2014/chart" uri="{C3380CC4-5D6E-409C-BE32-E72D297353CC}">
              <c16:uniqueId val="{00000000-9A7F-4F6F-845B-99FB9EFA9B2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9A7F-4F6F-845B-99FB9EFA9B2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113.41</c:v>
                </c:pt>
                <c:pt idx="1">
                  <c:v>102.1</c:v>
                </c:pt>
                <c:pt idx="2">
                  <c:v>104.02</c:v>
                </c:pt>
                <c:pt idx="3">
                  <c:v>104.42</c:v>
                </c:pt>
                <c:pt idx="4">
                  <c:v>103.95</c:v>
                </c:pt>
              </c:numCache>
            </c:numRef>
          </c:val>
          <c:extLst>
            <c:ext xmlns:c16="http://schemas.microsoft.com/office/drawing/2014/chart" uri="{C3380CC4-5D6E-409C-BE32-E72D297353CC}">
              <c16:uniqueId val="{00000000-732F-409D-AFA8-89D2A4287E9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732F-409D-AFA8-89D2A4287E9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53.08</c:v>
                </c:pt>
                <c:pt idx="1">
                  <c:v>54.11</c:v>
                </c:pt>
                <c:pt idx="2">
                  <c:v>55.72</c:v>
                </c:pt>
                <c:pt idx="3">
                  <c:v>57.1</c:v>
                </c:pt>
                <c:pt idx="4">
                  <c:v>58.24</c:v>
                </c:pt>
              </c:numCache>
            </c:numRef>
          </c:val>
          <c:extLst>
            <c:ext xmlns:c16="http://schemas.microsoft.com/office/drawing/2014/chart" uri="{C3380CC4-5D6E-409C-BE32-E72D297353CC}">
              <c16:uniqueId val="{00000000-1261-46B6-8980-B282237003D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1261-46B6-8980-B282237003D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0C-4AD4-9F69-F1D388CA955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870C-4AD4-9F69-F1D388CA955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6.07</c:v>
                </c:pt>
                <c:pt idx="1">
                  <c:v>0</c:v>
                </c:pt>
                <c:pt idx="2">
                  <c:v>0</c:v>
                </c:pt>
                <c:pt idx="3">
                  <c:v>0</c:v>
                </c:pt>
                <c:pt idx="4">
                  <c:v>0</c:v>
                </c:pt>
              </c:numCache>
            </c:numRef>
          </c:val>
          <c:extLst>
            <c:ext xmlns:c16="http://schemas.microsoft.com/office/drawing/2014/chart" uri="{C3380CC4-5D6E-409C-BE32-E72D297353CC}">
              <c16:uniqueId val="{00000000-32C0-4854-82BB-271CD00B0C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32C0-4854-82BB-271CD00B0C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121.31</c:v>
                </c:pt>
                <c:pt idx="1">
                  <c:v>130.74</c:v>
                </c:pt>
                <c:pt idx="2">
                  <c:v>134.22</c:v>
                </c:pt>
                <c:pt idx="3">
                  <c:v>142.08000000000001</c:v>
                </c:pt>
                <c:pt idx="4">
                  <c:v>132.29</c:v>
                </c:pt>
              </c:numCache>
            </c:numRef>
          </c:val>
          <c:extLst>
            <c:ext xmlns:c16="http://schemas.microsoft.com/office/drawing/2014/chart" uri="{C3380CC4-5D6E-409C-BE32-E72D297353CC}">
              <c16:uniqueId val="{00000000-BFE6-40A2-9DCA-6F0FA315B34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BFE6-40A2-9DCA-6F0FA315B34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C7-428D-B7AD-D70CE221D9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40C7-428D-B7AD-D70CE221D9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63.45</c:v>
                </c:pt>
                <c:pt idx="1">
                  <c:v>75.680000000000007</c:v>
                </c:pt>
                <c:pt idx="2">
                  <c:v>70.900000000000006</c:v>
                </c:pt>
                <c:pt idx="3">
                  <c:v>64.95</c:v>
                </c:pt>
                <c:pt idx="4">
                  <c:v>62.75</c:v>
                </c:pt>
              </c:numCache>
            </c:numRef>
          </c:val>
          <c:extLst>
            <c:ext xmlns:c16="http://schemas.microsoft.com/office/drawing/2014/chart" uri="{C3380CC4-5D6E-409C-BE32-E72D297353CC}">
              <c16:uniqueId val="{00000000-95B1-4389-9803-BC37A6BE45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95B1-4389-9803-BC37A6BE45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199.91</c:v>
                </c:pt>
                <c:pt idx="1">
                  <c:v>167.03</c:v>
                </c:pt>
                <c:pt idx="2">
                  <c:v>178.11</c:v>
                </c:pt>
                <c:pt idx="3">
                  <c:v>194.29</c:v>
                </c:pt>
                <c:pt idx="4">
                  <c:v>200.46</c:v>
                </c:pt>
              </c:numCache>
            </c:numRef>
          </c:val>
          <c:extLst>
            <c:ext xmlns:c16="http://schemas.microsoft.com/office/drawing/2014/chart" uri="{C3380CC4-5D6E-409C-BE32-E72D297353CC}">
              <c16:uniqueId val="{00000000-1DF2-4ACB-9F30-0AFD7841F33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1DF2-4ACB-9F30-0AFD7841F33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U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徳島県　吉野川市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37558</v>
      </c>
      <c r="AM8" s="44"/>
      <c r="AN8" s="44"/>
      <c r="AO8" s="44"/>
      <c r="AP8" s="44"/>
      <c r="AQ8" s="44"/>
      <c r="AR8" s="44"/>
      <c r="AS8" s="44"/>
      <c r="AT8" s="45">
        <f>データ!T6</f>
        <v>144.13999999999999</v>
      </c>
      <c r="AU8" s="45"/>
      <c r="AV8" s="45"/>
      <c r="AW8" s="45"/>
      <c r="AX8" s="45"/>
      <c r="AY8" s="45"/>
      <c r="AZ8" s="45"/>
      <c r="BA8" s="45"/>
      <c r="BB8" s="45">
        <f>データ!U6</f>
        <v>260.57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66.23</v>
      </c>
      <c r="J10" s="45"/>
      <c r="K10" s="45"/>
      <c r="L10" s="45"/>
      <c r="M10" s="45"/>
      <c r="N10" s="45"/>
      <c r="O10" s="45"/>
      <c r="P10" s="45">
        <f>データ!P6</f>
        <v>5.18</v>
      </c>
      <c r="Q10" s="45"/>
      <c r="R10" s="45"/>
      <c r="S10" s="45"/>
      <c r="T10" s="45"/>
      <c r="U10" s="45"/>
      <c r="V10" s="45"/>
      <c r="W10" s="45">
        <f>データ!Q6</f>
        <v>109.39</v>
      </c>
      <c r="X10" s="45"/>
      <c r="Y10" s="45"/>
      <c r="Z10" s="45"/>
      <c r="AA10" s="45"/>
      <c r="AB10" s="45"/>
      <c r="AC10" s="45"/>
      <c r="AD10" s="44">
        <f>データ!R6</f>
        <v>2750</v>
      </c>
      <c r="AE10" s="44"/>
      <c r="AF10" s="44"/>
      <c r="AG10" s="44"/>
      <c r="AH10" s="44"/>
      <c r="AI10" s="44"/>
      <c r="AJ10" s="44"/>
      <c r="AK10" s="2"/>
      <c r="AL10" s="44">
        <f>データ!V6</f>
        <v>1930</v>
      </c>
      <c r="AM10" s="44"/>
      <c r="AN10" s="44"/>
      <c r="AO10" s="44"/>
      <c r="AP10" s="44"/>
      <c r="AQ10" s="44"/>
      <c r="AR10" s="44"/>
      <c r="AS10" s="44"/>
      <c r="AT10" s="45">
        <f>データ!W6</f>
        <v>1.55</v>
      </c>
      <c r="AU10" s="45"/>
      <c r="AV10" s="45"/>
      <c r="AW10" s="45"/>
      <c r="AX10" s="45"/>
      <c r="AY10" s="45"/>
      <c r="AZ10" s="45"/>
      <c r="BA10" s="45"/>
      <c r="BB10" s="45">
        <f>データ!X6</f>
        <v>1245.1600000000001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4dqVPL/7nBLGA5bdpeh6z/q/ZPYvgoh2vTuOBkJT6399Cxduq8lfzplQ325MjQ+Hkhrq4KiJrtNBhafs9MsZg==" saltValue="xoTWgos6ZFfD8fy09izRF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362051</v>
      </c>
      <c r="D6" s="19">
        <f t="shared" si="3"/>
        <v>46</v>
      </c>
      <c r="E6" s="19">
        <f t="shared" si="3"/>
        <v>17</v>
      </c>
      <c r="F6" s="19">
        <f t="shared" si="3"/>
        <v>5</v>
      </c>
      <c r="G6" s="19">
        <f t="shared" si="3"/>
        <v>0</v>
      </c>
      <c r="H6" s="19" t="str">
        <f t="shared" si="3"/>
        <v>徳島県　吉野川市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66.23</v>
      </c>
      <c r="P6" s="20">
        <f t="shared" si="3"/>
        <v>5.18</v>
      </c>
      <c r="Q6" s="20">
        <f t="shared" si="3"/>
        <v>109.39</v>
      </c>
      <c r="R6" s="20">
        <f t="shared" si="3"/>
        <v>2750</v>
      </c>
      <c r="S6" s="20">
        <f t="shared" si="3"/>
        <v>37558</v>
      </c>
      <c r="T6" s="20">
        <f t="shared" si="3"/>
        <v>144.13999999999999</v>
      </c>
      <c r="U6" s="20">
        <f t="shared" si="3"/>
        <v>260.57</v>
      </c>
      <c r="V6" s="20">
        <f t="shared" si="3"/>
        <v>1930</v>
      </c>
      <c r="W6" s="20">
        <f t="shared" si="3"/>
        <v>1.55</v>
      </c>
      <c r="X6" s="20">
        <f t="shared" si="3"/>
        <v>1245.1600000000001</v>
      </c>
      <c r="Y6" s="21">
        <f>IF(Y7="",NA(),Y7)</f>
        <v>113.41</v>
      </c>
      <c r="Z6" s="21">
        <f t="shared" ref="Z6:AH6" si="4">IF(Z7="",NA(),Z7)</f>
        <v>102.1</v>
      </c>
      <c r="AA6" s="21">
        <f t="shared" si="4"/>
        <v>104.02</v>
      </c>
      <c r="AB6" s="21">
        <f t="shared" si="4"/>
        <v>104.42</v>
      </c>
      <c r="AC6" s="21">
        <f t="shared" si="4"/>
        <v>103.95</v>
      </c>
      <c r="AD6" s="21">
        <f t="shared" si="4"/>
        <v>106.37</v>
      </c>
      <c r="AE6" s="21">
        <f t="shared" si="4"/>
        <v>106.07</v>
      </c>
      <c r="AF6" s="21">
        <f t="shared" si="4"/>
        <v>105.5</v>
      </c>
      <c r="AG6" s="21">
        <f t="shared" si="4"/>
        <v>106.35</v>
      </c>
      <c r="AH6" s="21">
        <f t="shared" si="4"/>
        <v>106.62</v>
      </c>
      <c r="AI6" s="20" t="str">
        <f>IF(AI7="","",IF(AI7="-","【-】","【"&amp;SUBSTITUTE(TEXT(AI7,"#,##0.00"),"-","△")&amp;"】"))</f>
        <v>【104.30】</v>
      </c>
      <c r="AJ6" s="21">
        <f>IF(AJ7="",NA(),AJ7)</f>
        <v>6.07</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121.31</v>
      </c>
      <c r="AV6" s="21">
        <f t="shared" ref="AV6:BD6" si="6">IF(AV7="",NA(),AV7)</f>
        <v>130.74</v>
      </c>
      <c r="AW6" s="21">
        <f t="shared" si="6"/>
        <v>134.22</v>
      </c>
      <c r="AX6" s="21">
        <f t="shared" si="6"/>
        <v>142.08000000000001</v>
      </c>
      <c r="AY6" s="21">
        <f t="shared" si="6"/>
        <v>132.29</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63.45</v>
      </c>
      <c r="BR6" s="21">
        <f t="shared" ref="BR6:BZ6" si="8">IF(BR7="",NA(),BR7)</f>
        <v>75.680000000000007</v>
      </c>
      <c r="BS6" s="21">
        <f t="shared" si="8"/>
        <v>70.900000000000006</v>
      </c>
      <c r="BT6" s="21">
        <f t="shared" si="8"/>
        <v>64.95</v>
      </c>
      <c r="BU6" s="21">
        <f t="shared" si="8"/>
        <v>62.75</v>
      </c>
      <c r="BV6" s="21">
        <f t="shared" si="8"/>
        <v>57.08</v>
      </c>
      <c r="BW6" s="21">
        <f t="shared" si="8"/>
        <v>56.26</v>
      </c>
      <c r="BX6" s="21">
        <f t="shared" si="8"/>
        <v>52.94</v>
      </c>
      <c r="BY6" s="21">
        <f t="shared" si="8"/>
        <v>52.05</v>
      </c>
      <c r="BZ6" s="21">
        <f t="shared" si="8"/>
        <v>47.96</v>
      </c>
      <c r="CA6" s="20" t="str">
        <f>IF(CA7="","",IF(CA7="-","【-】","【"&amp;SUBSTITUTE(TEXT(CA7,"#,##0.00"),"-","△")&amp;"】"))</f>
        <v>【54.51】</v>
      </c>
      <c r="CB6" s="21">
        <f>IF(CB7="",NA(),CB7)</f>
        <v>199.91</v>
      </c>
      <c r="CC6" s="21">
        <f t="shared" ref="CC6:CK6" si="9">IF(CC7="",NA(),CC7)</f>
        <v>167.03</v>
      </c>
      <c r="CD6" s="21">
        <f t="shared" si="9"/>
        <v>178.11</v>
      </c>
      <c r="CE6" s="21">
        <f t="shared" si="9"/>
        <v>194.29</v>
      </c>
      <c r="CF6" s="21">
        <f t="shared" si="9"/>
        <v>200.46</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50.87</v>
      </c>
      <c r="CN6" s="21">
        <f t="shared" ref="CN6:CV6" si="10">IF(CN7="",NA(),CN7)</f>
        <v>48.78</v>
      </c>
      <c r="CO6" s="21">
        <f t="shared" si="10"/>
        <v>45.72</v>
      </c>
      <c r="CP6" s="21">
        <f t="shared" si="10"/>
        <v>45.72</v>
      </c>
      <c r="CQ6" s="21">
        <f t="shared" si="10"/>
        <v>45.11</v>
      </c>
      <c r="CR6" s="21">
        <f t="shared" si="10"/>
        <v>54.83</v>
      </c>
      <c r="CS6" s="21">
        <f t="shared" si="10"/>
        <v>66.53</v>
      </c>
      <c r="CT6" s="21">
        <f t="shared" si="10"/>
        <v>52.35</v>
      </c>
      <c r="CU6" s="21">
        <f t="shared" si="10"/>
        <v>46.25</v>
      </c>
      <c r="CV6" s="21">
        <f t="shared" si="10"/>
        <v>45.32</v>
      </c>
      <c r="CW6" s="20" t="str">
        <f>IF(CW7="","",IF(CW7="-","【-】","【"&amp;SUBSTITUTE(TEXT(CW7,"#,##0.00"),"-","△")&amp;"】"))</f>
        <v>【49.92】</v>
      </c>
      <c r="CX6" s="21">
        <f>IF(CX7="",NA(),CX7)</f>
        <v>75.66</v>
      </c>
      <c r="CY6" s="21">
        <f t="shared" ref="CY6:DG6" si="11">IF(CY7="",NA(),CY7)</f>
        <v>75.5</v>
      </c>
      <c r="CZ6" s="21">
        <f t="shared" si="11"/>
        <v>76.650000000000006</v>
      </c>
      <c r="DA6" s="21">
        <f t="shared" si="11"/>
        <v>77.150000000000006</v>
      </c>
      <c r="DB6" s="21">
        <f t="shared" si="11"/>
        <v>77.62</v>
      </c>
      <c r="DC6" s="21">
        <f t="shared" si="11"/>
        <v>84.7</v>
      </c>
      <c r="DD6" s="21">
        <f t="shared" si="11"/>
        <v>84.67</v>
      </c>
      <c r="DE6" s="21">
        <f t="shared" si="11"/>
        <v>84.39</v>
      </c>
      <c r="DF6" s="21">
        <f t="shared" si="11"/>
        <v>83.96</v>
      </c>
      <c r="DG6" s="21">
        <f t="shared" si="11"/>
        <v>83.54</v>
      </c>
      <c r="DH6" s="20" t="str">
        <f>IF(DH7="","",IF(DH7="-","【-】","【"&amp;SUBSTITUTE(TEXT(DH7,"#,##0.00"),"-","△")&amp;"】"))</f>
        <v>【87.80】</v>
      </c>
      <c r="DI6" s="21">
        <f>IF(DI7="",NA(),DI7)</f>
        <v>53.08</v>
      </c>
      <c r="DJ6" s="21">
        <f t="shared" ref="DJ6:DR6" si="12">IF(DJ7="",NA(),DJ7)</f>
        <v>54.11</v>
      </c>
      <c r="DK6" s="21">
        <f t="shared" si="12"/>
        <v>55.72</v>
      </c>
      <c r="DL6" s="21">
        <f t="shared" si="12"/>
        <v>57.1</v>
      </c>
      <c r="DM6" s="21">
        <f t="shared" si="12"/>
        <v>58.24</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362051</v>
      </c>
      <c r="D7" s="23">
        <v>46</v>
      </c>
      <c r="E7" s="23">
        <v>17</v>
      </c>
      <c r="F7" s="23">
        <v>5</v>
      </c>
      <c r="G7" s="23">
        <v>0</v>
      </c>
      <c r="H7" s="23" t="s">
        <v>96</v>
      </c>
      <c r="I7" s="23" t="s">
        <v>97</v>
      </c>
      <c r="J7" s="23" t="s">
        <v>98</v>
      </c>
      <c r="K7" s="23" t="s">
        <v>99</v>
      </c>
      <c r="L7" s="23" t="s">
        <v>100</v>
      </c>
      <c r="M7" s="23" t="s">
        <v>101</v>
      </c>
      <c r="N7" s="24" t="s">
        <v>102</v>
      </c>
      <c r="O7" s="24">
        <v>66.23</v>
      </c>
      <c r="P7" s="24">
        <v>5.18</v>
      </c>
      <c r="Q7" s="24">
        <v>109.39</v>
      </c>
      <c r="R7" s="24">
        <v>2750</v>
      </c>
      <c r="S7" s="24">
        <v>37558</v>
      </c>
      <c r="T7" s="24">
        <v>144.13999999999999</v>
      </c>
      <c r="U7" s="24">
        <v>260.57</v>
      </c>
      <c r="V7" s="24">
        <v>1930</v>
      </c>
      <c r="W7" s="24">
        <v>1.55</v>
      </c>
      <c r="X7" s="24">
        <v>1245.1600000000001</v>
      </c>
      <c r="Y7" s="24">
        <v>113.41</v>
      </c>
      <c r="Z7" s="24">
        <v>102.1</v>
      </c>
      <c r="AA7" s="24">
        <v>104.02</v>
      </c>
      <c r="AB7" s="24">
        <v>104.42</v>
      </c>
      <c r="AC7" s="24">
        <v>103.95</v>
      </c>
      <c r="AD7" s="24">
        <v>106.37</v>
      </c>
      <c r="AE7" s="24">
        <v>106.07</v>
      </c>
      <c r="AF7" s="24">
        <v>105.5</v>
      </c>
      <c r="AG7" s="24">
        <v>106.35</v>
      </c>
      <c r="AH7" s="24">
        <v>106.62</v>
      </c>
      <c r="AI7" s="24">
        <v>104.3</v>
      </c>
      <c r="AJ7" s="24">
        <v>6.07</v>
      </c>
      <c r="AK7" s="24">
        <v>0</v>
      </c>
      <c r="AL7" s="24">
        <v>0</v>
      </c>
      <c r="AM7" s="24">
        <v>0</v>
      </c>
      <c r="AN7" s="24">
        <v>0</v>
      </c>
      <c r="AO7" s="24">
        <v>139.02000000000001</v>
      </c>
      <c r="AP7" s="24">
        <v>132.04</v>
      </c>
      <c r="AQ7" s="24">
        <v>145.43</v>
      </c>
      <c r="AR7" s="24">
        <v>129.88999999999999</v>
      </c>
      <c r="AS7" s="24">
        <v>107.99</v>
      </c>
      <c r="AT7" s="24">
        <v>102.74</v>
      </c>
      <c r="AU7" s="24">
        <v>121.31</v>
      </c>
      <c r="AV7" s="24">
        <v>130.74</v>
      </c>
      <c r="AW7" s="24">
        <v>134.22</v>
      </c>
      <c r="AX7" s="24">
        <v>142.08000000000001</v>
      </c>
      <c r="AY7" s="24">
        <v>132.29</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63.45</v>
      </c>
      <c r="BR7" s="24">
        <v>75.680000000000007</v>
      </c>
      <c r="BS7" s="24">
        <v>70.900000000000006</v>
      </c>
      <c r="BT7" s="24">
        <v>64.95</v>
      </c>
      <c r="BU7" s="24">
        <v>62.75</v>
      </c>
      <c r="BV7" s="24">
        <v>57.08</v>
      </c>
      <c r="BW7" s="24">
        <v>56.26</v>
      </c>
      <c r="BX7" s="24">
        <v>52.94</v>
      </c>
      <c r="BY7" s="24">
        <v>52.05</v>
      </c>
      <c r="BZ7" s="24">
        <v>47.96</v>
      </c>
      <c r="CA7" s="24">
        <v>54.51</v>
      </c>
      <c r="CB7" s="24">
        <v>199.91</v>
      </c>
      <c r="CC7" s="24">
        <v>167.03</v>
      </c>
      <c r="CD7" s="24">
        <v>178.11</v>
      </c>
      <c r="CE7" s="24">
        <v>194.29</v>
      </c>
      <c r="CF7" s="24">
        <v>200.46</v>
      </c>
      <c r="CG7" s="24">
        <v>274.99</v>
      </c>
      <c r="CH7" s="24">
        <v>282.08999999999997</v>
      </c>
      <c r="CI7" s="24">
        <v>303.27999999999997</v>
      </c>
      <c r="CJ7" s="24">
        <v>301.86</v>
      </c>
      <c r="CK7" s="24">
        <v>325.85000000000002</v>
      </c>
      <c r="CL7" s="24">
        <v>286.33</v>
      </c>
      <c r="CM7" s="24">
        <v>50.87</v>
      </c>
      <c r="CN7" s="24">
        <v>48.78</v>
      </c>
      <c r="CO7" s="24">
        <v>45.72</v>
      </c>
      <c r="CP7" s="24">
        <v>45.72</v>
      </c>
      <c r="CQ7" s="24">
        <v>45.11</v>
      </c>
      <c r="CR7" s="24">
        <v>54.83</v>
      </c>
      <c r="CS7" s="24">
        <v>66.53</v>
      </c>
      <c r="CT7" s="24">
        <v>52.35</v>
      </c>
      <c r="CU7" s="24">
        <v>46.25</v>
      </c>
      <c r="CV7" s="24">
        <v>45.32</v>
      </c>
      <c r="CW7" s="24">
        <v>49.92</v>
      </c>
      <c r="CX7" s="24">
        <v>75.66</v>
      </c>
      <c r="CY7" s="24">
        <v>75.5</v>
      </c>
      <c r="CZ7" s="24">
        <v>76.650000000000006</v>
      </c>
      <c r="DA7" s="24">
        <v>77.150000000000006</v>
      </c>
      <c r="DB7" s="24">
        <v>77.62</v>
      </c>
      <c r="DC7" s="24">
        <v>84.7</v>
      </c>
      <c r="DD7" s="24">
        <v>84.67</v>
      </c>
      <c r="DE7" s="24">
        <v>84.39</v>
      </c>
      <c r="DF7" s="24">
        <v>83.96</v>
      </c>
      <c r="DG7" s="24">
        <v>83.54</v>
      </c>
      <c r="DH7" s="24">
        <v>87.8</v>
      </c>
      <c r="DI7" s="24">
        <v>53.08</v>
      </c>
      <c r="DJ7" s="24">
        <v>54.11</v>
      </c>
      <c r="DK7" s="24">
        <v>55.72</v>
      </c>
      <c r="DL7" s="24">
        <v>57.1</v>
      </c>
      <c r="DM7" s="24">
        <v>58.24</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00640:伊藤 春奈</cp:lastModifiedBy>
  <cp:lastPrinted>2026-01-19T06:14:04Z</cp:lastPrinted>
  <dcterms:created xsi:type="dcterms:W3CDTF">2025-12-23T06:23:00Z</dcterms:created>
  <dcterms:modified xsi:type="dcterms:W3CDTF">2026-01-22T04:14:13Z</dcterms:modified>
  <cp:category/>
</cp:coreProperties>
</file>