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10.3.32.148\zaisei\財政担当フォルダ（共有ＮＷ）\○財政課\公営企業関係調査・通知\R7\01_照会\【済】0203(火)17時〆_公営企業に係る経営比較分析表（令和６年度決算）の分析等について（依頼）\01各課回答\"/>
    </mc:Choice>
  </mc:AlternateContent>
  <xr:revisionPtr revIDLastSave="0" documentId="13_ncr:1_{68BBAD63-E313-4AEE-8307-EC11890F4B3A}" xr6:coauthVersionLast="47" xr6:coauthVersionMax="47" xr10:uidLastSave="{00000000-0000-0000-0000-000000000000}"/>
  <workbookProtection workbookAlgorithmName="SHA-512" workbookHashValue="mn1s6odpStHkeJoJO7yNHaZSTZ27QmIq61vYSo2s/428UqBNNvH0a3RG88iiT4taGXROAaa7P6u0dau9updadw==" workbookSaltValue="eAxLEAUIWcXLwsX2Wkxj4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<sst xmlns="http://schemas.openxmlformats.org/spreadsheetml/2006/main" count="231" uniqueCount="114">
  <si>
    <t>全国平均</t>
    <rPh sb="0" eb="2">
      <t>ゼンコク</t>
    </rPh>
    <rPh sb="2" eb="4">
      <t>ヘイキン</t>
    </rPh>
    <phoneticPr fontId="1"/>
  </si>
  <si>
    <t>類似団体区分</t>
    <rPh sb="4" eb="6">
      <t>クブン</t>
    </rPh>
    <phoneticPr fontId="1"/>
  </si>
  <si>
    <t>経営比較分析表（令和6年度決算）</t>
    <rPh sb="8" eb="10">
      <t>レイワ</t>
    </rPh>
    <rPh sb="11" eb="13">
      <t>ネンド</t>
    </rPh>
    <phoneticPr fontId="1"/>
  </si>
  <si>
    <t>業種名</t>
    <rPh sb="2" eb="3">
      <t>メイ</t>
    </rPh>
    <phoneticPr fontId="1"/>
  </si>
  <si>
    <t>事業名</t>
  </si>
  <si>
    <t>業務名</t>
    <rPh sb="2" eb="3">
      <t>メイ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</si>
  <si>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</si>
  <si>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</si>
  <si>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</si>
  <si>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</si>
  <si>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1"/>
  </si>
  <si>
    <t>管理者の情報</t>
    <rPh sb="0" eb="3">
      <t>カンリシャ</t>
    </rPh>
    <rPh sb="4" eb="6">
      <t>ジョウホウ</t>
    </rPh>
    <phoneticPr fontId="1"/>
  </si>
  <si>
    <t>人口（人）</t>
    <rPh sb="0" eb="2">
      <t>ジンコウ</t>
    </rPh>
    <rPh sb="3" eb="4">
      <t>ヒト</t>
    </rPh>
    <phoneticPr fontId="1"/>
  </si>
  <si>
    <t>①経常収支比率(％)</t>
  </si>
  <si>
    <t>【】</t>
  </si>
  <si>
    <t>グラフ凡例</t>
    <rPh sb="3" eb="5">
      <t>ハンレイ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</si>
  <si>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</si>
  <si>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t>
  </si>
  <si>
    <t>当該団体値（当該値）</t>
    <rPh sb="2" eb="4">
      <t>ダンタイ</t>
    </rPh>
    <phoneticPr fontId="1"/>
  </si>
  <si>
    <t>資金不足比率(％)</t>
  </si>
  <si>
    <t>業務CD</t>
    <rPh sb="0" eb="2">
      <t>ギョウム</t>
    </rPh>
    <phoneticPr fontId="1"/>
  </si>
  <si>
    <t>自己資本構成比率(％)</t>
  </si>
  <si>
    <t>1. 経営の健全性・効率性</t>
  </si>
  <si>
    <t>普及率(％)</t>
  </si>
  <si>
    <t>有収率(％)</t>
    <rPh sb="0" eb="1">
      <t>ユウ</t>
    </rPh>
    <rPh sb="1" eb="3">
      <t>シュウリツ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</si>
  <si>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</si>
  <si>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</si>
  <si>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処理区域内人口(人)</t>
    <rPh sb="0" eb="2">
      <t>ショリ</t>
    </rPh>
    <rPh sb="2" eb="5">
      <t>クイキナイ</t>
    </rPh>
    <phoneticPr fontId="1"/>
  </si>
  <si>
    <t>2③</t>
  </si>
  <si>
    <t>1②</t>
  </si>
  <si>
    <t>2. 老朽化の状況について</t>
  </si>
  <si>
    <t>⑧水洗化率(％)</t>
  </si>
  <si>
    <t>1. 経営の健全性・効率性</t>
    <rPh sb="3" eb="5">
      <t>ケイエイ</t>
    </rPh>
    <rPh sb="6" eb="9">
      <t>ケンゼンセイ</t>
    </rPh>
    <rPh sb="10" eb="12">
      <t>コウリツ</t>
    </rPh>
    <rPh sb="12" eb="13">
      <t>セイ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</si>
  <si>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</si>
  <si>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比率(N-4)</t>
    <rPh sb="0" eb="2">
      <t>ヒリツ</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</si>
  <si>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</si>
  <si>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②累積欠損金比率(％)</t>
  </si>
  <si>
    <t>業種CD</t>
    <rPh sb="0" eb="2">
      <t>ギョウシュ</t>
    </rPh>
    <phoneticPr fontId="1"/>
  </si>
  <si>
    <t>－</t>
  </si>
  <si>
    <t>令和6年度全国平均</t>
    <rPh sb="0" eb="2">
      <t>レイワ</t>
    </rPh>
    <rPh sb="3" eb="5">
      <t>ネンド</t>
    </rPh>
    <phoneticPr fontId="1"/>
  </si>
  <si>
    <t>①有形固定資産減価償却率(％)</t>
    <rPh sb="1" eb="3">
      <t>ユウケイ</t>
    </rPh>
    <rPh sb="3" eb="5">
      <t>コテイ</t>
    </rPh>
    <rPh sb="5" eb="7">
      <t>シサン</t>
    </rPh>
    <rPh sb="7" eb="9">
      <t>ゲンカ</t>
    </rPh>
    <rPh sb="9" eb="11">
      <t>ショウキャク</t>
    </rPh>
    <rPh sb="11" eb="12">
      <t>リツ</t>
    </rPh>
    <phoneticPr fontId="1"/>
  </si>
  <si>
    <t>1. 経営の健全性・効率性について</t>
  </si>
  <si>
    <t>団体CD</t>
    <rPh sb="0" eb="2">
      <t>ダンタイ</t>
    </rPh>
    <phoneticPr fontId="1"/>
  </si>
  <si>
    <t>2. 老朽化の状況</t>
  </si>
  <si>
    <t>全体総括</t>
    <rPh sb="0" eb="2">
      <t>ゼンタイ</t>
    </rPh>
    <rPh sb="2" eb="4">
      <t>ソウカツ</t>
    </rPh>
    <phoneticPr fontId="1"/>
  </si>
  <si>
    <t>1①</t>
  </si>
  <si>
    <t>2②</t>
  </si>
  <si>
    <t>1③</t>
  </si>
  <si>
    <t>1④</t>
  </si>
  <si>
    <t>事業CD</t>
    <rPh sb="0" eb="2">
      <t>ジギョウ</t>
    </rPh>
    <phoneticPr fontId="1"/>
  </si>
  <si>
    <t>1⑤</t>
  </si>
  <si>
    <t>1⑦</t>
  </si>
  <si>
    <t>1⑧</t>
  </si>
  <si>
    <t>2①</t>
  </si>
  <si>
    <t>下水道事業(法適用)</t>
    <rPh sb="3" eb="5">
      <t>ジギョウ</t>
    </rPh>
    <rPh sb="6" eb="7">
      <t>ホウ</t>
    </rPh>
    <rPh sb="7" eb="9">
      <t>テキヨウ</t>
    </rPh>
    <phoneticPr fontId="1"/>
  </si>
  <si>
    <t>⑤経費回収率(％)</t>
  </si>
  <si>
    <t>項番</t>
    <rPh sb="0" eb="2">
      <t>コウバン</t>
    </rPh>
    <phoneticPr fontId="1"/>
  </si>
  <si>
    <t>中項目</t>
    <rPh sb="0" eb="1">
      <t>チュウ</t>
    </rPh>
    <rPh sb="1" eb="3">
      <t>コウモク</t>
    </rPh>
    <phoneticPr fontId="1"/>
  </si>
  <si>
    <t>大項目</t>
    <rPh sb="0" eb="3">
      <t>ダイコウモク</t>
    </rPh>
    <phoneticPr fontId="1"/>
  </si>
  <si>
    <t>年度</t>
    <rPh sb="0" eb="2">
      <t>ネンド</t>
    </rPh>
    <phoneticPr fontId="1"/>
  </si>
  <si>
    <t>施設CD</t>
    <rPh sb="0" eb="2">
      <t>シセツ</t>
    </rPh>
    <phoneticPr fontId="1"/>
  </si>
  <si>
    <t>③流動比率(％)</t>
    <rPh sb="1" eb="3">
      <t>リュウドウ</t>
    </rPh>
    <rPh sb="3" eb="5">
      <t>ヒリツ</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</si>
  <si>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</si>
  <si>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</si>
  <si>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</si>
  <si>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</si>
  <si>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</si>
  <si>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小項目</t>
    <rPh sb="0" eb="3">
      <t>ショウコウモク</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</si>
  <si>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</si>
  <si>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</si>
  <si>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</si>
  <si>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</si>
  <si>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</si>
  <si>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</si>
  <si>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</si>
  <si>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</si>
  <si>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</si>
  <si>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</si>
  <si>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</si>
  <si>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</si>
  <si>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</si>
  <si>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</si>
  <si>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</si>
  <si>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</si>
  <si>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</si>
  <si>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</si>
  <si>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</si>
  <si>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</si>
  <si>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</si>
  <si>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</si>
  <si>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</si>
  <si>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</si>
  <si>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</si>
  <si>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</si>
  <si>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</si>
  <si>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徳島県　美馬市</t>
  </si>
  <si>
    <t>法適用</t>
  </si>
  <si>
    <t>下水道事業</t>
  </si>
  <si>
    <t>特定環境保全公共下水道</t>
  </si>
  <si>
    <t>D2</t>
  </si>
  <si>
    <t>非設置</t>
  </si>
  <si>
    <t>←年数補正</t>
    <rPh sb="1" eb="3">
      <t>ネンスウ</t>
    </rPh>
    <rPh sb="3" eb="5">
      <t>ホセイ</t>
    </rPh>
    <phoneticPr fontId="1"/>
  </si>
  <si>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</si>
  <si>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</si>
  <si>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</si>
  <si>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</si>
  <si>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</si>
  <si>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</si>
  <si>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</si>
  <si>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</si>
  <si>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</si>
  <si>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下水道事業会計は毎年度一般会計からの繰入金に大きく依存している。基準内繰入は継続して受入れるが、基準外繰入れを減らすために
・営業収益（下水道使用料）の増加
・営業費用の減少
に取り組む。
　施設はストックマネジメントに基づき更新を行うが、併せて効率的な運転管理と機械設備の負担軽減に努める。</t>
  </si>
  <si>
    <t>①有形固定資産減価償却率は類似団体平均より高く、減価償却が進むにつて増加していく。
②管渠老朽化及び③管渠改善率については、耐用年数が経過した施設がないため0％であるが将来的には耐用年数に達することから、計画的効率的な維持修繕・改築更新に取り組む必要がある。</t>
    <rPh sb="1" eb="3">
      <t>ユウケイ</t>
    </rPh>
    <rPh sb="3" eb="7">
      <t>コテイシサン</t>
    </rPh>
    <rPh sb="7" eb="9">
      <t>ゲンカ</t>
    </rPh>
    <rPh sb="9" eb="12">
      <t>ショウキャクリツ</t>
    </rPh>
    <rPh sb="13" eb="15">
      <t>ルイジ</t>
    </rPh>
    <rPh sb="15" eb="17">
      <t>ダンタイ</t>
    </rPh>
    <rPh sb="17" eb="19">
      <t>ヘイキン</t>
    </rPh>
    <rPh sb="21" eb="22">
      <t>タカ</t>
    </rPh>
    <rPh sb="24" eb="26">
      <t>ゲンカ</t>
    </rPh>
    <rPh sb="26" eb="28">
      <t>ショウキャク</t>
    </rPh>
    <rPh sb="29" eb="30">
      <t>スス</t>
    </rPh>
    <rPh sb="34" eb="36">
      <t>ゾウカ</t>
    </rPh>
    <rPh sb="44" eb="46">
      <t>カンキョ</t>
    </rPh>
    <rPh sb="46" eb="49">
      <t>ロウキュウカ</t>
    </rPh>
    <rPh sb="49" eb="50">
      <t>オヨ</t>
    </rPh>
    <rPh sb="52" eb="57">
      <t>カンキョカイゼンリツ</t>
    </rPh>
    <rPh sb="63" eb="65">
      <t>タイヨウ</t>
    </rPh>
    <rPh sb="65" eb="67">
      <t>ネンスウ</t>
    </rPh>
    <rPh sb="68" eb="70">
      <t>ケイカ</t>
    </rPh>
    <rPh sb="72" eb="74">
      <t>シセツ</t>
    </rPh>
    <rPh sb="85" eb="88">
      <t>ショウライテキ</t>
    </rPh>
    <rPh sb="90" eb="92">
      <t>タイヨウ</t>
    </rPh>
    <rPh sb="92" eb="94">
      <t>ネンスウ</t>
    </rPh>
    <rPh sb="95" eb="96">
      <t>タッ</t>
    </rPh>
    <rPh sb="103" eb="106">
      <t>ケイカクテキ</t>
    </rPh>
    <rPh sb="106" eb="109">
      <t>コウリツテキ</t>
    </rPh>
    <rPh sb="110" eb="112">
      <t>イジ</t>
    </rPh>
    <rPh sb="112" eb="114">
      <t>シュウゼン</t>
    </rPh>
    <rPh sb="115" eb="117">
      <t>カイチク</t>
    </rPh>
    <rPh sb="117" eb="119">
      <t>コウシン</t>
    </rPh>
    <rPh sb="120" eb="121">
      <t>ト</t>
    </rPh>
    <rPh sb="122" eb="123">
      <t>ク</t>
    </rPh>
    <rPh sb="124" eb="126">
      <t>ヒツヨウ</t>
    </rPh>
    <phoneticPr fontId="1"/>
  </si>
  <si>
    <t>①経常収支比率は、概ね100を越えており安定した経営状況であるが、一般会計からの繰入金に頼っている状況である。
②累積欠損金比率は、令和3年度まで増加していたが令和4年度以降の一般会計繰入金を含む経常利益により解消している。
③流動比率は、現金の増加及び企業債償還が進み改善している。今後も企業債の償還が進むにつれ安定していくと考えられる。
④企業債残高対事業規模比率は、計算上は0となるが、一般会計繰入金に依存している状況である。
⑤経費回収率は、⑥汚水処理原価の高止まり及び⑦施設利用率の低迷により類似団体平均を下回っている。
⑥汚水処理原価については、令和2年度及び令和3年度の穴吹浄化センターの財産処分による固定資産除却費の計上により高騰していたが、事業の終了により低下しその後の物価上昇により微増している。
⑦施設利用率については、類似団体平均を下回っており、接続人口に対して過大なスペックであることを意味する。今後人口減少に伴いさらに低下すると予想される
⑧水洗化率は類似団体平均を下回っており、ほぼ横ばいで推移してる。</t>
    <rPh sb="40" eb="43">
      <t>クリイレキン</t>
    </rPh>
    <rPh sb="66" eb="68">
      <t>レイワ</t>
    </rPh>
    <rPh sb="69" eb="71">
      <t>ネンド</t>
    </rPh>
    <rPh sb="73" eb="75">
      <t>ゾウカ</t>
    </rPh>
    <rPh sb="98" eb="100">
      <t>ケイジョウ</t>
    </rPh>
    <rPh sb="100" eb="102">
      <t>リエキ</t>
    </rPh>
    <rPh sb="172" eb="175">
      <t>キギョウサイ</t>
    </rPh>
    <rPh sb="175" eb="177">
      <t>ザンダカ</t>
    </rPh>
    <rPh sb="177" eb="178">
      <t>タイ</t>
    </rPh>
    <rPh sb="178" eb="180">
      <t>ジギョウ</t>
    </rPh>
    <rPh sb="180" eb="182">
      <t>キボ</t>
    </rPh>
    <rPh sb="182" eb="184">
      <t>ヒリツ</t>
    </rPh>
    <rPh sb="196" eb="198">
      <t>イッパン</t>
    </rPh>
    <rPh sb="198" eb="200">
      <t>カイケイ</t>
    </rPh>
    <rPh sb="200" eb="201">
      <t>ク</t>
    </rPh>
    <rPh sb="202" eb="203">
      <t>キン</t>
    </rPh>
    <rPh sb="204" eb="206">
      <t>イゾン</t>
    </rPh>
    <rPh sb="210" eb="212">
      <t>ジョウキョウ</t>
    </rPh>
    <rPh sb="342" eb="343">
      <t>ゴ</t>
    </rPh>
    <rPh sb="344" eb="346">
      <t>ブッカ</t>
    </rPh>
    <rPh sb="346" eb="348">
      <t>ジョウショウ</t>
    </rPh>
    <rPh sb="351" eb="353">
      <t>ビゾウ</t>
    </rPh>
    <rPh sb="435" eb="438">
      <t>スイセンカ</t>
    </rPh>
    <rPh sb="438" eb="439">
      <t>リツ</t>
    </rPh>
    <rPh sb="440" eb="442">
      <t>ルイジ</t>
    </rPh>
    <rPh sb="442" eb="444">
      <t>ダンタイ</t>
    </rPh>
    <rPh sb="444" eb="446">
      <t>ヘイキン</t>
    </rPh>
    <rPh sb="447" eb="449">
      <t>シタマワ</t>
    </rPh>
    <rPh sb="456" eb="457">
      <t>ヨコ</t>
    </rPh>
    <rPh sb="460" eb="462">
      <t>スイイ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</si>
</sst>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quot;#,##0.00"/>
    <numFmt numFmtId="178" formatCode="#,##0.00;&quot;△&quot;#,##0.00;&quot;-&quot;"/>
    <numFmt numFmtId="179" formatCode="#,##0;&quot;△&quot;#,##0"/>
    <numFmt numFmtId="180" formatCode="0.00_);[Red]\(0.00\)"/>
  </numFmts>
  <fonts count="15"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0" fontId="0" fillId="3" borderId="2" xfId="0" applyFill="1" applyBorder="1" applyAlignment="1">
      <alignment vertical="center" shrinkToFit="1"/>
    </xf>
    <xf numFmtId="177" fontId="0" fillId="5"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78"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protection hidden="1"/>
    </xf>
    <xf numFmtId="177"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96-455B-BF1C-525E52B1FC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196-455B-BF1C-525E52B1FC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32.5</c:v>
                </c:pt>
                <c:pt idx="1">
                  <c:v>32.83</c:v>
                </c:pt>
                <c:pt idx="2">
                  <c:v>33.42</c:v>
                </c:pt>
                <c:pt idx="3">
                  <c:v>33.42</c:v>
                </c:pt>
                <c:pt idx="4">
                  <c:v>33.75</c:v>
                </c:pt>
              </c:numCache>
            </c:numRef>
          </c:val>
          <c:extLst>
            <c:ext xmlns:c16="http://schemas.microsoft.com/office/drawing/2014/chart" uri="{C3380CC4-5D6E-409C-BE32-E72D297353CC}">
              <c16:uniqueId val="{00000000-D51D-42D9-B11A-3BC0ED75A9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51D-42D9-B11A-3BC0ED75A9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51.95</c:v>
                </c:pt>
                <c:pt idx="1">
                  <c:v>50.24</c:v>
                </c:pt>
                <c:pt idx="2">
                  <c:v>51.09</c:v>
                </c:pt>
                <c:pt idx="3">
                  <c:v>52.47</c:v>
                </c:pt>
                <c:pt idx="4">
                  <c:v>52.64</c:v>
                </c:pt>
              </c:numCache>
            </c:numRef>
          </c:val>
          <c:extLst>
            <c:ext xmlns:c16="http://schemas.microsoft.com/office/drawing/2014/chart" uri="{C3380CC4-5D6E-409C-BE32-E72D297353CC}">
              <c16:uniqueId val="{00000000-761D-4A7D-9718-ECC3BD046A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61D-4A7D-9718-ECC3BD046A4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100.11</c:v>
                </c:pt>
                <c:pt idx="1">
                  <c:v>98.17</c:v>
                </c:pt>
                <c:pt idx="2">
                  <c:v>108.16</c:v>
                </c:pt>
                <c:pt idx="3">
                  <c:v>111.85</c:v>
                </c:pt>
                <c:pt idx="4">
                  <c:v>104.56</c:v>
                </c:pt>
              </c:numCache>
            </c:numRef>
          </c:val>
          <c:extLst>
            <c:ext xmlns:c16="http://schemas.microsoft.com/office/drawing/2014/chart" uri="{C3380CC4-5D6E-409C-BE32-E72D297353CC}">
              <c16:uniqueId val="{00000000-FDB5-4410-8273-A5C1C7CD96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FDB5-4410-8273-A5C1C7CD96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40.4</c:v>
                </c:pt>
                <c:pt idx="1">
                  <c:v>41.98</c:v>
                </c:pt>
                <c:pt idx="2">
                  <c:v>44.01</c:v>
                </c:pt>
                <c:pt idx="3">
                  <c:v>44.96</c:v>
                </c:pt>
                <c:pt idx="4">
                  <c:v>46.38</c:v>
                </c:pt>
              </c:numCache>
            </c:numRef>
          </c:val>
          <c:extLst>
            <c:ext xmlns:c16="http://schemas.microsoft.com/office/drawing/2014/chart" uri="{C3380CC4-5D6E-409C-BE32-E72D297353CC}">
              <c16:uniqueId val="{00000000-99F8-45BE-A71D-F956D615B4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9F8-45BE-A71D-F956D615B4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44-4E30-8B42-8DC9962D7E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544-4E30-8B42-8DC9962D7E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48.69</c:v>
                </c:pt>
                <c:pt idx="1">
                  <c:v>60.62</c:v>
                </c:pt>
                <c:pt idx="2">
                  <c:v>6.16</c:v>
                </c:pt>
                <c:pt idx="3" formatCode="#,##0.00;&quot;△&quot;#,##0.00">
                  <c:v>0</c:v>
                </c:pt>
                <c:pt idx="4" formatCode="#,##0.00;&quot;△&quot;#,##0.00">
                  <c:v>0</c:v>
                </c:pt>
              </c:numCache>
            </c:numRef>
          </c:val>
          <c:extLst>
            <c:ext xmlns:c16="http://schemas.microsoft.com/office/drawing/2014/chart" uri="{C3380CC4-5D6E-409C-BE32-E72D297353CC}">
              <c16:uniqueId val="{00000000-BBDB-4C17-AFF5-3FE96C792D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BBDB-4C17-AFF5-3FE96C792D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45.62</c:v>
                </c:pt>
                <c:pt idx="1">
                  <c:v>35.74</c:v>
                </c:pt>
                <c:pt idx="2">
                  <c:v>50.76</c:v>
                </c:pt>
                <c:pt idx="3">
                  <c:v>61.21</c:v>
                </c:pt>
                <c:pt idx="4">
                  <c:v>89.73</c:v>
                </c:pt>
              </c:numCache>
            </c:numRef>
          </c:val>
          <c:extLst>
            <c:ext xmlns:c16="http://schemas.microsoft.com/office/drawing/2014/chart" uri="{C3380CC4-5D6E-409C-BE32-E72D297353CC}">
              <c16:uniqueId val="{00000000-B752-4517-B867-A13B06C402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B752-4517-B867-A13B06C402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CA-48E1-BA35-58CCD919EA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FCA-48E1-BA35-58CCD919EA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22.31</c:v>
                </c:pt>
                <c:pt idx="1">
                  <c:v>32.32</c:v>
                </c:pt>
                <c:pt idx="2">
                  <c:v>43.62</c:v>
                </c:pt>
                <c:pt idx="3">
                  <c:v>41.46</c:v>
                </c:pt>
                <c:pt idx="4">
                  <c:v>38.700000000000003</c:v>
                </c:pt>
              </c:numCache>
            </c:numRef>
          </c:val>
          <c:extLst>
            <c:ext xmlns:c16="http://schemas.microsoft.com/office/drawing/2014/chart" uri="{C3380CC4-5D6E-409C-BE32-E72D297353CC}">
              <c16:uniqueId val="{00000000-3806-478B-A731-20A52CDB47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806-478B-A731-20A52CDB47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700.23</c:v>
                </c:pt>
                <c:pt idx="1">
                  <c:v>481.24</c:v>
                </c:pt>
                <c:pt idx="2">
                  <c:v>359.27</c:v>
                </c:pt>
                <c:pt idx="3">
                  <c:v>375.92</c:v>
                </c:pt>
                <c:pt idx="4">
                  <c:v>403.27</c:v>
                </c:pt>
              </c:numCache>
            </c:numRef>
          </c:val>
          <c:extLst>
            <c:ext xmlns:c16="http://schemas.microsoft.com/office/drawing/2014/chart" uri="{C3380CC4-5D6E-409C-BE32-E72D297353CC}">
              <c16:uniqueId val="{00000000-3F85-4137-BC58-0CBA0E39D2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3F85-4137-BC58-0CBA0E39D2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topLeftCell="V13" zoomScale="80" zoomScaleNormal="8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徳島県　美馬市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5</v>
      </c>
      <c r="C7" s="29"/>
      <c r="D7" s="29"/>
      <c r="E7" s="29"/>
      <c r="F7" s="29"/>
      <c r="G7" s="29"/>
      <c r="H7" s="29"/>
      <c r="I7" s="29" t="s">
        <v>3</v>
      </c>
      <c r="J7" s="29"/>
      <c r="K7" s="29"/>
      <c r="L7" s="29"/>
      <c r="M7" s="29"/>
      <c r="N7" s="29"/>
      <c r="O7" s="29"/>
      <c r="P7" s="29" t="s">
        <v>4</v>
      </c>
      <c r="Q7" s="29"/>
      <c r="R7" s="29"/>
      <c r="S7" s="29"/>
      <c r="T7" s="29"/>
      <c r="U7" s="29"/>
      <c r="V7" s="29"/>
      <c r="W7" s="29" t="s">
        <v>1</v>
      </c>
      <c r="X7" s="29"/>
      <c r="Y7" s="29"/>
      <c r="Z7" s="29"/>
      <c r="AA7" s="29"/>
      <c r="AB7" s="29"/>
      <c r="AC7" s="29"/>
      <c r="AD7" s="29" t="s">
        <v>11</v>
      </c>
      <c r="AE7" s="29"/>
      <c r="AF7" s="29"/>
      <c r="AG7" s="29"/>
      <c r="AH7" s="29"/>
      <c r="AI7" s="29"/>
      <c r="AJ7" s="29"/>
      <c r="AK7" s="3"/>
      <c r="AL7" s="29" t="s">
        <v>12</v>
      </c>
      <c r="AM7" s="29"/>
      <c r="AN7" s="29"/>
      <c r="AO7" s="29"/>
      <c r="AP7" s="29"/>
      <c r="AQ7" s="29"/>
      <c r="AR7" s="29"/>
      <c r="AS7" s="29"/>
      <c r="AT7" s="29" t="s">
        <v>9</v>
      </c>
      <c r="AU7" s="29"/>
      <c r="AV7" s="29"/>
      <c r="AW7" s="29"/>
      <c r="AX7" s="29"/>
      <c r="AY7" s="29"/>
      <c r="AZ7" s="29"/>
      <c r="BA7" s="29"/>
      <c r="BB7" s="29" t="s">
        <v>6</v>
      </c>
      <c r="BC7" s="29"/>
      <c r="BD7" s="29"/>
      <c r="BE7" s="29"/>
      <c r="BF7" s="29"/>
      <c r="BG7" s="29"/>
      <c r="BH7" s="29"/>
      <c r="BI7" s="29"/>
      <c r="BJ7" s="3"/>
      <c r="BK7" s="3"/>
      <c r="BL7" s="30" t="s">
        <v>15</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26264</v>
      </c>
      <c r="AM8" s="35"/>
      <c r="AN8" s="35"/>
      <c r="AO8" s="35"/>
      <c r="AP8" s="35"/>
      <c r="AQ8" s="35"/>
      <c r="AR8" s="35"/>
      <c r="AS8" s="35"/>
      <c r="AT8" s="36">
        <f>データ!T6</f>
        <v>367.14</v>
      </c>
      <c r="AU8" s="36"/>
      <c r="AV8" s="36"/>
      <c r="AW8" s="36"/>
      <c r="AX8" s="36"/>
      <c r="AY8" s="36"/>
      <c r="AZ8" s="36"/>
      <c r="BA8" s="36"/>
      <c r="BB8" s="36">
        <f>データ!U6</f>
        <v>71.540000000000006</v>
      </c>
      <c r="BC8" s="36"/>
      <c r="BD8" s="36"/>
      <c r="BE8" s="36"/>
      <c r="BF8" s="36"/>
      <c r="BG8" s="36"/>
      <c r="BH8" s="36"/>
      <c r="BI8" s="36"/>
      <c r="BJ8" s="3"/>
      <c r="BK8" s="3"/>
      <c r="BL8" s="37" t="s">
        <v>17</v>
      </c>
      <c r="BM8" s="38"/>
      <c r="BN8" s="39" t="s">
        <v>18</v>
      </c>
      <c r="BO8" s="39"/>
      <c r="BP8" s="39"/>
      <c r="BQ8" s="39"/>
      <c r="BR8" s="39"/>
      <c r="BS8" s="39"/>
      <c r="BT8" s="39"/>
      <c r="BU8" s="39"/>
      <c r="BV8" s="39"/>
      <c r="BW8" s="39"/>
      <c r="BX8" s="39"/>
      <c r="BY8" s="40"/>
    </row>
    <row r="9" spans="1:78" ht="18.75" customHeight="1" x14ac:dyDescent="0.15">
      <c r="A9" s="2"/>
      <c r="B9" s="29" t="s">
        <v>19</v>
      </c>
      <c r="C9" s="29"/>
      <c r="D9" s="29"/>
      <c r="E9" s="29"/>
      <c r="F9" s="29"/>
      <c r="G9" s="29"/>
      <c r="H9" s="29"/>
      <c r="I9" s="29" t="s">
        <v>21</v>
      </c>
      <c r="J9" s="29"/>
      <c r="K9" s="29"/>
      <c r="L9" s="29"/>
      <c r="M9" s="29"/>
      <c r="N9" s="29"/>
      <c r="O9" s="29"/>
      <c r="P9" s="29" t="s">
        <v>23</v>
      </c>
      <c r="Q9" s="29"/>
      <c r="R9" s="29"/>
      <c r="S9" s="29"/>
      <c r="T9" s="29"/>
      <c r="U9" s="29"/>
      <c r="V9" s="29"/>
      <c r="W9" s="29" t="s">
        <v>24</v>
      </c>
      <c r="X9" s="29"/>
      <c r="Y9" s="29"/>
      <c r="Z9" s="29"/>
      <c r="AA9" s="29"/>
      <c r="AB9" s="29"/>
      <c r="AC9" s="29"/>
      <c r="AD9" s="29" t="s">
        <v>25</v>
      </c>
      <c r="AE9" s="29"/>
      <c r="AF9" s="29"/>
      <c r="AG9" s="29"/>
      <c r="AH9" s="29"/>
      <c r="AI9" s="29"/>
      <c r="AJ9" s="29"/>
      <c r="AK9" s="3"/>
      <c r="AL9" s="29" t="s">
        <v>27</v>
      </c>
      <c r="AM9" s="29"/>
      <c r="AN9" s="29"/>
      <c r="AO9" s="29"/>
      <c r="AP9" s="29"/>
      <c r="AQ9" s="29"/>
      <c r="AR9" s="29"/>
      <c r="AS9" s="29"/>
      <c r="AT9" s="29" t="s">
        <v>33</v>
      </c>
      <c r="AU9" s="29"/>
      <c r="AV9" s="29"/>
      <c r="AW9" s="29"/>
      <c r="AX9" s="29"/>
      <c r="AY9" s="29"/>
      <c r="AZ9" s="29"/>
      <c r="BA9" s="29"/>
      <c r="BB9" s="29" t="s">
        <v>35</v>
      </c>
      <c r="BC9" s="29"/>
      <c r="BD9" s="29"/>
      <c r="BE9" s="29"/>
      <c r="BF9" s="29"/>
      <c r="BG9" s="29"/>
      <c r="BH9" s="29"/>
      <c r="BI9" s="29"/>
      <c r="BJ9" s="3"/>
      <c r="BK9" s="3"/>
      <c r="BL9" s="41" t="s">
        <v>38</v>
      </c>
      <c r="BM9" s="42"/>
      <c r="BN9" s="43" t="s">
        <v>8</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74.790000000000006</v>
      </c>
      <c r="J10" s="36"/>
      <c r="K10" s="36"/>
      <c r="L10" s="36"/>
      <c r="M10" s="36"/>
      <c r="N10" s="36"/>
      <c r="O10" s="36"/>
      <c r="P10" s="36">
        <f>データ!P6</f>
        <v>9.66</v>
      </c>
      <c r="Q10" s="36"/>
      <c r="R10" s="36"/>
      <c r="S10" s="36"/>
      <c r="T10" s="36"/>
      <c r="U10" s="36"/>
      <c r="V10" s="36"/>
      <c r="W10" s="36">
        <f>データ!Q6</f>
        <v>99.94</v>
      </c>
      <c r="X10" s="36"/>
      <c r="Y10" s="36"/>
      <c r="Z10" s="36"/>
      <c r="AA10" s="36"/>
      <c r="AB10" s="36"/>
      <c r="AC10" s="36"/>
      <c r="AD10" s="35">
        <f>データ!R6</f>
        <v>3190</v>
      </c>
      <c r="AE10" s="35"/>
      <c r="AF10" s="35"/>
      <c r="AG10" s="35"/>
      <c r="AH10" s="35"/>
      <c r="AI10" s="35"/>
      <c r="AJ10" s="35"/>
      <c r="AK10" s="2"/>
      <c r="AL10" s="35">
        <f>データ!V6</f>
        <v>2515</v>
      </c>
      <c r="AM10" s="35"/>
      <c r="AN10" s="35"/>
      <c r="AO10" s="35"/>
      <c r="AP10" s="35"/>
      <c r="AQ10" s="35"/>
      <c r="AR10" s="35"/>
      <c r="AS10" s="35"/>
      <c r="AT10" s="36">
        <f>データ!W6</f>
        <v>0.95</v>
      </c>
      <c r="AU10" s="36"/>
      <c r="AV10" s="36"/>
      <c r="AW10" s="36"/>
      <c r="AX10" s="36"/>
      <c r="AY10" s="36"/>
      <c r="AZ10" s="36"/>
      <c r="BA10" s="36"/>
      <c r="BB10" s="36">
        <f>データ!X6</f>
        <v>2647.37</v>
      </c>
      <c r="BC10" s="36"/>
      <c r="BD10" s="36"/>
      <c r="BE10" s="36"/>
      <c r="BF10" s="36"/>
      <c r="BG10" s="36"/>
      <c r="BH10" s="36"/>
      <c r="BI10" s="36"/>
      <c r="BJ10" s="2"/>
      <c r="BK10" s="2"/>
      <c r="BL10" s="67" t="s">
        <v>14</v>
      </c>
      <c r="BM10" s="68"/>
      <c r="BN10" s="69" t="s">
        <v>39</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10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22</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30</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112</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15">
      <c r="A60" s="2"/>
      <c r="B60" s="52" t="s">
        <v>43</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44</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15">
      <c r="C83" s="45" t="s">
        <v>16</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0</v>
      </c>
      <c r="C84" s="6"/>
      <c r="D84" s="6"/>
      <c r="E84" s="6" t="s">
        <v>45</v>
      </c>
      <c r="F84" s="6" t="s">
        <v>29</v>
      </c>
      <c r="G84" s="6" t="s">
        <v>47</v>
      </c>
      <c r="H84" s="6" t="s">
        <v>48</v>
      </c>
      <c r="I84" s="6" t="s">
        <v>50</v>
      </c>
      <c r="J84" s="6" t="s">
        <v>26</v>
      </c>
      <c r="K84" s="6" t="s">
        <v>51</v>
      </c>
      <c r="L84" s="6" t="s">
        <v>52</v>
      </c>
      <c r="M84" s="6" t="s">
        <v>53</v>
      </c>
      <c r="N84" s="6" t="s">
        <v>46</v>
      </c>
      <c r="O84" s="6" t="s">
        <v>28</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Zz2rwJSDEvwIUrv388kN9hhzSkIvlweqd3SHkugq6XPtdJbUt6M7rlQlZ8HToJKKhcnTLvggsOZUPDdpMtvklw==" saltValue="eb9PkRLOn6pTcQgyhFcha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GridLines="0" workbookViewId="0"/>
  </sheetViews>
  <sheetFormatPr defaultRowHeight="13.5" x14ac:dyDescent="0.15"/>
  <cols>
    <col min="2" max="144" width="11.875" customWidth="1"/>
  </cols>
  <sheetData>
    <row r="1" spans="1:148" x14ac:dyDescent="0.15">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58</v>
      </c>
      <c r="B3" s="16" t="s">
        <v>59</v>
      </c>
      <c r="C3" s="16" t="s">
        <v>42</v>
      </c>
      <c r="D3" s="16" t="s">
        <v>20</v>
      </c>
      <c r="E3" s="16" t="s">
        <v>37</v>
      </c>
      <c r="F3" s="16" t="s">
        <v>49</v>
      </c>
      <c r="G3" s="16" t="s">
        <v>60</v>
      </c>
      <c r="H3" s="71" t="s">
        <v>7</v>
      </c>
      <c r="I3" s="72"/>
      <c r="J3" s="72"/>
      <c r="K3" s="72"/>
      <c r="L3" s="72"/>
      <c r="M3" s="72"/>
      <c r="N3" s="72"/>
      <c r="O3" s="72"/>
      <c r="P3" s="72"/>
      <c r="Q3" s="72"/>
      <c r="R3" s="72"/>
      <c r="S3" s="72"/>
      <c r="T3" s="72"/>
      <c r="U3" s="72"/>
      <c r="V3" s="72"/>
      <c r="W3" s="72"/>
      <c r="X3" s="73"/>
      <c r="Y3" s="77" t="s">
        <v>32</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43</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57</v>
      </c>
      <c r="B4" s="17"/>
      <c r="C4" s="17"/>
      <c r="D4" s="17"/>
      <c r="E4" s="17"/>
      <c r="F4" s="17"/>
      <c r="G4" s="17"/>
      <c r="H4" s="74"/>
      <c r="I4" s="75"/>
      <c r="J4" s="75"/>
      <c r="K4" s="75"/>
      <c r="L4" s="75"/>
      <c r="M4" s="75"/>
      <c r="N4" s="75"/>
      <c r="O4" s="75"/>
      <c r="P4" s="75"/>
      <c r="Q4" s="75"/>
      <c r="R4" s="75"/>
      <c r="S4" s="75"/>
      <c r="T4" s="75"/>
      <c r="U4" s="75"/>
      <c r="V4" s="75"/>
      <c r="W4" s="75"/>
      <c r="X4" s="76"/>
      <c r="Y4" s="78" t="s">
        <v>13</v>
      </c>
      <c r="Z4" s="78"/>
      <c r="AA4" s="78"/>
      <c r="AB4" s="78"/>
      <c r="AC4" s="78"/>
      <c r="AD4" s="78"/>
      <c r="AE4" s="78"/>
      <c r="AF4" s="78"/>
      <c r="AG4" s="78"/>
      <c r="AH4" s="78"/>
      <c r="AI4" s="78"/>
      <c r="AJ4" s="78" t="s">
        <v>36</v>
      </c>
      <c r="AK4" s="78"/>
      <c r="AL4" s="78"/>
      <c r="AM4" s="78"/>
      <c r="AN4" s="78"/>
      <c r="AO4" s="78"/>
      <c r="AP4" s="78"/>
      <c r="AQ4" s="78"/>
      <c r="AR4" s="78"/>
      <c r="AS4" s="78"/>
      <c r="AT4" s="78"/>
      <c r="AU4" s="78" t="s">
        <v>61</v>
      </c>
      <c r="AV4" s="78"/>
      <c r="AW4" s="78"/>
      <c r="AX4" s="78"/>
      <c r="AY4" s="78"/>
      <c r="AZ4" s="78"/>
      <c r="BA4" s="78"/>
      <c r="BB4" s="78"/>
      <c r="BC4" s="78"/>
      <c r="BD4" s="78"/>
      <c r="BE4" s="78"/>
      <c r="BF4" s="78" t="s">
        <v>62</v>
      </c>
      <c r="BG4" s="78"/>
      <c r="BH4" s="78"/>
      <c r="BI4" s="78"/>
      <c r="BJ4" s="78"/>
      <c r="BK4" s="78"/>
      <c r="BL4" s="78"/>
      <c r="BM4" s="78"/>
      <c r="BN4" s="78"/>
      <c r="BO4" s="78"/>
      <c r="BP4" s="78"/>
      <c r="BQ4" s="78" t="s">
        <v>55</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31</v>
      </c>
      <c r="CY4" s="78"/>
      <c r="CZ4" s="78"/>
      <c r="DA4" s="78"/>
      <c r="DB4" s="78"/>
      <c r="DC4" s="78"/>
      <c r="DD4" s="78"/>
      <c r="DE4" s="78"/>
      <c r="DF4" s="78"/>
      <c r="DG4" s="78"/>
      <c r="DH4" s="78"/>
      <c r="DI4" s="78" t="s">
        <v>40</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8"/>
      <c r="C5" s="18"/>
      <c r="D5" s="18"/>
      <c r="E5" s="18"/>
      <c r="F5" s="18"/>
      <c r="G5" s="18"/>
      <c r="H5" s="22" t="s">
        <v>68</v>
      </c>
      <c r="I5" s="22" t="s">
        <v>69</v>
      </c>
      <c r="J5" s="22" t="s">
        <v>70</v>
      </c>
      <c r="K5" s="22" t="s">
        <v>71</v>
      </c>
      <c r="L5" s="22" t="s">
        <v>72</v>
      </c>
      <c r="M5" s="22" t="s">
        <v>11</v>
      </c>
      <c r="N5" s="22" t="s">
        <v>73</v>
      </c>
      <c r="O5" s="22" t="s">
        <v>74</v>
      </c>
      <c r="P5" s="22" t="s">
        <v>75</v>
      </c>
      <c r="Q5" s="22" t="s">
        <v>76</v>
      </c>
      <c r="R5" s="22" t="s">
        <v>77</v>
      </c>
      <c r="S5" s="22" t="s">
        <v>78</v>
      </c>
      <c r="T5" s="22" t="s">
        <v>79</v>
      </c>
      <c r="U5" s="22" t="s">
        <v>80</v>
      </c>
      <c r="V5" s="22" t="s">
        <v>81</v>
      </c>
      <c r="W5" s="22" t="s">
        <v>82</v>
      </c>
      <c r="X5" s="22" t="s">
        <v>83</v>
      </c>
      <c r="Y5" s="22" t="s">
        <v>34</v>
      </c>
      <c r="Z5" s="22" t="s">
        <v>84</v>
      </c>
      <c r="AA5" s="22" t="s">
        <v>85</v>
      </c>
      <c r="AB5" s="22" t="s">
        <v>86</v>
      </c>
      <c r="AC5" s="22" t="s">
        <v>87</v>
      </c>
      <c r="AD5" s="22" t="s">
        <v>88</v>
      </c>
      <c r="AE5" s="22" t="s">
        <v>89</v>
      </c>
      <c r="AF5" s="22" t="s">
        <v>90</v>
      </c>
      <c r="AG5" s="22" t="s">
        <v>91</v>
      </c>
      <c r="AH5" s="22" t="s">
        <v>92</v>
      </c>
      <c r="AI5" s="22" t="s">
        <v>0</v>
      </c>
      <c r="AJ5" s="22" t="s">
        <v>34</v>
      </c>
      <c r="AK5" s="22" t="s">
        <v>84</v>
      </c>
      <c r="AL5" s="22" t="s">
        <v>85</v>
      </c>
      <c r="AM5" s="22" t="s">
        <v>86</v>
      </c>
      <c r="AN5" s="22" t="s">
        <v>87</v>
      </c>
      <c r="AO5" s="22" t="s">
        <v>88</v>
      </c>
      <c r="AP5" s="22" t="s">
        <v>89</v>
      </c>
      <c r="AQ5" s="22" t="s">
        <v>90</v>
      </c>
      <c r="AR5" s="22" t="s">
        <v>91</v>
      </c>
      <c r="AS5" s="22" t="s">
        <v>92</v>
      </c>
      <c r="AT5" s="22" t="s">
        <v>93</v>
      </c>
      <c r="AU5" s="22" t="s">
        <v>34</v>
      </c>
      <c r="AV5" s="22" t="s">
        <v>84</v>
      </c>
      <c r="AW5" s="22" t="s">
        <v>85</v>
      </c>
      <c r="AX5" s="22" t="s">
        <v>86</v>
      </c>
      <c r="AY5" s="22" t="s">
        <v>87</v>
      </c>
      <c r="AZ5" s="22" t="s">
        <v>88</v>
      </c>
      <c r="BA5" s="22" t="s">
        <v>89</v>
      </c>
      <c r="BB5" s="22" t="s">
        <v>90</v>
      </c>
      <c r="BC5" s="22" t="s">
        <v>91</v>
      </c>
      <c r="BD5" s="22" t="s">
        <v>92</v>
      </c>
      <c r="BE5" s="22" t="s">
        <v>93</v>
      </c>
      <c r="BF5" s="22" t="s">
        <v>34</v>
      </c>
      <c r="BG5" s="22" t="s">
        <v>84</v>
      </c>
      <c r="BH5" s="22" t="s">
        <v>85</v>
      </c>
      <c r="BI5" s="22" t="s">
        <v>86</v>
      </c>
      <c r="BJ5" s="22" t="s">
        <v>87</v>
      </c>
      <c r="BK5" s="22" t="s">
        <v>88</v>
      </c>
      <c r="BL5" s="22" t="s">
        <v>89</v>
      </c>
      <c r="BM5" s="22" t="s">
        <v>90</v>
      </c>
      <c r="BN5" s="22" t="s">
        <v>91</v>
      </c>
      <c r="BO5" s="22" t="s">
        <v>92</v>
      </c>
      <c r="BP5" s="22" t="s">
        <v>93</v>
      </c>
      <c r="BQ5" s="22" t="s">
        <v>34</v>
      </c>
      <c r="BR5" s="22" t="s">
        <v>84</v>
      </c>
      <c r="BS5" s="22" t="s">
        <v>85</v>
      </c>
      <c r="BT5" s="22" t="s">
        <v>86</v>
      </c>
      <c r="BU5" s="22" t="s">
        <v>87</v>
      </c>
      <c r="BV5" s="22" t="s">
        <v>88</v>
      </c>
      <c r="BW5" s="22" t="s">
        <v>89</v>
      </c>
      <c r="BX5" s="22" t="s">
        <v>90</v>
      </c>
      <c r="BY5" s="22" t="s">
        <v>91</v>
      </c>
      <c r="BZ5" s="22" t="s">
        <v>92</v>
      </c>
      <c r="CA5" s="22" t="s">
        <v>93</v>
      </c>
      <c r="CB5" s="22" t="s">
        <v>34</v>
      </c>
      <c r="CC5" s="22" t="s">
        <v>84</v>
      </c>
      <c r="CD5" s="22" t="s">
        <v>85</v>
      </c>
      <c r="CE5" s="22" t="s">
        <v>86</v>
      </c>
      <c r="CF5" s="22" t="s">
        <v>87</v>
      </c>
      <c r="CG5" s="22" t="s">
        <v>88</v>
      </c>
      <c r="CH5" s="22" t="s">
        <v>89</v>
      </c>
      <c r="CI5" s="22" t="s">
        <v>90</v>
      </c>
      <c r="CJ5" s="22" t="s">
        <v>91</v>
      </c>
      <c r="CK5" s="22" t="s">
        <v>92</v>
      </c>
      <c r="CL5" s="22" t="s">
        <v>93</v>
      </c>
      <c r="CM5" s="22" t="s">
        <v>34</v>
      </c>
      <c r="CN5" s="22" t="s">
        <v>84</v>
      </c>
      <c r="CO5" s="22" t="s">
        <v>85</v>
      </c>
      <c r="CP5" s="22" t="s">
        <v>86</v>
      </c>
      <c r="CQ5" s="22" t="s">
        <v>87</v>
      </c>
      <c r="CR5" s="22" t="s">
        <v>88</v>
      </c>
      <c r="CS5" s="22" t="s">
        <v>89</v>
      </c>
      <c r="CT5" s="22" t="s">
        <v>90</v>
      </c>
      <c r="CU5" s="22" t="s">
        <v>91</v>
      </c>
      <c r="CV5" s="22" t="s">
        <v>92</v>
      </c>
      <c r="CW5" s="22" t="s">
        <v>93</v>
      </c>
      <c r="CX5" s="22" t="s">
        <v>34</v>
      </c>
      <c r="CY5" s="22" t="s">
        <v>84</v>
      </c>
      <c r="CZ5" s="22" t="s">
        <v>85</v>
      </c>
      <c r="DA5" s="22" t="s">
        <v>86</v>
      </c>
      <c r="DB5" s="22" t="s">
        <v>87</v>
      </c>
      <c r="DC5" s="22" t="s">
        <v>88</v>
      </c>
      <c r="DD5" s="22" t="s">
        <v>89</v>
      </c>
      <c r="DE5" s="22" t="s">
        <v>90</v>
      </c>
      <c r="DF5" s="22" t="s">
        <v>91</v>
      </c>
      <c r="DG5" s="22" t="s">
        <v>92</v>
      </c>
      <c r="DH5" s="22" t="s">
        <v>93</v>
      </c>
      <c r="DI5" s="22" t="s">
        <v>34</v>
      </c>
      <c r="DJ5" s="22" t="s">
        <v>84</v>
      </c>
      <c r="DK5" s="22" t="s">
        <v>85</v>
      </c>
      <c r="DL5" s="22" t="s">
        <v>86</v>
      </c>
      <c r="DM5" s="22" t="s">
        <v>87</v>
      </c>
      <c r="DN5" s="22" t="s">
        <v>88</v>
      </c>
      <c r="DO5" s="22" t="s">
        <v>89</v>
      </c>
      <c r="DP5" s="22" t="s">
        <v>90</v>
      </c>
      <c r="DQ5" s="22" t="s">
        <v>91</v>
      </c>
      <c r="DR5" s="22" t="s">
        <v>92</v>
      </c>
      <c r="DS5" s="22" t="s">
        <v>93</v>
      </c>
      <c r="DT5" s="22" t="s">
        <v>34</v>
      </c>
      <c r="DU5" s="22" t="s">
        <v>84</v>
      </c>
      <c r="DV5" s="22" t="s">
        <v>85</v>
      </c>
      <c r="DW5" s="22" t="s">
        <v>86</v>
      </c>
      <c r="DX5" s="22" t="s">
        <v>87</v>
      </c>
      <c r="DY5" s="22" t="s">
        <v>88</v>
      </c>
      <c r="DZ5" s="22" t="s">
        <v>89</v>
      </c>
      <c r="EA5" s="22" t="s">
        <v>90</v>
      </c>
      <c r="EB5" s="22" t="s">
        <v>91</v>
      </c>
      <c r="EC5" s="22" t="s">
        <v>92</v>
      </c>
      <c r="ED5" s="22" t="s">
        <v>93</v>
      </c>
      <c r="EE5" s="22" t="s">
        <v>34</v>
      </c>
      <c r="EF5" s="22" t="s">
        <v>84</v>
      </c>
      <c r="EG5" s="22" t="s">
        <v>85</v>
      </c>
      <c r="EH5" s="22" t="s">
        <v>86</v>
      </c>
      <c r="EI5" s="22" t="s">
        <v>87</v>
      </c>
      <c r="EJ5" s="22" t="s">
        <v>88</v>
      </c>
      <c r="EK5" s="22" t="s">
        <v>89</v>
      </c>
      <c r="EL5" s="22" t="s">
        <v>90</v>
      </c>
      <c r="EM5" s="22" t="s">
        <v>91</v>
      </c>
      <c r="EN5" s="22" t="s">
        <v>92</v>
      </c>
      <c r="EO5" s="22" t="s">
        <v>93</v>
      </c>
    </row>
    <row r="6" spans="1:148" s="13" customFormat="1" x14ac:dyDescent="0.15">
      <c r="A6" s="14" t="s">
        <v>94</v>
      </c>
      <c r="B6" s="19">
        <f t="shared" ref="B6:X6" si="1">B7</f>
        <v>2024</v>
      </c>
      <c r="C6" s="19">
        <f t="shared" si="1"/>
        <v>362077</v>
      </c>
      <c r="D6" s="19">
        <f t="shared" si="1"/>
        <v>46</v>
      </c>
      <c r="E6" s="19">
        <f t="shared" si="1"/>
        <v>17</v>
      </c>
      <c r="F6" s="19">
        <f t="shared" si="1"/>
        <v>4</v>
      </c>
      <c r="G6" s="19">
        <f t="shared" si="1"/>
        <v>0</v>
      </c>
      <c r="H6" s="19" t="str">
        <f t="shared" si="1"/>
        <v>徳島県　美馬市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74.790000000000006</v>
      </c>
      <c r="P6" s="23">
        <f t="shared" si="1"/>
        <v>9.66</v>
      </c>
      <c r="Q6" s="23">
        <f t="shared" si="1"/>
        <v>99.94</v>
      </c>
      <c r="R6" s="23">
        <f t="shared" si="1"/>
        <v>3190</v>
      </c>
      <c r="S6" s="23">
        <f t="shared" si="1"/>
        <v>26264</v>
      </c>
      <c r="T6" s="23">
        <f t="shared" si="1"/>
        <v>367.14</v>
      </c>
      <c r="U6" s="23">
        <f t="shared" si="1"/>
        <v>71.540000000000006</v>
      </c>
      <c r="V6" s="23">
        <f t="shared" si="1"/>
        <v>2515</v>
      </c>
      <c r="W6" s="23">
        <f t="shared" si="1"/>
        <v>0.95</v>
      </c>
      <c r="X6" s="23">
        <f t="shared" si="1"/>
        <v>2647.37</v>
      </c>
      <c r="Y6" s="27">
        <f t="shared" ref="Y6:AH6" si="2">IF(Y7="",NA(),Y7)</f>
        <v>100.11</v>
      </c>
      <c r="Z6" s="27">
        <f t="shared" si="2"/>
        <v>98.17</v>
      </c>
      <c r="AA6" s="27">
        <f t="shared" si="2"/>
        <v>108.16</v>
      </c>
      <c r="AB6" s="27">
        <f t="shared" si="2"/>
        <v>111.85</v>
      </c>
      <c r="AC6" s="27">
        <f t="shared" si="2"/>
        <v>104.56</v>
      </c>
      <c r="AD6" s="27">
        <f t="shared" si="2"/>
        <v>105.78</v>
      </c>
      <c r="AE6" s="27">
        <f t="shared" si="2"/>
        <v>106.09</v>
      </c>
      <c r="AF6" s="27">
        <f t="shared" si="2"/>
        <v>106.44</v>
      </c>
      <c r="AG6" s="27">
        <f t="shared" si="2"/>
        <v>107.11</v>
      </c>
      <c r="AH6" s="27">
        <f t="shared" si="2"/>
        <v>106.38</v>
      </c>
      <c r="AI6" s="23" t="str">
        <f>IF(AI7="","",IF(AI7="-","【-】","【"&amp;SUBSTITUTE(TEXT(AI7,"#,##0.00"),"-","△")&amp;"】"))</f>
        <v>【105.07】</v>
      </c>
      <c r="AJ6" s="27">
        <f t="shared" ref="AJ6:AS6" si="3">IF(AJ7="",NA(),AJ7)</f>
        <v>48.69</v>
      </c>
      <c r="AK6" s="27">
        <f t="shared" si="3"/>
        <v>60.62</v>
      </c>
      <c r="AL6" s="27">
        <f t="shared" si="3"/>
        <v>6.16</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45.62</v>
      </c>
      <c r="AV6" s="27">
        <f t="shared" si="4"/>
        <v>35.74</v>
      </c>
      <c r="AW6" s="27">
        <f t="shared" si="4"/>
        <v>50.76</v>
      </c>
      <c r="AX6" s="27">
        <f t="shared" si="4"/>
        <v>61.21</v>
      </c>
      <c r="AY6" s="27">
        <f t="shared" si="4"/>
        <v>89.73</v>
      </c>
      <c r="AZ6" s="27">
        <f t="shared" si="4"/>
        <v>44.24</v>
      </c>
      <c r="BA6" s="27">
        <f t="shared" si="4"/>
        <v>43.07</v>
      </c>
      <c r="BB6" s="27">
        <f t="shared" si="4"/>
        <v>45.42</v>
      </c>
      <c r="BC6" s="27">
        <f t="shared" si="4"/>
        <v>50.63</v>
      </c>
      <c r="BD6" s="27">
        <f t="shared" si="4"/>
        <v>53.28</v>
      </c>
      <c r="BE6" s="23" t="str">
        <f>IF(BE7="","",IF(BE7="-","【-】","【"&amp;SUBSTITUTE(TEXT(BE7,"#,##0.00"),"-","△")&amp;"】"))</f>
        <v>【50.90】</v>
      </c>
      <c r="BF6" s="23">
        <f t="shared" ref="BF6:BO6" si="5">IF(BF7="",NA(),BF7)</f>
        <v>0</v>
      </c>
      <c r="BG6" s="23">
        <f t="shared" si="5"/>
        <v>0</v>
      </c>
      <c r="BH6" s="23">
        <f t="shared" si="5"/>
        <v>0</v>
      </c>
      <c r="BI6" s="23">
        <f t="shared" si="5"/>
        <v>0</v>
      </c>
      <c r="BJ6" s="23">
        <f t="shared" si="5"/>
        <v>0</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22.31</v>
      </c>
      <c r="BR6" s="27">
        <f t="shared" si="6"/>
        <v>32.32</v>
      </c>
      <c r="BS6" s="27">
        <f t="shared" si="6"/>
        <v>43.62</v>
      </c>
      <c r="BT6" s="27">
        <f t="shared" si="6"/>
        <v>41.46</v>
      </c>
      <c r="BU6" s="27">
        <f t="shared" si="6"/>
        <v>38.700000000000003</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700.23</v>
      </c>
      <c r="CC6" s="27">
        <f t="shared" si="7"/>
        <v>481.24</v>
      </c>
      <c r="CD6" s="27">
        <f t="shared" si="7"/>
        <v>359.27</v>
      </c>
      <c r="CE6" s="27">
        <f t="shared" si="7"/>
        <v>375.92</v>
      </c>
      <c r="CF6" s="27">
        <f t="shared" si="7"/>
        <v>403.27</v>
      </c>
      <c r="CG6" s="27">
        <f t="shared" si="7"/>
        <v>224.88</v>
      </c>
      <c r="CH6" s="27">
        <f t="shared" si="7"/>
        <v>228.64</v>
      </c>
      <c r="CI6" s="27">
        <f t="shared" si="7"/>
        <v>239.46</v>
      </c>
      <c r="CJ6" s="27">
        <f t="shared" si="7"/>
        <v>233.15</v>
      </c>
      <c r="CK6" s="27">
        <f t="shared" si="7"/>
        <v>252.17</v>
      </c>
      <c r="CL6" s="23" t="str">
        <f>IF(CL7="","",IF(CL7="-","【-】","【"&amp;SUBSTITUTE(TEXT(CL7,"#,##0.00"),"-","△")&amp;"】"))</f>
        <v>【225.78】</v>
      </c>
      <c r="CM6" s="27">
        <f t="shared" ref="CM6:CV6" si="8">IF(CM7="",NA(),CM7)</f>
        <v>32.5</v>
      </c>
      <c r="CN6" s="27">
        <f t="shared" si="8"/>
        <v>32.83</v>
      </c>
      <c r="CO6" s="27">
        <f t="shared" si="8"/>
        <v>33.42</v>
      </c>
      <c r="CP6" s="27">
        <f t="shared" si="8"/>
        <v>33.42</v>
      </c>
      <c r="CQ6" s="27">
        <f t="shared" si="8"/>
        <v>33.75</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51.95</v>
      </c>
      <c r="CY6" s="27">
        <f t="shared" si="9"/>
        <v>50.24</v>
      </c>
      <c r="CZ6" s="27">
        <f t="shared" si="9"/>
        <v>51.09</v>
      </c>
      <c r="DA6" s="27">
        <f t="shared" si="9"/>
        <v>52.47</v>
      </c>
      <c r="DB6" s="27">
        <f t="shared" si="9"/>
        <v>52.64</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40.4</v>
      </c>
      <c r="DJ6" s="27">
        <f t="shared" si="10"/>
        <v>41.98</v>
      </c>
      <c r="DK6" s="27">
        <f t="shared" si="10"/>
        <v>44.01</v>
      </c>
      <c r="DL6" s="27">
        <f t="shared" si="10"/>
        <v>44.96</v>
      </c>
      <c r="DM6" s="27">
        <f t="shared" si="10"/>
        <v>46.38</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15">
      <c r="A7" s="14"/>
      <c r="B7" s="20">
        <v>2024</v>
      </c>
      <c r="C7" s="20">
        <v>362077</v>
      </c>
      <c r="D7" s="20">
        <v>46</v>
      </c>
      <c r="E7" s="20">
        <v>17</v>
      </c>
      <c r="F7" s="20">
        <v>4</v>
      </c>
      <c r="G7" s="20">
        <v>0</v>
      </c>
      <c r="H7" s="20" t="s">
        <v>95</v>
      </c>
      <c r="I7" s="20" t="s">
        <v>96</v>
      </c>
      <c r="J7" s="20" t="s">
        <v>97</v>
      </c>
      <c r="K7" s="20" t="s">
        <v>98</v>
      </c>
      <c r="L7" s="20" t="s">
        <v>99</v>
      </c>
      <c r="M7" s="20" t="s">
        <v>100</v>
      </c>
      <c r="N7" s="24" t="s">
        <v>102</v>
      </c>
      <c r="O7" s="24">
        <v>74.790000000000006</v>
      </c>
      <c r="P7" s="24">
        <v>9.66</v>
      </c>
      <c r="Q7" s="24">
        <v>99.94</v>
      </c>
      <c r="R7" s="24">
        <v>3190</v>
      </c>
      <c r="S7" s="24">
        <v>26264</v>
      </c>
      <c r="T7" s="24">
        <v>367.14</v>
      </c>
      <c r="U7" s="24">
        <v>71.540000000000006</v>
      </c>
      <c r="V7" s="24">
        <v>2515</v>
      </c>
      <c r="W7" s="24">
        <v>0.95</v>
      </c>
      <c r="X7" s="24">
        <v>2647.37</v>
      </c>
      <c r="Y7" s="24">
        <v>100.11</v>
      </c>
      <c r="Z7" s="24">
        <v>98.17</v>
      </c>
      <c r="AA7" s="24">
        <v>108.16</v>
      </c>
      <c r="AB7" s="24">
        <v>111.85</v>
      </c>
      <c r="AC7" s="24">
        <v>104.56</v>
      </c>
      <c r="AD7" s="24">
        <v>105.78</v>
      </c>
      <c r="AE7" s="24">
        <v>106.09</v>
      </c>
      <c r="AF7" s="24">
        <v>106.44</v>
      </c>
      <c r="AG7" s="24">
        <v>107.11</v>
      </c>
      <c r="AH7" s="24">
        <v>106.38</v>
      </c>
      <c r="AI7" s="24">
        <v>105.07</v>
      </c>
      <c r="AJ7" s="24">
        <v>48.69</v>
      </c>
      <c r="AK7" s="24">
        <v>60.62</v>
      </c>
      <c r="AL7" s="24">
        <v>6.16</v>
      </c>
      <c r="AM7" s="24">
        <v>0</v>
      </c>
      <c r="AN7" s="24">
        <v>0</v>
      </c>
      <c r="AO7" s="24">
        <v>63.96</v>
      </c>
      <c r="AP7" s="24">
        <v>69.42</v>
      </c>
      <c r="AQ7" s="24">
        <v>72.86</v>
      </c>
      <c r="AR7" s="24">
        <v>69.540000000000006</v>
      </c>
      <c r="AS7" s="24">
        <v>70.63</v>
      </c>
      <c r="AT7" s="24">
        <v>63.54</v>
      </c>
      <c r="AU7" s="24">
        <v>45.62</v>
      </c>
      <c r="AV7" s="24">
        <v>35.74</v>
      </c>
      <c r="AW7" s="24">
        <v>50.76</v>
      </c>
      <c r="AX7" s="24">
        <v>61.21</v>
      </c>
      <c r="AY7" s="24">
        <v>89.73</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22.31</v>
      </c>
      <c r="BR7" s="24">
        <v>32.32</v>
      </c>
      <c r="BS7" s="24">
        <v>43.62</v>
      </c>
      <c r="BT7" s="24">
        <v>41.46</v>
      </c>
      <c r="BU7" s="24">
        <v>38.700000000000003</v>
      </c>
      <c r="BV7" s="24">
        <v>73.36</v>
      </c>
      <c r="BW7" s="24">
        <v>72.599999999999994</v>
      </c>
      <c r="BX7" s="24">
        <v>69.430000000000007</v>
      </c>
      <c r="BY7" s="24">
        <v>70.709999999999994</v>
      </c>
      <c r="BZ7" s="24">
        <v>66.63</v>
      </c>
      <c r="CA7" s="24">
        <v>72.92</v>
      </c>
      <c r="CB7" s="24">
        <v>700.23</v>
      </c>
      <c r="CC7" s="24">
        <v>481.24</v>
      </c>
      <c r="CD7" s="24">
        <v>359.27</v>
      </c>
      <c r="CE7" s="24">
        <v>375.92</v>
      </c>
      <c r="CF7" s="24">
        <v>403.27</v>
      </c>
      <c r="CG7" s="24">
        <v>224.88</v>
      </c>
      <c r="CH7" s="24">
        <v>228.64</v>
      </c>
      <c r="CI7" s="24">
        <v>239.46</v>
      </c>
      <c r="CJ7" s="24">
        <v>233.15</v>
      </c>
      <c r="CK7" s="24">
        <v>252.17</v>
      </c>
      <c r="CL7" s="24">
        <v>225.78</v>
      </c>
      <c r="CM7" s="24">
        <v>32.5</v>
      </c>
      <c r="CN7" s="24">
        <v>32.83</v>
      </c>
      <c r="CO7" s="24">
        <v>33.42</v>
      </c>
      <c r="CP7" s="24">
        <v>33.42</v>
      </c>
      <c r="CQ7" s="24">
        <v>33.75</v>
      </c>
      <c r="CR7" s="24">
        <v>42.4</v>
      </c>
      <c r="CS7" s="24">
        <v>42.28</v>
      </c>
      <c r="CT7" s="24">
        <v>41.06</v>
      </c>
      <c r="CU7" s="24">
        <v>42.09</v>
      </c>
      <c r="CV7" s="24">
        <v>42.15</v>
      </c>
      <c r="CW7" s="24">
        <v>43.17</v>
      </c>
      <c r="CX7" s="24">
        <v>51.95</v>
      </c>
      <c r="CY7" s="24">
        <v>50.24</v>
      </c>
      <c r="CZ7" s="24">
        <v>51.09</v>
      </c>
      <c r="DA7" s="24">
        <v>52.47</v>
      </c>
      <c r="DB7" s="24">
        <v>52.64</v>
      </c>
      <c r="DC7" s="24">
        <v>84.19</v>
      </c>
      <c r="DD7" s="24">
        <v>84.34</v>
      </c>
      <c r="DE7" s="24">
        <v>84.34</v>
      </c>
      <c r="DF7" s="24">
        <v>84.73</v>
      </c>
      <c r="DG7" s="24">
        <v>84.21</v>
      </c>
      <c r="DH7" s="24">
        <v>86.31</v>
      </c>
      <c r="DI7" s="24">
        <v>40.4</v>
      </c>
      <c r="DJ7" s="24">
        <v>41.98</v>
      </c>
      <c r="DK7" s="24">
        <v>44.01</v>
      </c>
      <c r="DL7" s="24">
        <v>44.96</v>
      </c>
      <c r="DM7" s="24">
        <v>46.38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59</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101</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city mima</cp:lastModifiedBy>
  <cp:lastPrinted>2026-01-28T23:26:39Z</cp:lastPrinted>
  <dcterms:created xsi:type="dcterms:W3CDTF">2025-12-23T06:14:11Z</dcterms:created>
  <dcterms:modified xsi:type="dcterms:W3CDTF">2026-01-30T00:13:09Z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2026-01-28T01:02:16Z</vt:filetime>
  </property>
</Properties>
</file>