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下水道_総務係\【04報告】(05)★調査・報告\調査・報告_令和7年度\県市町村課\260116_【23(火)17時〆】公営企業に係る経営比較分析表（令和６年度決算）の分析等について（依頼）\②提出\"/>
    </mc:Choice>
  </mc:AlternateContent>
  <xr:revisionPtr revIDLastSave="0" documentId="13_ncr:1_{FADD89B5-EE87-4C95-9A11-3221F2F17BC6}" xr6:coauthVersionLast="47" xr6:coauthVersionMax="47" xr10:uidLastSave="{00000000-0000-0000-0000-000000000000}"/>
  <workbookProtection workbookAlgorithmName="SHA-512" workbookHashValue="/dUa4/kaF0XrVwzSCmUqYOEcTEW7mXe3ON2Dt7k3dGGOQIdcOM09z9mLKTaTWiFY8hNvM5gjb8StFeGtmRWPYQ==" workbookSaltValue="MlqWpBC/eAYDQpukzo+4Y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AT10"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<sst xmlns="http://schemas.openxmlformats.org/spreadsheetml/2006/main" count="231" uniqueCount="115">
  <si>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</si>
  <si>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</si>
  <si>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</si>
  <si>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</si>
  <si>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</si>
  <si>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</si>
  <si>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</si>
  <si>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</si>
  <si>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</si>
  <si>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</si>
  <si>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</si>
  <si>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</si>
  <si>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</si>
  <si>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</si>
  <si>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</si>
  <si>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</si>
  <si>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</si>
  <si>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</si>
  <si>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</si>
  <si>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</si>
  <si>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</si>
  <si>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</si>
  <si>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</si>
  <si>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</si>
  <si>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</si>
  <si>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</si>
  <si>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</si>
  <si>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</si>
  <si>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</si>
  <si>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</si>
  <si>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</si>
  <si>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</si>
  <si>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</si>
  <si>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</si>
  <si>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</si>
  <si>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</si>
  <si>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</si>
  <si>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</si>
  <si>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</si>
  <si>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</si>
  <si>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</si>
  <si>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</si>
  <si>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</si>
  <si>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</si>
  <si>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</si>
  <si>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</si>
  <si>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</si>
  <si>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</si>
  <si>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</si>
  <si>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</si>
  <si>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</si>
  <si>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</si>
  <si>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</si>
  <si>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</si>
  <si>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</si>
  <si>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</si>
  <si>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</si>
  <si>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</si>
  <si>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</si>
  <si>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</si>
  <si>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</si>
  <si>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</si>
  <si>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</si>
  <si>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</si>
  <si>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</si>
  <si>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</si>
  <si>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</si>
  <si>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</si>
  <si>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</si>
  <si>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</si>
  <si>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</si>
  <si>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</si>
  <si>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</si>
  <si>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</si>
  <si>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</si>
  <si>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</si>
  <si>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</si>
  <si>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</si>
  <si>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</si>
  <si>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</si>
  <si>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</si>
  <si>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</si>
  <si>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</si>
  <si>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</si>
  <si>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</si>
  <si>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</si>
  <si>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</si>
  <si>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</si>
  <si>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</si>
  <si>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</si>
  <si>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</si>
  <si>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</si>
  <si>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</si>
  <si>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</si>
  <si>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</si>
  <si>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</si>
  <si>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吉野川市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</si>
  <si>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</si>
  <si>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</si>
  <si>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</si>
  <si>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</si>
  <si>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</si>
  <si>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</si>
  <si>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</si>
  <si>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</si>
  <si>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</si>
  <si>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</si>
  <si>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</si>
  <si>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</si>
  <si>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</si>
  <si>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</si>
  <si>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</si>
  <si>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現在までに耐用年数を経過した管渠施設は存在しないが、処理場の機械設備等で更新時期を迎えているものがある。</t>
    <phoneticPr fontId="4"/>
  </si>
  <si>
    <t>本市では、使用料単価が全国及び類似団体との比較において低単価となっている。経費回収率についても100%を下回っている状況であり、今後、人口減少や節水機器の普及に伴い有収水量の大幅な増加が見込めないことを想定すると、使用料の改定を含めた経営の改善が必要である。</t>
    <phoneticPr fontId="4"/>
  </si>
  <si>
    <t>経常収支比率は、健全経営の水準とされる100%を上回っている。
流動比率については、100%を下回っているが、現金預金(流動資産)の増加により改善している。
経費回収率については、処理場施設の老朽化や物価の高騰に伴う汚水処理費の増加、使用料収入の伸び悩みにより前年度を下回っており、維持管理費等コスト縮減と接続率の向上などによる適正収入の確保に取り組む必要がある。
なお、企業債残高対事業規模比率については、一般会計負担額を公共下水道事業、特定環境保全公共下水道事業及び農業集落排水事業の総額に対して算出しているため、事業別での比率は正しい数値となっていない。</t>
    <rPh sb="90" eb="93">
      <t>ショリジョウ</t>
    </rPh>
    <rPh sb="93" eb="95">
      <t>シセツ</t>
    </rPh>
    <rPh sb="96" eb="99">
      <t>ロウキュウカ</t>
    </rPh>
    <rPh sb="100" eb="102">
      <t>ブッカ</t>
    </rPh>
    <rPh sb="103" eb="105">
      <t>コウトウ</t>
    </rPh>
    <rPh sb="106" eb="107">
      <t>トモナ</t>
    </rPh>
    <rPh sb="108" eb="113">
      <t>オスイショリヒ</t>
    </rPh>
    <rPh sb="114" eb="116">
      <t>ゾウカ</t>
    </rPh>
    <rPh sb="117" eb="122">
      <t>シヨウリョウシュウニュウ</t>
    </rPh>
    <rPh sb="123" eb="124">
      <t>ノ</t>
    </rPh>
    <rPh sb="125" eb="126">
      <t>ナヤ</t>
    </rPh>
    <rPh sb="130" eb="133">
      <t>ゼンネンド</t>
    </rPh>
    <rPh sb="134" eb="136">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</si>
</sst>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0"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66-4FA5-AD43-3AA1B003AA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C66-4FA5-AD43-3AA1B003AA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47.3</c:v>
                </c:pt>
                <c:pt idx="1">
                  <c:v>48.61</c:v>
                </c:pt>
                <c:pt idx="2">
                  <c:v>49.07</c:v>
                </c:pt>
                <c:pt idx="3">
                  <c:v>46.7</c:v>
                </c:pt>
                <c:pt idx="4">
                  <c:v>48.11</c:v>
                </c:pt>
              </c:numCache>
            </c:numRef>
          </c:val>
          <c:extLst>
            <c:ext xmlns:c16="http://schemas.microsoft.com/office/drawing/2014/chart" uri="{C3380CC4-5D6E-409C-BE32-E72D297353CC}">
              <c16:uniqueId val="{00000000-53BC-4697-BDCF-8D48916C386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53BC-4697-BDCF-8D48916C386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49.16</c:v>
                </c:pt>
                <c:pt idx="1">
                  <c:v>48.76</c:v>
                </c:pt>
                <c:pt idx="2">
                  <c:v>50.71</c:v>
                </c:pt>
                <c:pt idx="3">
                  <c:v>50.97</c:v>
                </c:pt>
                <c:pt idx="4">
                  <c:v>51.08</c:v>
                </c:pt>
              </c:numCache>
            </c:numRef>
          </c:val>
          <c:extLst>
            <c:ext xmlns:c16="http://schemas.microsoft.com/office/drawing/2014/chart" uri="{C3380CC4-5D6E-409C-BE32-E72D297353CC}">
              <c16:uniqueId val="{00000000-1BB4-4701-82DE-B5127C2235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BB4-4701-82DE-B5127C2235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108.73</c:v>
                </c:pt>
                <c:pt idx="1">
                  <c:v>101.91</c:v>
                </c:pt>
                <c:pt idx="2">
                  <c:v>102.04</c:v>
                </c:pt>
                <c:pt idx="3">
                  <c:v>102.32</c:v>
                </c:pt>
                <c:pt idx="4">
                  <c:v>102</c:v>
                </c:pt>
              </c:numCache>
            </c:numRef>
          </c:val>
          <c:extLst>
            <c:ext xmlns:c16="http://schemas.microsoft.com/office/drawing/2014/chart" uri="{C3380CC4-5D6E-409C-BE32-E72D297353CC}">
              <c16:uniqueId val="{00000000-BE24-447B-ACA8-52DE69227BE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BE24-447B-ACA8-52DE69227BE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35.15</c:v>
                </c:pt>
                <c:pt idx="1">
                  <c:v>37.369999999999997</c:v>
                </c:pt>
                <c:pt idx="2">
                  <c:v>39.479999999999997</c:v>
                </c:pt>
                <c:pt idx="3">
                  <c:v>41.68</c:v>
                </c:pt>
                <c:pt idx="4">
                  <c:v>43.82</c:v>
                </c:pt>
              </c:numCache>
            </c:numRef>
          </c:val>
          <c:extLst>
            <c:ext xmlns:c16="http://schemas.microsoft.com/office/drawing/2014/chart" uri="{C3380CC4-5D6E-409C-BE32-E72D297353CC}">
              <c16:uniqueId val="{00000000-D4CB-470B-8598-8E1E1301D6A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D4CB-470B-8598-8E1E1301D6A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98-4DEE-A7CC-AED5F9254A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1398-4DEE-A7CC-AED5F9254A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6E-46C9-942E-476036E74A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C6E-46C9-942E-476036E74A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66.37</c:v>
                </c:pt>
                <c:pt idx="1">
                  <c:v>80.78</c:v>
                </c:pt>
                <c:pt idx="2">
                  <c:v>86.44</c:v>
                </c:pt>
                <c:pt idx="3">
                  <c:v>86.49</c:v>
                </c:pt>
                <c:pt idx="4">
                  <c:v>87.27</c:v>
                </c:pt>
              </c:numCache>
            </c:numRef>
          </c:val>
          <c:extLst>
            <c:ext xmlns:c16="http://schemas.microsoft.com/office/drawing/2014/chart" uri="{C3380CC4-5D6E-409C-BE32-E72D297353CC}">
              <c16:uniqueId val="{00000000-CF95-4831-8AB4-A7F61938F3A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F95-4831-8AB4-A7F61938F3A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688.96</c:v>
                </c:pt>
                <c:pt idx="1">
                  <c:v>0</c:v>
                </c:pt>
                <c:pt idx="2">
                  <c:v>0</c:v>
                </c:pt>
                <c:pt idx="3">
                  <c:v>0</c:v>
                </c:pt>
                <c:pt idx="4">
                  <c:v>0</c:v>
                </c:pt>
              </c:numCache>
            </c:numRef>
          </c:val>
          <c:extLst>
            <c:ext xmlns:c16="http://schemas.microsoft.com/office/drawing/2014/chart" uri="{C3380CC4-5D6E-409C-BE32-E72D297353CC}">
              <c16:uniqueId val="{00000000-DAA5-4A03-A9E1-883D8E0917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DAA5-4A03-A9E1-883D8E0917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78.069999999999993</c:v>
                </c:pt>
                <c:pt idx="1">
                  <c:v>74.739999999999995</c:v>
                </c:pt>
                <c:pt idx="2">
                  <c:v>76.12</c:v>
                </c:pt>
                <c:pt idx="3">
                  <c:v>79.180000000000007</c:v>
                </c:pt>
                <c:pt idx="4">
                  <c:v>66.510000000000005</c:v>
                </c:pt>
              </c:numCache>
            </c:numRef>
          </c:val>
          <c:extLst>
            <c:ext xmlns:c16="http://schemas.microsoft.com/office/drawing/2014/chart" uri="{C3380CC4-5D6E-409C-BE32-E72D297353CC}">
              <c16:uniqueId val="{00000000-85FD-481E-BB4E-B4655FF0CC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85FD-481E-BB4E-B4655FF0CC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149.82</c:v>
                </c:pt>
                <c:pt idx="1">
                  <c:v>153.61000000000001</c:v>
                </c:pt>
                <c:pt idx="2">
                  <c:v>149.46</c:v>
                </c:pt>
                <c:pt idx="3">
                  <c:v>149.97</c:v>
                </c:pt>
                <c:pt idx="4">
                  <c:v>178.31</c:v>
                </c:pt>
              </c:numCache>
            </c:numRef>
          </c:val>
          <c:extLst>
            <c:ext xmlns:c16="http://schemas.microsoft.com/office/drawing/2014/chart" uri="{C3380CC4-5D6E-409C-BE32-E72D297353CC}">
              <c16:uniqueId val="{00000000-DF44-4979-BD2E-DB5428D4B3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F44-4979-BD2E-DB5428D4B3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15"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吉野川市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37558</v>
      </c>
      <c r="AM8" s="41"/>
      <c r="AN8" s="41"/>
      <c r="AO8" s="41"/>
      <c r="AP8" s="41"/>
      <c r="AQ8" s="41"/>
      <c r="AR8" s="41"/>
      <c r="AS8" s="41"/>
      <c r="AT8" s="34">
        <f>データ!T6</f>
        <v>144.13999999999999</v>
      </c>
      <c r="AU8" s="34"/>
      <c r="AV8" s="34"/>
      <c r="AW8" s="34"/>
      <c r="AX8" s="34"/>
      <c r="AY8" s="34"/>
      <c r="AZ8" s="34"/>
      <c r="BA8" s="34"/>
      <c r="BB8" s="34">
        <f>データ!U6</f>
        <v>260.57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51.25</v>
      </c>
      <c r="J10" s="34"/>
      <c r="K10" s="34"/>
      <c r="L10" s="34"/>
      <c r="M10" s="34"/>
      <c r="N10" s="34"/>
      <c r="O10" s="34"/>
      <c r="P10" s="34">
        <f>データ!P6</f>
        <v>11.13</v>
      </c>
      <c r="Q10" s="34"/>
      <c r="R10" s="34"/>
      <c r="S10" s="34"/>
      <c r="T10" s="34"/>
      <c r="U10" s="34"/>
      <c r="V10" s="34"/>
      <c r="W10" s="34">
        <f>データ!Q6</f>
        <v>94.87</v>
      </c>
      <c r="X10" s="34"/>
      <c r="Y10" s="34"/>
      <c r="Z10" s="34"/>
      <c r="AA10" s="34"/>
      <c r="AB10" s="34"/>
      <c r="AC10" s="34"/>
      <c r="AD10" s="41">
        <f>データ!R6</f>
        <v>2750</v>
      </c>
      <c r="AE10" s="41"/>
      <c r="AF10" s="41"/>
      <c r="AG10" s="41"/>
      <c r="AH10" s="41"/>
      <c r="AI10" s="41"/>
      <c r="AJ10" s="41"/>
      <c r="AK10" s="2"/>
      <c r="AL10" s="41">
        <f>データ!V6</f>
        <v>4148</v>
      </c>
      <c r="AM10" s="41"/>
      <c r="AN10" s="41"/>
      <c r="AO10" s="41"/>
      <c r="AP10" s="41"/>
      <c r="AQ10" s="41"/>
      <c r="AR10" s="41"/>
      <c r="AS10" s="41"/>
      <c r="AT10" s="34">
        <f>データ!W6</f>
        <v>1.82</v>
      </c>
      <c r="AU10" s="34"/>
      <c r="AV10" s="34"/>
      <c r="AW10" s="34"/>
      <c r="AX10" s="34"/>
      <c r="AY10" s="34"/>
      <c r="AZ10" s="34"/>
      <c r="BA10" s="34"/>
      <c r="BB10" s="34">
        <f>データ!X6</f>
        <v>2279.12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Xzt7sz8DVAG4JXTmDIXGjaFTnfodDo7glDGK+hq7HLhQyBI17onmLoBuFgl6DkvHkKTTz3splgjjkpLDch7yA==" saltValue="hOGi5DkKgQcMK2O9h42r7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362051</v>
      </c>
      <c r="D6" s="19">
        <f t="shared" si="3"/>
        <v>46</v>
      </c>
      <c r="E6" s="19">
        <f t="shared" si="3"/>
        <v>17</v>
      </c>
      <c r="F6" s="19">
        <f t="shared" si="3"/>
        <v>4</v>
      </c>
      <c r="G6" s="19">
        <f t="shared" si="3"/>
        <v>0</v>
      </c>
      <c r="H6" s="19" t="str">
        <f t="shared" si="3"/>
        <v>徳島県　吉野川市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51.25</v>
      </c>
      <c r="P6" s="20">
        <f t="shared" si="3"/>
        <v>11.13</v>
      </c>
      <c r="Q6" s="20">
        <f t="shared" si="3"/>
        <v>94.87</v>
      </c>
      <c r="R6" s="20">
        <f t="shared" si="3"/>
        <v>2750</v>
      </c>
      <c r="S6" s="20">
        <f t="shared" si="3"/>
        <v>37558</v>
      </c>
      <c r="T6" s="20">
        <f t="shared" si="3"/>
        <v>144.13999999999999</v>
      </c>
      <c r="U6" s="20">
        <f t="shared" si="3"/>
        <v>260.57</v>
      </c>
      <c r="V6" s="20">
        <f t="shared" si="3"/>
        <v>4148</v>
      </c>
      <c r="W6" s="20">
        <f t="shared" si="3"/>
        <v>1.82</v>
      </c>
      <c r="X6" s="20">
        <f t="shared" si="3"/>
        <v>2279.12</v>
      </c>
      <c r="Y6" s="21">
        <f>IF(Y7="",NA(),Y7)</f>
        <v>108.73</v>
      </c>
      <c r="Z6" s="21">
        <f t="shared" ref="Z6:AH6" si="4">IF(Z7="",NA(),Z7)</f>
        <v>101.91</v>
      </c>
      <c r="AA6" s="21">
        <f t="shared" si="4"/>
        <v>102.04</v>
      </c>
      <c r="AB6" s="21">
        <f t="shared" si="4"/>
        <v>102.32</v>
      </c>
      <c r="AC6" s="21">
        <f t="shared" si="4"/>
        <v>102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66.37</v>
      </c>
      <c r="AV6" s="21">
        <f t="shared" ref="AV6:BD6" si="6">IF(AV7="",NA(),AV7)</f>
        <v>80.78</v>
      </c>
      <c r="AW6" s="21">
        <f t="shared" si="6"/>
        <v>86.44</v>
      </c>
      <c r="AX6" s="21">
        <f t="shared" si="6"/>
        <v>86.49</v>
      </c>
      <c r="AY6" s="21">
        <f t="shared" si="6"/>
        <v>87.27</v>
      </c>
      <c r="AZ6" s="21">
        <f t="shared" si="6"/>
        <v>44.24</v>
      </c>
      <c r="BA6" s="21">
        <f t="shared" si="6"/>
        <v>43.07</v>
      </c>
      <c r="BB6" s="21">
        <f t="shared" si="6"/>
        <v>45.42</v>
      </c>
      <c r="BC6" s="21">
        <f t="shared" si="6"/>
        <v>50.63</v>
      </c>
      <c r="BD6" s="21">
        <f t="shared" si="6"/>
        <v>53.28</v>
      </c>
      <c r="BE6" s="20" t="str">
        <f>IF(BE7="","",IF(BE7="-","【-】","【"&amp;SUBSTITUTE(TEXT(BE7,"#,##0.00"),"-","△")&amp;"】"))</f>
        <v>【50.90】</v>
      </c>
      <c r="BF6" s="21">
        <f>IF(BF7="",NA(),BF7)</f>
        <v>688.96</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78.069999999999993</v>
      </c>
      <c r="BR6" s="21">
        <f t="shared" ref="BR6:BZ6" si="8">IF(BR7="",NA(),BR7)</f>
        <v>74.739999999999995</v>
      </c>
      <c r="BS6" s="21">
        <f t="shared" si="8"/>
        <v>76.12</v>
      </c>
      <c r="BT6" s="21">
        <f t="shared" si="8"/>
        <v>79.180000000000007</v>
      </c>
      <c r="BU6" s="21">
        <f t="shared" si="8"/>
        <v>66.510000000000005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149.82</v>
      </c>
      <c r="CC6" s="21">
        <f t="shared" ref="CC6:CK6" si="9">IF(CC7="",NA(),CC7)</f>
        <v>153.61000000000001</v>
      </c>
      <c r="CD6" s="21">
        <f t="shared" si="9"/>
        <v>149.46</v>
      </c>
      <c r="CE6" s="21">
        <f t="shared" si="9"/>
        <v>149.97</v>
      </c>
      <c r="CF6" s="21">
        <f t="shared" si="9"/>
        <v>178.31</v>
      </c>
      <c r="CG6" s="21">
        <f t="shared" si="9"/>
        <v>224.88</v>
      </c>
      <c r="CH6" s="21">
        <f t="shared" si="9"/>
        <v>228.64</v>
      </c>
      <c r="CI6" s="21">
        <f t="shared" si="9"/>
        <v>239.46</v>
      </c>
      <c r="CJ6" s="21">
        <f t="shared" si="9"/>
        <v>233.15</v>
      </c>
      <c r="CK6" s="21">
        <f t="shared" si="9"/>
        <v>252.17</v>
      </c>
      <c r="CL6" s="20" t="str">
        <f>IF(CL7="","",IF(CL7="-","【-】","【"&amp;SUBSTITUTE(TEXT(CL7,"#,##0.00"),"-","△")&amp;"】"))</f>
        <v>【225.78】</v>
      </c>
      <c r="CM6" s="21">
        <f>IF(CM7="",NA(),CM7)</f>
        <v>47.3</v>
      </c>
      <c r="CN6" s="21">
        <f t="shared" ref="CN6:CV6" si="10">IF(CN7="",NA(),CN7)</f>
        <v>48.61</v>
      </c>
      <c r="CO6" s="21">
        <f t="shared" si="10"/>
        <v>49.07</v>
      </c>
      <c r="CP6" s="21">
        <f t="shared" si="10"/>
        <v>46.7</v>
      </c>
      <c r="CQ6" s="21">
        <f t="shared" si="10"/>
        <v>48.11</v>
      </c>
      <c r="CR6" s="21">
        <f t="shared" si="10"/>
        <v>42.4</v>
      </c>
      <c r="CS6" s="21">
        <f t="shared" si="10"/>
        <v>42.28</v>
      </c>
      <c r="CT6" s="21">
        <f t="shared" si="10"/>
        <v>41.06</v>
      </c>
      <c r="CU6" s="21">
        <f t="shared" si="10"/>
        <v>42.09</v>
      </c>
      <c r="CV6" s="21">
        <f t="shared" si="10"/>
        <v>42.15</v>
      </c>
      <c r="CW6" s="20" t="str">
        <f>IF(CW7="","",IF(CW7="-","【-】","【"&amp;SUBSTITUTE(TEXT(CW7,"#,##0.00"),"-","△")&amp;"】"))</f>
        <v>【43.17】</v>
      </c>
      <c r="CX6" s="21">
        <f>IF(CX7="",NA(),CX7)</f>
        <v>49.16</v>
      </c>
      <c r="CY6" s="21">
        <f t="shared" ref="CY6:DG6" si="11">IF(CY7="",NA(),CY7)</f>
        <v>48.76</v>
      </c>
      <c r="CZ6" s="21">
        <f t="shared" si="11"/>
        <v>50.71</v>
      </c>
      <c r="DA6" s="21">
        <f t="shared" si="11"/>
        <v>50.97</v>
      </c>
      <c r="DB6" s="21">
        <f t="shared" si="11"/>
        <v>51.08</v>
      </c>
      <c r="DC6" s="21">
        <f t="shared" si="11"/>
        <v>84.19</v>
      </c>
      <c r="DD6" s="21">
        <f t="shared" si="11"/>
        <v>84.34</v>
      </c>
      <c r="DE6" s="21">
        <f t="shared" si="11"/>
        <v>84.34</v>
      </c>
      <c r="DF6" s="21">
        <f t="shared" si="11"/>
        <v>84.73</v>
      </c>
      <c r="DG6" s="21">
        <f t="shared" si="11"/>
        <v>84.21</v>
      </c>
      <c r="DH6" s="20" t="str">
        <f>IF(DH7="","",IF(DH7="-","【-】","【"&amp;SUBSTITUTE(TEXT(DH7,"#,##0.00"),"-","△")&amp;"】"))</f>
        <v>【86.31】</v>
      </c>
      <c r="DI6" s="21">
        <f>IF(DI7="",NA(),DI7)</f>
        <v>35.15</v>
      </c>
      <c r="DJ6" s="21">
        <f t="shared" ref="DJ6:DR6" si="12">IF(DJ7="",NA(),DJ7)</f>
        <v>37.369999999999997</v>
      </c>
      <c r="DK6" s="21">
        <f t="shared" si="12"/>
        <v>39.479999999999997</v>
      </c>
      <c r="DL6" s="21">
        <f t="shared" si="12"/>
        <v>41.68</v>
      </c>
      <c r="DM6" s="21">
        <f t="shared" si="12"/>
        <v>43.82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362051</v>
      </c>
      <c r="D7" s="23">
        <v>46</v>
      </c>
      <c r="E7" s="23">
        <v>17</v>
      </c>
      <c r="F7" s="23">
        <v>4</v>
      </c>
      <c r="G7" s="23">
        <v>0</v>
      </c>
      <c r="H7" s="23" t="s">
        <v>96</v>
      </c>
      <c r="I7" s="23" t="s">
        <v>97</v>
      </c>
      <c r="J7" s="23" t="s">
        <v>98</v>
      </c>
      <c r="K7" s="23" t="s">
        <v>99</v>
      </c>
      <c r="L7" s="23" t="s">
        <v>100</v>
      </c>
      <c r="M7" s="23" t="s">
        <v>101</v>
      </c>
      <c r="N7" s="24" t="s">
        <v>102</v>
      </c>
      <c r="O7" s="24">
        <v>51.25</v>
      </c>
      <c r="P7" s="24">
        <v>11.13</v>
      </c>
      <c r="Q7" s="24">
        <v>94.87</v>
      </c>
      <c r="R7" s="24">
        <v>2750</v>
      </c>
      <c r="S7" s="24">
        <v>37558</v>
      </c>
      <c r="T7" s="24">
        <v>144.13999999999999</v>
      </c>
      <c r="U7" s="24">
        <v>260.57</v>
      </c>
      <c r="V7" s="24">
        <v>4148</v>
      </c>
      <c r="W7" s="24">
        <v>1.82</v>
      </c>
      <c r="X7" s="24">
        <v>2279.12</v>
      </c>
      <c r="Y7" s="24">
        <v>108.73</v>
      </c>
      <c r="Z7" s="24">
        <v>101.91</v>
      </c>
      <c r="AA7" s="24">
        <v>102.04</v>
      </c>
      <c r="AB7" s="24">
        <v>102.32</v>
      </c>
      <c r="AC7" s="24">
        <v>102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66.37</v>
      </c>
      <c r="AV7" s="24">
        <v>80.78</v>
      </c>
      <c r="AW7" s="24">
        <v>86.44</v>
      </c>
      <c r="AX7" s="24">
        <v>86.49</v>
      </c>
      <c r="AY7" s="24">
        <v>87.27</v>
      </c>
      <c r="AZ7" s="24">
        <v>44.24</v>
      </c>
      <c r="BA7" s="24">
        <v>43.07</v>
      </c>
      <c r="BB7" s="24">
        <v>45.42</v>
      </c>
      <c r="BC7" s="24">
        <v>50.63</v>
      </c>
      <c r="BD7" s="24">
        <v>53.28</v>
      </c>
      <c r="BE7" s="24">
        <v>50.9</v>
      </c>
      <c r="BF7" s="24">
        <v>688.96</v>
      </c>
      <c r="BG7" s="24">
        <v>0</v>
      </c>
      <c r="BH7" s="24">
        <v>0</v>
      </c>
      <c r="BI7" s="24">
        <v>0</v>
      </c>
      <c r="BJ7" s="24">
        <v>0</v>
      </c>
      <c r="BK7" s="24">
        <v>1258.43</v>
      </c>
      <c r="BL7" s="24">
        <v>1163.75</v>
      </c>
      <c r="BM7" s="24">
        <v>1195.47</v>
      </c>
      <c r="BN7" s="24">
        <v>1168.69</v>
      </c>
      <c r="BO7" s="24">
        <v>1142.44</v>
      </c>
      <c r="BP7" s="24">
        <v>1099.1500000000001</v>
      </c>
      <c r="BQ7" s="24">
        <v>78.069999999999993</v>
      </c>
      <c r="BR7" s="24">
        <v>74.739999999999995</v>
      </c>
      <c r="BS7" s="24">
        <v>76.12</v>
      </c>
      <c r="BT7" s="24">
        <v>79.180000000000007</v>
      </c>
      <c r="BU7" s="24">
        <v>66.510000000000005</v>
      </c>
      <c r="BV7" s="24">
        <v>73.36</v>
      </c>
      <c r="BW7" s="24">
        <v>72.599999999999994</v>
      </c>
      <c r="BX7" s="24">
        <v>69.430000000000007</v>
      </c>
      <c r="BY7" s="24">
        <v>70.709999999999994</v>
      </c>
      <c r="BZ7" s="24">
        <v>66.63</v>
      </c>
      <c r="CA7" s="24">
        <v>72.92</v>
      </c>
      <c r="CB7" s="24">
        <v>149.82</v>
      </c>
      <c r="CC7" s="24">
        <v>153.61000000000001</v>
      </c>
      <c r="CD7" s="24">
        <v>149.46</v>
      </c>
      <c r="CE7" s="24">
        <v>149.97</v>
      </c>
      <c r="CF7" s="24">
        <v>178.31</v>
      </c>
      <c r="CG7" s="24">
        <v>224.88</v>
      </c>
      <c r="CH7" s="24">
        <v>228.64</v>
      </c>
      <c r="CI7" s="24">
        <v>239.46</v>
      </c>
      <c r="CJ7" s="24">
        <v>233.15</v>
      </c>
      <c r="CK7" s="24">
        <v>252.17</v>
      </c>
      <c r="CL7" s="24">
        <v>225.78</v>
      </c>
      <c r="CM7" s="24">
        <v>47.3</v>
      </c>
      <c r="CN7" s="24">
        <v>48.61</v>
      </c>
      <c r="CO7" s="24">
        <v>49.07</v>
      </c>
      <c r="CP7" s="24">
        <v>46.7</v>
      </c>
      <c r="CQ7" s="24">
        <v>48.11</v>
      </c>
      <c r="CR7" s="24">
        <v>42.4</v>
      </c>
      <c r="CS7" s="24">
        <v>42.28</v>
      </c>
      <c r="CT7" s="24">
        <v>41.06</v>
      </c>
      <c r="CU7" s="24">
        <v>42.09</v>
      </c>
      <c r="CV7" s="24">
        <v>42.15</v>
      </c>
      <c r="CW7" s="24">
        <v>43.17</v>
      </c>
      <c r="CX7" s="24">
        <v>49.16</v>
      </c>
      <c r="CY7" s="24">
        <v>48.76</v>
      </c>
      <c r="CZ7" s="24">
        <v>50.71</v>
      </c>
      <c r="DA7" s="24">
        <v>50.97</v>
      </c>
      <c r="DB7" s="24">
        <v>51.08</v>
      </c>
      <c r="DC7" s="24">
        <v>84.19</v>
      </c>
      <c r="DD7" s="24">
        <v>84.34</v>
      </c>
      <c r="DE7" s="24">
        <v>84.34</v>
      </c>
      <c r="DF7" s="24">
        <v>84.73</v>
      </c>
      <c r="DG7" s="24">
        <v>84.21</v>
      </c>
      <c r="DH7" s="24">
        <v>86.31</v>
      </c>
      <c r="DI7" s="24">
        <v>35.15</v>
      </c>
      <c r="DJ7" s="24">
        <v>37.369999999999997</v>
      </c>
      <c r="DK7" s="24">
        <v>39.479999999999997</v>
      </c>
      <c r="DL7" s="24">
        <v>41.68</v>
      </c>
      <c r="DM7" s="24">
        <v>43.82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00640:伊藤 春奈</cp:lastModifiedBy>
  <cp:lastPrinted>2026-01-19T06:14:47Z</cp:lastPrinted>
  <dcterms:created xsi:type="dcterms:W3CDTF">2025-12-23T06:14:10Z</dcterms:created>
  <dcterms:modified xsi:type="dcterms:W3CDTF">2026-01-19T06:50:06Z</dcterms:modified>
  <cp:category/>
</cp:coreProperties>
</file>